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Hp\Desktop\MAJ 171125\"/>
    </mc:Choice>
  </mc:AlternateContent>
  <xr:revisionPtr revIDLastSave="0" documentId="13_ncr:1_{5A00A70E-CEFA-44D0-BAC1-0AB80ECD24DC}" xr6:coauthVersionLast="47" xr6:coauthVersionMax="47" xr10:uidLastSave="{00000000-0000-0000-0000-000000000000}"/>
  <workbookProtection workbookAlgorithmName="SHA-512" workbookHashValue="mRWSoiErn7wapkC1OWiPGxaWrnCXoXRh/VhTWL8Q1oJKfiNeesHJBFx46rUomFx0NCKqNstptGWzsU4AsdTdFg==" workbookSaltValue="DcvFeo6x4mVUX5q16QEzxw==" workbookSpinCount="100000" lockStructure="1"/>
  <bookViews>
    <workbookView xWindow="28680" yWindow="-120" windowWidth="25440" windowHeight="15270" xr2:uid="{00000000-000D-0000-FFFF-FFFF00000000}"/>
  </bookViews>
  <sheets>
    <sheet name="1 - Instructions for use" sheetId="1" r:id="rId1"/>
    <sheet name="2 - General information" sheetId="2" r:id="rId2"/>
    <sheet name="3 - ECOPROD LABEL Framework" sheetId="3" r:id="rId3"/>
    <sheet name="4 - ECOPROD LABEL Justification" sheetId="5" r:id="rId4"/>
    <sheet name="5 - AFNOR SPEC 2308" sheetId="10" r:id="rId5"/>
    <sheet name="Calculs" sheetId="6" state="hidden" r:id="rId6"/>
    <sheet name="Version" sheetId="13" state="hidden" r:id="rId7"/>
    <sheet name="CalculsSpec" sheetId="11" state="hidden" r:id="rId8"/>
    <sheet name="GraphDonnées" sheetId="12" state="hidden" r:id="rId9"/>
    <sheet name="Data" sheetId="7" state="hidden" r:id="rId10"/>
    <sheet name="Données - phrases" sheetId="9" state="hidden" r:id="rId11"/>
  </sheets>
  <externalReferences>
    <externalReference r:id="rId12"/>
  </externalReferences>
  <definedNames>
    <definedName name="_xlnm._FilterDatabase" localSheetId="2" hidden="1">'3 - ECOPROD LABEL Framework'!$A$3:$E$116</definedName>
    <definedName name="_xlnm._FilterDatabase" localSheetId="3" hidden="1">'4 - ECOPROD LABEL Justification'!$A$3:$H$116</definedName>
    <definedName name="_xlnm._FilterDatabase" localSheetId="5" hidden="1">Calculs!$A$3:$AK$122</definedName>
    <definedName name="_xlnm.Print_Titles" localSheetId="2">'3 - ECOPROD LABEL Framework'!$2:$3</definedName>
    <definedName name="_xlnm.Print_Titles" localSheetId="3">'4 - ECOPROD LABEL Justification'!$A:$A,'4 - ECOPROD LABEL Justification'!$2:$3</definedName>
    <definedName name="_xlnm.Print_Titles" localSheetId="6">Version!$1:$3</definedName>
    <definedName name="SpecTableau">'5 - AFNOR SPEC 2308'!$A$5:$N$57</definedName>
    <definedName name="SpecTableauResult">CalculsSpec!$A$5:$Y$57</definedName>
    <definedName name="TabInit">'3 - ECOPROD LABEL Framework'!$A$3:$D$116</definedName>
    <definedName name="TabResu">Calculs!$A$3:$F$116</definedName>
    <definedName name="TabResuSpec">[1]CalculsSpec!$A$5:$S$57</definedName>
    <definedName name="_xlnm.Print_Area" localSheetId="2">'3 - ECOPROD LABEL Framework'!$A$1:$E$129</definedName>
    <definedName name="_xlnm.Print_Area" localSheetId="3">'4 - ECOPROD LABEL Justification'!$A$1:$H$126</definedName>
    <definedName name="_xlnm.Print_Area" localSheetId="4">'5 - AFNOR SPEC 2308'!$A$1:$N$57</definedName>
    <definedName name="_xlnm.Print_Area" localSheetId="6">Version!$A$1:$E$24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7" l="1"/>
  <c r="D4" i="7"/>
  <c r="D1" i="1" l="1"/>
  <c r="H1" i="5"/>
  <c r="E1" i="3"/>
  <c r="G1" i="2"/>
  <c r="A114" i="6"/>
  <c r="B114" i="6" s="1" a="1"/>
  <c r="B114" i="6" s="1"/>
  <c r="A115" i="6"/>
  <c r="B115" i="6" s="1" a="1"/>
  <c r="B115" i="6" s="1"/>
  <c r="C115" i="6" l="1"/>
  <c r="R108" i="6" l="1"/>
  <c r="AE100" i="6"/>
  <c r="AE101" i="6"/>
  <c r="AE103" i="6"/>
  <c r="AE105" i="6"/>
  <c r="AE106" i="6"/>
  <c r="AE107" i="6"/>
  <c r="O16" i="11" l="1"/>
  <c r="O15" i="11"/>
  <c r="R5" i="6" l="1"/>
  <c r="R12" i="6"/>
  <c r="R7" i="6"/>
  <c r="A8" i="12" l="1"/>
  <c r="A7" i="12"/>
  <c r="A6" i="12"/>
  <c r="A5" i="12"/>
  <c r="A4" i="12"/>
  <c r="A3" i="12"/>
  <c r="A2" i="12"/>
  <c r="B8" i="12"/>
  <c r="B7" i="12"/>
  <c r="B6" i="12"/>
  <c r="B5" i="12"/>
  <c r="B4" i="12"/>
  <c r="B3" i="12"/>
  <c r="B2" i="12"/>
  <c r="B55" i="11"/>
  <c r="A55" i="11"/>
  <c r="B54" i="11"/>
  <c r="A54" i="11"/>
  <c r="M16" i="11"/>
  <c r="M15" i="11"/>
  <c r="S47" i="6"/>
  <c r="S46" i="6"/>
  <c r="S45" i="6"/>
  <c r="S41" i="6"/>
  <c r="S40" i="6"/>
  <c r="S39" i="6"/>
  <c r="S72" i="6"/>
  <c r="S71" i="6"/>
  <c r="S70" i="6"/>
  <c r="S69" i="6"/>
  <c r="R72" i="6"/>
  <c r="R115" i="6"/>
  <c r="R114" i="6"/>
  <c r="R113" i="6"/>
  <c r="R112" i="6"/>
  <c r="R111" i="6"/>
  <c r="R109" i="6"/>
  <c r="R98" i="6"/>
  <c r="R95" i="6"/>
  <c r="R94" i="6"/>
  <c r="R93" i="6"/>
  <c r="R89" i="6"/>
  <c r="R85" i="6"/>
  <c r="R79" i="6"/>
  <c r="R77" i="6"/>
  <c r="R74" i="6"/>
  <c r="R71" i="6"/>
  <c r="R67" i="6"/>
  <c r="R66" i="6"/>
  <c r="R60" i="6"/>
  <c r="R59" i="6"/>
  <c r="R58" i="6"/>
  <c r="R54" i="6"/>
  <c r="R53" i="6"/>
  <c r="R51" i="6"/>
  <c r="R50" i="6"/>
  <c r="R41" i="6"/>
  <c r="R40" i="6"/>
  <c r="R39" i="6"/>
  <c r="R36" i="6"/>
  <c r="R35" i="6"/>
  <c r="R15" i="6"/>
  <c r="R11" i="6"/>
  <c r="R10" i="6"/>
  <c r="R9" i="6"/>
  <c r="R8" i="6"/>
  <c r="F54" i="11" l="1"/>
  <c r="F55" i="11"/>
  <c r="D54" i="11"/>
  <c r="X54" i="11" s="1"/>
  <c r="D55" i="11"/>
  <c r="X55" i="11" s="1"/>
  <c r="E55" i="11"/>
  <c r="E54" i="11"/>
  <c r="V54" i="11" l="1"/>
  <c r="T55" i="11"/>
  <c r="X96" i="6" l="1"/>
  <c r="Y96" i="6"/>
  <c r="AD96" i="6"/>
  <c r="AE96" i="6"/>
  <c r="AJ96" i="6"/>
  <c r="AK96" i="6"/>
  <c r="AK95" i="6"/>
  <c r="AJ95" i="6"/>
  <c r="AE95" i="6"/>
  <c r="AD95" i="6"/>
  <c r="X95" i="6"/>
  <c r="AK115" i="6" l="1"/>
  <c r="AJ115" i="6"/>
  <c r="AK114" i="6"/>
  <c r="AJ114" i="6"/>
  <c r="AK113" i="6"/>
  <c r="AJ113" i="6"/>
  <c r="AK112" i="6"/>
  <c r="AJ112" i="6"/>
  <c r="AK111" i="6"/>
  <c r="AJ111" i="6"/>
  <c r="AK109" i="6"/>
  <c r="AJ109" i="6"/>
  <c r="AK108" i="6"/>
  <c r="AJ108" i="6"/>
  <c r="AK107" i="6"/>
  <c r="AJ107" i="6"/>
  <c r="AK106" i="6"/>
  <c r="AJ106" i="6"/>
  <c r="AK105" i="6"/>
  <c r="AJ105" i="6"/>
  <c r="AK103" i="6"/>
  <c r="AJ103" i="6"/>
  <c r="AK101" i="6"/>
  <c r="AJ101" i="6"/>
  <c r="AK100" i="6"/>
  <c r="AJ100" i="6"/>
  <c r="AK98" i="6"/>
  <c r="AJ98" i="6"/>
  <c r="AK97" i="6"/>
  <c r="AJ97" i="6"/>
  <c r="AK94" i="6"/>
  <c r="AJ94" i="6"/>
  <c r="AK93" i="6"/>
  <c r="AJ93" i="6"/>
  <c r="AK92" i="6"/>
  <c r="AJ92" i="6"/>
  <c r="AK89" i="6"/>
  <c r="AJ89" i="6"/>
  <c r="AK88" i="6"/>
  <c r="AJ88" i="6"/>
  <c r="AK87" i="6"/>
  <c r="AJ87" i="6"/>
  <c r="AK86" i="6"/>
  <c r="AJ86" i="6"/>
  <c r="AK85" i="6"/>
  <c r="AJ85" i="6"/>
  <c r="AK84" i="6"/>
  <c r="AJ84" i="6"/>
  <c r="AK82" i="6"/>
  <c r="AJ82" i="6"/>
  <c r="AK81" i="6"/>
  <c r="AJ81" i="6"/>
  <c r="AK79" i="6"/>
  <c r="AJ79" i="6"/>
  <c r="AK78" i="6"/>
  <c r="AJ78" i="6"/>
  <c r="AK77" i="6"/>
  <c r="AJ77" i="6"/>
  <c r="AK74" i="6"/>
  <c r="AJ74" i="6"/>
  <c r="AK73" i="6"/>
  <c r="AJ73" i="6"/>
  <c r="AK72" i="6"/>
  <c r="AJ72" i="6"/>
  <c r="AK71" i="6"/>
  <c r="AJ71" i="6"/>
  <c r="AK70" i="6"/>
  <c r="AJ70" i="6"/>
  <c r="AK69" i="6"/>
  <c r="AJ69" i="6"/>
  <c r="AK68" i="6"/>
  <c r="AJ68" i="6"/>
  <c r="AK67" i="6"/>
  <c r="AJ67" i="6"/>
  <c r="AK66" i="6"/>
  <c r="AJ66" i="6"/>
  <c r="AK64" i="6"/>
  <c r="AJ64" i="6"/>
  <c r="AK63" i="6"/>
  <c r="AJ63" i="6"/>
  <c r="AK61" i="6"/>
  <c r="AJ61" i="6"/>
  <c r="AK60" i="6"/>
  <c r="AJ60" i="6"/>
  <c r="AK59" i="6"/>
  <c r="AJ59" i="6"/>
  <c r="AK58" i="6"/>
  <c r="AJ58" i="6"/>
  <c r="AK57" i="6"/>
  <c r="AJ57" i="6"/>
  <c r="AK54" i="6"/>
  <c r="AJ54" i="6"/>
  <c r="AK53" i="6"/>
  <c r="AJ53" i="6"/>
  <c r="AK52" i="6"/>
  <c r="AJ52" i="6"/>
  <c r="AK51" i="6"/>
  <c r="AJ51" i="6"/>
  <c r="AK50" i="6"/>
  <c r="AJ50" i="6"/>
  <c r="AK49" i="6"/>
  <c r="AJ49" i="6"/>
  <c r="AK47" i="6"/>
  <c r="AJ47" i="6"/>
  <c r="AK46" i="6"/>
  <c r="AJ46" i="6"/>
  <c r="AK45" i="6"/>
  <c r="AJ45" i="6"/>
  <c r="AK44" i="6"/>
  <c r="AJ44" i="6"/>
  <c r="AK42" i="6"/>
  <c r="AJ42" i="6"/>
  <c r="AK41" i="6"/>
  <c r="AJ41" i="6"/>
  <c r="AK40" i="6"/>
  <c r="AJ40" i="6"/>
  <c r="AK39" i="6"/>
  <c r="AJ39" i="6"/>
  <c r="AK36" i="6"/>
  <c r="AJ36" i="6"/>
  <c r="AK35" i="6"/>
  <c r="AJ35" i="6"/>
  <c r="AK33" i="6"/>
  <c r="AJ33" i="6"/>
  <c r="AK32" i="6"/>
  <c r="AJ32" i="6"/>
  <c r="AK30" i="6"/>
  <c r="AJ30" i="6"/>
  <c r="AK29" i="6"/>
  <c r="AJ29" i="6"/>
  <c r="AK26" i="6"/>
  <c r="AJ26" i="6"/>
  <c r="AK25" i="6"/>
  <c r="AJ25" i="6"/>
  <c r="AK23" i="6"/>
  <c r="AJ23" i="6"/>
  <c r="AK22" i="6"/>
  <c r="AJ22" i="6"/>
  <c r="AK21" i="6"/>
  <c r="AJ21" i="6"/>
  <c r="AK20" i="6"/>
  <c r="AJ20" i="6"/>
  <c r="AK19" i="6"/>
  <c r="AJ19" i="6"/>
  <c r="AK18" i="6"/>
  <c r="AJ18" i="6"/>
  <c r="AK17" i="6"/>
  <c r="AJ17" i="6"/>
  <c r="AK16" i="6"/>
  <c r="AJ16" i="6"/>
  <c r="AK15" i="6"/>
  <c r="AJ15" i="6"/>
  <c r="AE115" i="6"/>
  <c r="AD115" i="6"/>
  <c r="AE114" i="6"/>
  <c r="AD114" i="6"/>
  <c r="AE113" i="6"/>
  <c r="AD113" i="6"/>
  <c r="AE112" i="6"/>
  <c r="AD112" i="6"/>
  <c r="AE111" i="6"/>
  <c r="AD111" i="6"/>
  <c r="AD109" i="6"/>
  <c r="AD108" i="6"/>
  <c r="AD107" i="6"/>
  <c r="AD106" i="6"/>
  <c r="AD105" i="6"/>
  <c r="AD103" i="6"/>
  <c r="AD101" i="6"/>
  <c r="AD100" i="6"/>
  <c r="AD98" i="6"/>
  <c r="AE97" i="6"/>
  <c r="AD97" i="6"/>
  <c r="AD94" i="6"/>
  <c r="AE93" i="6"/>
  <c r="AD93" i="6"/>
  <c r="AE92" i="6"/>
  <c r="AD92" i="6"/>
  <c r="AE89" i="6"/>
  <c r="AD89" i="6"/>
  <c r="AE88" i="6"/>
  <c r="AD88" i="6"/>
  <c r="AE87" i="6"/>
  <c r="AD87" i="6"/>
  <c r="AE86" i="6"/>
  <c r="AD86" i="6"/>
  <c r="AE85" i="6"/>
  <c r="AD85" i="6"/>
  <c r="AE84" i="6"/>
  <c r="AD84" i="6"/>
  <c r="AE82" i="6"/>
  <c r="AD82" i="6"/>
  <c r="AE81" i="6"/>
  <c r="AD81" i="6"/>
  <c r="AE79" i="6"/>
  <c r="AD79" i="6"/>
  <c r="AE78" i="6"/>
  <c r="AD78" i="6"/>
  <c r="AE77" i="6"/>
  <c r="AD77" i="6"/>
  <c r="AE74" i="6"/>
  <c r="AD74" i="6"/>
  <c r="AE73" i="6"/>
  <c r="AD73" i="6"/>
  <c r="AE72" i="6"/>
  <c r="AD72" i="6"/>
  <c r="AE71" i="6"/>
  <c r="AD71" i="6"/>
  <c r="AE70" i="6"/>
  <c r="AD70" i="6"/>
  <c r="AE69" i="6"/>
  <c r="AD69" i="6"/>
  <c r="AE68" i="6"/>
  <c r="AD68" i="6"/>
  <c r="AD67" i="6"/>
  <c r="AE66" i="6"/>
  <c r="AD66" i="6"/>
  <c r="AE64" i="6"/>
  <c r="AD64" i="6"/>
  <c r="AE63" i="6"/>
  <c r="AD63" i="6"/>
  <c r="AE61" i="6"/>
  <c r="AD61" i="6"/>
  <c r="AD60" i="6"/>
  <c r="AE59" i="6"/>
  <c r="AD59" i="6"/>
  <c r="AE58" i="6"/>
  <c r="AD58" i="6"/>
  <c r="AE57" i="6"/>
  <c r="AD57" i="6"/>
  <c r="AE54" i="6"/>
  <c r="AD54" i="6"/>
  <c r="AD53" i="6"/>
  <c r="AE52" i="6"/>
  <c r="AD52" i="6"/>
  <c r="AE51" i="6"/>
  <c r="AD51" i="6"/>
  <c r="AE50" i="6"/>
  <c r="AD50" i="6"/>
  <c r="AE49" i="6"/>
  <c r="AD49" i="6"/>
  <c r="AE47" i="6"/>
  <c r="AD47" i="6"/>
  <c r="AE46" i="6"/>
  <c r="AD46" i="6"/>
  <c r="AE45" i="6"/>
  <c r="AD45" i="6"/>
  <c r="AD44" i="6"/>
  <c r="AE42" i="6"/>
  <c r="AD42" i="6"/>
  <c r="AE41" i="6"/>
  <c r="AD41" i="6"/>
  <c r="AE40" i="6"/>
  <c r="AD40" i="6"/>
  <c r="AE39" i="6"/>
  <c r="AD39" i="6"/>
  <c r="AE36" i="6"/>
  <c r="AD36" i="6"/>
  <c r="AD35" i="6"/>
  <c r="AE33" i="6"/>
  <c r="AD33" i="6"/>
  <c r="AE32" i="6"/>
  <c r="AD32" i="6"/>
  <c r="AE30" i="6"/>
  <c r="AD30" i="6"/>
  <c r="AE29" i="6"/>
  <c r="AD29" i="6"/>
  <c r="AE26" i="6"/>
  <c r="AD26" i="6"/>
  <c r="AE25" i="6"/>
  <c r="AD25" i="6"/>
  <c r="AE23" i="6"/>
  <c r="AD23" i="6"/>
  <c r="AE22" i="6"/>
  <c r="AD22" i="6"/>
  <c r="AD21" i="6"/>
  <c r="AD20" i="6"/>
  <c r="AD19" i="6"/>
  <c r="AD18" i="6"/>
  <c r="AD17" i="6"/>
  <c r="AD16" i="6"/>
  <c r="AD15" i="6"/>
  <c r="X115" i="6"/>
  <c r="X114" i="6"/>
  <c r="X113" i="6"/>
  <c r="X112" i="6"/>
  <c r="X111" i="6"/>
  <c r="X109" i="6"/>
  <c r="X108" i="6"/>
  <c r="X107" i="6"/>
  <c r="Y106" i="6"/>
  <c r="X106" i="6"/>
  <c r="X105" i="6"/>
  <c r="Y103" i="6"/>
  <c r="X103" i="6"/>
  <c r="Y101" i="6"/>
  <c r="X101" i="6"/>
  <c r="Y100" i="6"/>
  <c r="X100" i="6"/>
  <c r="X98" i="6"/>
  <c r="Y97" i="6"/>
  <c r="X97" i="6"/>
  <c r="X94" i="6"/>
  <c r="X93" i="6"/>
  <c r="Y92" i="6"/>
  <c r="X92" i="6"/>
  <c r="X89" i="6"/>
  <c r="Y88" i="6"/>
  <c r="X88" i="6"/>
  <c r="Y87" i="6"/>
  <c r="X87" i="6"/>
  <c r="X86" i="6"/>
  <c r="X85" i="6"/>
  <c r="Y84" i="6"/>
  <c r="X84" i="6"/>
  <c r="Y82" i="6"/>
  <c r="X82" i="6"/>
  <c r="Y81" i="6"/>
  <c r="X81" i="6"/>
  <c r="X79" i="6"/>
  <c r="Y78" i="6"/>
  <c r="X78" i="6"/>
  <c r="X77" i="6"/>
  <c r="X74" i="6"/>
  <c r="Y73" i="6"/>
  <c r="X73" i="6"/>
  <c r="X72" i="6"/>
  <c r="X71" i="6"/>
  <c r="Y70" i="6"/>
  <c r="X70" i="6"/>
  <c r="Y69" i="6"/>
  <c r="X69" i="6"/>
  <c r="Y68" i="6"/>
  <c r="X68" i="6"/>
  <c r="X67" i="6"/>
  <c r="X66" i="6"/>
  <c r="Y64" i="6"/>
  <c r="X64" i="6"/>
  <c r="Y63" i="6"/>
  <c r="X63" i="6"/>
  <c r="Y61" i="6"/>
  <c r="X61" i="6"/>
  <c r="X60" i="6"/>
  <c r="X59" i="6"/>
  <c r="X58" i="6"/>
  <c r="X57" i="6"/>
  <c r="X54" i="6"/>
  <c r="X53" i="6"/>
  <c r="Y52" i="6"/>
  <c r="X52" i="6"/>
  <c r="X51" i="6"/>
  <c r="X50" i="6"/>
  <c r="X49" i="6"/>
  <c r="X47" i="6"/>
  <c r="X46" i="6"/>
  <c r="Y45" i="6"/>
  <c r="X45" i="6"/>
  <c r="X44" i="6"/>
  <c r="Y42" i="6"/>
  <c r="X42" i="6"/>
  <c r="X41" i="6"/>
  <c r="X40" i="6"/>
  <c r="X39" i="6"/>
  <c r="X36" i="6"/>
  <c r="X35" i="6"/>
  <c r="Y33" i="6"/>
  <c r="X33" i="6"/>
  <c r="Y32" i="6"/>
  <c r="X32" i="6"/>
  <c r="Y30" i="6"/>
  <c r="X30" i="6"/>
  <c r="Y29" i="6"/>
  <c r="X29" i="6"/>
  <c r="Y26" i="6"/>
  <c r="X26" i="6"/>
  <c r="Y25" i="6"/>
  <c r="X25" i="6"/>
  <c r="X23" i="6"/>
  <c r="X22" i="6"/>
  <c r="X21" i="6"/>
  <c r="X20" i="6"/>
  <c r="X19" i="6"/>
  <c r="X18" i="6"/>
  <c r="X17" i="6"/>
  <c r="X16" i="6"/>
  <c r="X15" i="6"/>
  <c r="AK13" i="6"/>
  <c r="AK12" i="6"/>
  <c r="AK10" i="6"/>
  <c r="AK9" i="6"/>
  <c r="AK8" i="6"/>
  <c r="AK7" i="6"/>
  <c r="AK6" i="6"/>
  <c r="AK5" i="6"/>
  <c r="AE13" i="6"/>
  <c r="AE10" i="6"/>
  <c r="AE9" i="6"/>
  <c r="AE8" i="6"/>
  <c r="AE7" i="6"/>
  <c r="AE6" i="6"/>
  <c r="Y13" i="6"/>
  <c r="Y6" i="6"/>
  <c r="B56" i="11" l="1"/>
  <c r="B52" i="11"/>
  <c r="B51" i="11"/>
  <c r="B50" i="11"/>
  <c r="B49" i="11"/>
  <c r="B48" i="11"/>
  <c r="B47" i="11"/>
  <c r="B46" i="11"/>
  <c r="B44" i="11"/>
  <c r="B43" i="11"/>
  <c r="B42" i="11"/>
  <c r="B41" i="11"/>
  <c r="B39" i="11"/>
  <c r="B38" i="11"/>
  <c r="B37" i="11"/>
  <c r="B36" i="11"/>
  <c r="B35" i="11"/>
  <c r="B33" i="11"/>
  <c r="B32" i="11"/>
  <c r="B31" i="11"/>
  <c r="B30" i="11"/>
  <c r="B29" i="11"/>
  <c r="B28" i="11"/>
  <c r="B27" i="11"/>
  <c r="B25" i="11"/>
  <c r="B24" i="11"/>
  <c r="B23" i="11"/>
  <c r="B22" i="11"/>
  <c r="B21" i="11"/>
  <c r="B20" i="11"/>
  <c r="B18" i="11"/>
  <c r="B17" i="11"/>
  <c r="B16" i="11"/>
  <c r="B15" i="11"/>
  <c r="B14" i="11"/>
  <c r="B13" i="11"/>
  <c r="B12" i="11"/>
  <c r="B11" i="11"/>
  <c r="B10" i="11"/>
  <c r="B8" i="11"/>
  <c r="A56" i="11"/>
  <c r="A52" i="11"/>
  <c r="D52" i="11" s="1"/>
  <c r="A51" i="11"/>
  <c r="A50" i="11"/>
  <c r="A49" i="11"/>
  <c r="A48" i="11"/>
  <c r="A47" i="11"/>
  <c r="A46" i="11"/>
  <c r="A44" i="11"/>
  <c r="C44" i="11" s="1"/>
  <c r="A43" i="11"/>
  <c r="A42" i="11"/>
  <c r="A41" i="11"/>
  <c r="A39" i="11"/>
  <c r="C39" i="11" s="1"/>
  <c r="A38" i="11"/>
  <c r="A37" i="11"/>
  <c r="A36" i="11"/>
  <c r="A35" i="11"/>
  <c r="A33" i="11"/>
  <c r="D33" i="11" s="1"/>
  <c r="A32" i="11"/>
  <c r="A31" i="11"/>
  <c r="A30" i="11"/>
  <c r="A29" i="11"/>
  <c r="A28" i="11"/>
  <c r="A27" i="11"/>
  <c r="A25" i="11"/>
  <c r="D25" i="11" s="1"/>
  <c r="A24" i="11"/>
  <c r="A23" i="11"/>
  <c r="A22" i="11"/>
  <c r="A21" i="11"/>
  <c r="A20" i="11"/>
  <c r="A18" i="11"/>
  <c r="D18" i="11" s="1"/>
  <c r="A17" i="11"/>
  <c r="A16" i="11"/>
  <c r="A15" i="11"/>
  <c r="A14" i="11"/>
  <c r="A13" i="11"/>
  <c r="A12" i="11"/>
  <c r="A11" i="11"/>
  <c r="A10" i="11"/>
  <c r="A8" i="11"/>
  <c r="AJ13" i="6"/>
  <c r="AD13" i="6"/>
  <c r="X13" i="6"/>
  <c r="AJ12" i="6"/>
  <c r="AD12" i="6"/>
  <c r="X12" i="6"/>
  <c r="AJ11" i="6"/>
  <c r="AD11" i="6"/>
  <c r="X11" i="6"/>
  <c r="AJ10" i="6"/>
  <c r="AD10" i="6"/>
  <c r="X10" i="6"/>
  <c r="AJ9" i="6"/>
  <c r="AD9" i="6"/>
  <c r="X9" i="6"/>
  <c r="AJ8" i="6"/>
  <c r="AD8" i="6"/>
  <c r="X8" i="6"/>
  <c r="AJ7" i="6"/>
  <c r="AD7" i="6"/>
  <c r="X7" i="6"/>
  <c r="AJ6" i="6"/>
  <c r="AD6" i="6"/>
  <c r="X6" i="6"/>
  <c r="AJ5" i="6"/>
  <c r="AD5" i="6"/>
  <c r="X5" i="6"/>
  <c r="Q54" i="11" s="1"/>
  <c r="G55" i="11" l="1"/>
  <c r="G54" i="11"/>
  <c r="L54" i="11"/>
  <c r="Q55" i="11"/>
  <c r="L55" i="11"/>
  <c r="Q48" i="11"/>
  <c r="L48" i="11"/>
  <c r="G48" i="11"/>
  <c r="Q20" i="11"/>
  <c r="L20" i="11"/>
  <c r="G20" i="11"/>
  <c r="L21" i="11"/>
  <c r="G21" i="11"/>
  <c r="Q21" i="11"/>
  <c r="Q35" i="11"/>
  <c r="L35" i="11"/>
  <c r="G35" i="11"/>
  <c r="Q49" i="11"/>
  <c r="L49" i="11"/>
  <c r="G49" i="11"/>
  <c r="Q30" i="11"/>
  <c r="L30" i="11"/>
  <c r="G30" i="11"/>
  <c r="Q31" i="11"/>
  <c r="L31" i="11"/>
  <c r="G31" i="11"/>
  <c r="Q47" i="11"/>
  <c r="L47" i="11"/>
  <c r="G47" i="11"/>
  <c r="L22" i="11"/>
  <c r="G22" i="11"/>
  <c r="Q36" i="11"/>
  <c r="L36" i="11"/>
  <c r="G36" i="11"/>
  <c r="G50" i="11"/>
  <c r="L50" i="11"/>
  <c r="Q50" i="11"/>
  <c r="Q23" i="11"/>
  <c r="L23" i="11"/>
  <c r="G23" i="11"/>
  <c r="Q37" i="11"/>
  <c r="L37" i="11"/>
  <c r="G37" i="11"/>
  <c r="F16" i="11"/>
  <c r="Q16" i="11"/>
  <c r="R16" i="11" s="1"/>
  <c r="L11" i="11"/>
  <c r="G11" i="11"/>
  <c r="L13" i="11"/>
  <c r="G13" i="11"/>
  <c r="Q27" i="11"/>
  <c r="L27" i="11"/>
  <c r="G27" i="11"/>
  <c r="Q41" i="11"/>
  <c r="L41" i="11"/>
  <c r="G41" i="11"/>
  <c r="G46" i="11"/>
  <c r="L46" i="11"/>
  <c r="Q46" i="11"/>
  <c r="L12" i="11"/>
  <c r="G12" i="11"/>
  <c r="L14" i="11"/>
  <c r="G14" i="11"/>
  <c r="Q28" i="11"/>
  <c r="L28" i="11"/>
  <c r="G28" i="11"/>
  <c r="Q42" i="11"/>
  <c r="L42" i="11"/>
  <c r="G42" i="11"/>
  <c r="E15" i="11"/>
  <c r="Q15" i="11"/>
  <c r="R15" i="11" s="1"/>
  <c r="L29" i="11"/>
  <c r="G29" i="11"/>
  <c r="Q29" i="11"/>
  <c r="D8" i="11"/>
  <c r="L54" i="10"/>
  <c r="M54" i="10" s="1"/>
  <c r="H55" i="10"/>
  <c r="I55" i="10" s="1"/>
  <c r="J54" i="10"/>
  <c r="K54" i="10" s="1"/>
  <c r="L55" i="10"/>
  <c r="M55" i="10" s="1"/>
  <c r="D28" i="11"/>
  <c r="E28" i="11"/>
  <c r="F28" i="11"/>
  <c r="F37" i="11"/>
  <c r="E37" i="11"/>
  <c r="D37" i="11"/>
  <c r="E47" i="11"/>
  <c r="F47" i="11"/>
  <c r="D47" i="11"/>
  <c r="D49" i="11"/>
  <c r="F49" i="11"/>
  <c r="E49" i="11"/>
  <c r="D36" i="11"/>
  <c r="E36" i="11"/>
  <c r="F36" i="11"/>
  <c r="F20" i="11"/>
  <c r="D20" i="11"/>
  <c r="E20" i="11"/>
  <c r="F48" i="11"/>
  <c r="D48" i="11"/>
  <c r="E48" i="11"/>
  <c r="D12" i="11"/>
  <c r="E12" i="11"/>
  <c r="F12" i="11"/>
  <c r="E30" i="11"/>
  <c r="F30" i="11"/>
  <c r="D30" i="11"/>
  <c r="F13" i="11"/>
  <c r="E13" i="11"/>
  <c r="D13" i="11"/>
  <c r="D22" i="11"/>
  <c r="E22" i="11"/>
  <c r="F22" i="11"/>
  <c r="F31" i="11"/>
  <c r="D31" i="11"/>
  <c r="E31" i="11"/>
  <c r="F41" i="11"/>
  <c r="D41" i="11"/>
  <c r="E41" i="11"/>
  <c r="D50" i="11"/>
  <c r="E50" i="11"/>
  <c r="F50" i="11"/>
  <c r="F35" i="11"/>
  <c r="E35" i="11"/>
  <c r="D35" i="11"/>
  <c r="F27" i="11"/>
  <c r="E27" i="11"/>
  <c r="D27" i="11"/>
  <c r="F46" i="11"/>
  <c r="E46" i="11"/>
  <c r="D46" i="11"/>
  <c r="F11" i="11"/>
  <c r="E11" i="11"/>
  <c r="D11" i="11"/>
  <c r="F29" i="11"/>
  <c r="E29" i="11"/>
  <c r="D29" i="11"/>
  <c r="E21" i="11"/>
  <c r="F21" i="11"/>
  <c r="D21" i="11"/>
  <c r="E14" i="11"/>
  <c r="D14" i="11"/>
  <c r="F14" i="11"/>
  <c r="F23" i="11"/>
  <c r="E23" i="11"/>
  <c r="D23" i="11"/>
  <c r="D42" i="11"/>
  <c r="E42" i="11"/>
  <c r="F42" i="11"/>
  <c r="L10" i="11"/>
  <c r="G10" i="11"/>
  <c r="F10" i="11"/>
  <c r="D39" i="11"/>
  <c r="D44" i="11"/>
  <c r="C52" i="11"/>
  <c r="C18" i="11"/>
  <c r="C25" i="11"/>
  <c r="C33" i="11"/>
  <c r="D16" i="11"/>
  <c r="F15" i="11"/>
  <c r="D10" i="11"/>
  <c r="E10" i="11"/>
  <c r="C8" i="11"/>
  <c r="E16" i="11"/>
  <c r="D15" i="11"/>
  <c r="N15" i="10"/>
  <c r="N16" i="10"/>
  <c r="X16" i="11" l="1"/>
  <c r="X15" i="11"/>
  <c r="W39" i="11"/>
  <c r="L39" i="10" s="1"/>
  <c r="M39" i="10" s="1"/>
  <c r="W52" i="11"/>
  <c r="L52" i="10" s="1"/>
  <c r="M52" i="10" s="1"/>
  <c r="W44" i="11"/>
  <c r="L44" i="10" s="1"/>
  <c r="M44" i="10" s="1"/>
  <c r="W33" i="11"/>
  <c r="L33" i="10" s="1"/>
  <c r="M33" i="10" s="1"/>
  <c r="W18" i="11"/>
  <c r="L18" i="10" s="1"/>
  <c r="M18" i="10" s="1"/>
  <c r="W25" i="11"/>
  <c r="L25" i="10" s="1"/>
  <c r="M25" i="10" s="1"/>
  <c r="X22" i="11"/>
  <c r="L22" i="10" s="1"/>
  <c r="M22" i="10" s="1"/>
  <c r="T22" i="11"/>
  <c r="H22" i="10" s="1"/>
  <c r="I22" i="10" s="1"/>
  <c r="X27" i="11"/>
  <c r="L27" i="10" s="1"/>
  <c r="M27" i="10" s="1"/>
  <c r="V27" i="11"/>
  <c r="J27" i="10" s="1"/>
  <c r="K27" i="10" s="1"/>
  <c r="X14" i="11"/>
  <c r="L14" i="10" s="1"/>
  <c r="M14" i="10" s="1"/>
  <c r="T14" i="11"/>
  <c r="H14" i="10" s="1"/>
  <c r="I14" i="10" s="1"/>
  <c r="X11" i="11"/>
  <c r="L11" i="10" s="1"/>
  <c r="M11" i="10" s="1"/>
  <c r="V11" i="11"/>
  <c r="J11" i="10" s="1"/>
  <c r="K11" i="10" s="1"/>
  <c r="X41" i="11"/>
  <c r="L41" i="10" s="1"/>
  <c r="M41" i="10" s="1"/>
  <c r="V41" i="11"/>
  <c r="J41" i="10" s="1"/>
  <c r="K41" i="10" s="1"/>
  <c r="X13" i="11"/>
  <c r="L13" i="10" s="1"/>
  <c r="M13" i="10" s="1"/>
  <c r="T13" i="11"/>
  <c r="H13" i="10" s="1"/>
  <c r="I13" i="10" s="1"/>
  <c r="X12" i="11"/>
  <c r="L12" i="10" s="1"/>
  <c r="M12" i="10" s="1"/>
  <c r="V12" i="11"/>
  <c r="J12" i="10" s="1"/>
  <c r="K12" i="10" s="1"/>
  <c r="X37" i="11"/>
  <c r="L37" i="10" s="1"/>
  <c r="M37" i="10" s="1"/>
  <c r="T37" i="11"/>
  <c r="H37" i="10" s="1"/>
  <c r="I37" i="10" s="1"/>
  <c r="X35" i="11"/>
  <c r="L35" i="10" s="1"/>
  <c r="M35" i="10" s="1"/>
  <c r="V35" i="11"/>
  <c r="J35" i="10" s="1"/>
  <c r="K35" i="10" s="1"/>
  <c r="X36" i="11"/>
  <c r="L36" i="10" s="1"/>
  <c r="M36" i="10" s="1"/>
  <c r="T36" i="11"/>
  <c r="H36" i="10" s="1"/>
  <c r="I36" i="10" s="1"/>
  <c r="X21" i="11"/>
  <c r="L21" i="10" s="1"/>
  <c r="M21" i="10" s="1"/>
  <c r="V21" i="11"/>
  <c r="X48" i="11"/>
  <c r="L48" i="10" s="1"/>
  <c r="M48" i="10" s="1"/>
  <c r="T48" i="11"/>
  <c r="H48" i="10" s="1"/>
  <c r="I48" i="10" s="1"/>
  <c r="X50" i="11"/>
  <c r="L50" i="10" s="1"/>
  <c r="M50" i="10" s="1"/>
  <c r="T50" i="11"/>
  <c r="H50" i="10" s="1"/>
  <c r="I50" i="10" s="1"/>
  <c r="X42" i="11"/>
  <c r="L42" i="10" s="1"/>
  <c r="M42" i="10" s="1"/>
  <c r="T42" i="11"/>
  <c r="H42" i="10" s="1"/>
  <c r="I42" i="10" s="1"/>
  <c r="X46" i="11"/>
  <c r="L46" i="10" s="1"/>
  <c r="M46" i="10" s="1"/>
  <c r="V46" i="11"/>
  <c r="J46" i="10" s="1"/>
  <c r="K46" i="10" s="1"/>
  <c r="X31" i="11"/>
  <c r="L31" i="10" s="1"/>
  <c r="M31" i="10" s="1"/>
  <c r="T31" i="11"/>
  <c r="H31" i="10" s="1"/>
  <c r="I31" i="10" s="1"/>
  <c r="X30" i="11"/>
  <c r="L30" i="10" s="1"/>
  <c r="M30" i="10" s="1"/>
  <c r="T30" i="11"/>
  <c r="H30" i="10" s="1"/>
  <c r="I30" i="10" s="1"/>
  <c r="X23" i="11"/>
  <c r="L23" i="10" s="1"/>
  <c r="M23" i="10" s="1"/>
  <c r="T23" i="11"/>
  <c r="H23" i="10" s="1"/>
  <c r="I23" i="10" s="1"/>
  <c r="X49" i="11"/>
  <c r="L49" i="10" s="1"/>
  <c r="M49" i="10" s="1"/>
  <c r="T49" i="11"/>
  <c r="H49" i="10" s="1"/>
  <c r="I49" i="10" s="1"/>
  <c r="X29" i="11"/>
  <c r="L29" i="10" s="1"/>
  <c r="M29" i="10" s="1"/>
  <c r="T29" i="11"/>
  <c r="H29" i="10" s="1"/>
  <c r="I29" i="10" s="1"/>
  <c r="X20" i="11"/>
  <c r="L20" i="10" s="1"/>
  <c r="M20" i="10" s="1"/>
  <c r="V20" i="11"/>
  <c r="J20" i="10" s="1"/>
  <c r="K20" i="10" s="1"/>
  <c r="X47" i="11"/>
  <c r="L47" i="10" s="1"/>
  <c r="M47" i="10" s="1"/>
  <c r="V47" i="11"/>
  <c r="J47" i="10" s="1"/>
  <c r="K47" i="10" s="1"/>
  <c r="X28" i="11"/>
  <c r="L28" i="10" s="1"/>
  <c r="M28" i="10" s="1"/>
  <c r="V28" i="11"/>
  <c r="J28" i="10" s="1"/>
  <c r="K28" i="10" s="1"/>
  <c r="X10" i="11"/>
  <c r="L10" i="10" s="1"/>
  <c r="V10" i="11"/>
  <c r="J10" i="10" s="1"/>
  <c r="K10" i="10" s="1"/>
  <c r="T15" i="11"/>
  <c r="V15" i="11"/>
  <c r="J15" i="10" s="1"/>
  <c r="K15" i="10" s="1"/>
  <c r="T16" i="11"/>
  <c r="H16" i="10" s="1"/>
  <c r="I16" i="10" s="1"/>
  <c r="V16" i="11"/>
  <c r="J16" i="10" s="1"/>
  <c r="K16" i="10" s="1"/>
  <c r="W8" i="11" l="1"/>
  <c r="L8" i="10" s="1"/>
  <c r="M8" i="10" s="1"/>
  <c r="J21" i="10"/>
  <c r="K21" i="10" s="1"/>
  <c r="H15" i="10"/>
  <c r="I15" i="10" s="1"/>
  <c r="M10" i="10"/>
  <c r="L15" i="10"/>
  <c r="M15" i="10" s="1"/>
  <c r="L16" i="10"/>
  <c r="M16" i="10" s="1"/>
  <c r="B116" i="5" l="1"/>
  <c r="B3" i="5"/>
  <c r="D2" i="5"/>
  <c r="C2" i="5"/>
  <c r="B2" i="5"/>
  <c r="A2" i="5"/>
  <c r="A1" i="5"/>
  <c r="D124" i="5"/>
  <c r="B125" i="5"/>
  <c r="B124" i="5"/>
  <c r="B122" i="5"/>
  <c r="B121" i="5"/>
  <c r="B120" i="5"/>
  <c r="B119" i="5"/>
  <c r="B118" i="5"/>
  <c r="B125" i="6"/>
  <c r="B124" i="6"/>
  <c r="B122" i="6"/>
  <c r="B121" i="6"/>
  <c r="B120" i="6"/>
  <c r="B119" i="6"/>
  <c r="B118" i="6"/>
  <c r="D114" i="6"/>
  <c r="D45" i="6"/>
  <c r="K115" i="6"/>
  <c r="K114" i="6"/>
  <c r="K113" i="6"/>
  <c r="K112" i="6"/>
  <c r="K111" i="6"/>
  <c r="K109" i="6"/>
  <c r="K108" i="6"/>
  <c r="K107" i="6"/>
  <c r="K106" i="6"/>
  <c r="K105" i="6"/>
  <c r="K100" i="6"/>
  <c r="K93" i="6"/>
  <c r="K92" i="6"/>
  <c r="K84" i="6"/>
  <c r="K77" i="6"/>
  <c r="K67" i="6"/>
  <c r="K66" i="6"/>
  <c r="K45" i="6"/>
  <c r="K39" i="6"/>
  <c r="K15" i="6"/>
  <c r="K13" i="6"/>
  <c r="K12" i="6"/>
  <c r="K11" i="6"/>
  <c r="K8" i="6"/>
  <c r="K7" i="6"/>
  <c r="K6" i="6"/>
  <c r="K5" i="6"/>
  <c r="K103" i="6"/>
  <c r="K101" i="6"/>
  <c r="K98" i="6"/>
  <c r="K97" i="6"/>
  <c r="K96" i="6"/>
  <c r="K95" i="6"/>
  <c r="K94" i="6"/>
  <c r="K89" i="6"/>
  <c r="K88" i="6"/>
  <c r="K87" i="6"/>
  <c r="K86" i="6"/>
  <c r="K85" i="6"/>
  <c r="K82" i="6"/>
  <c r="K81" i="6"/>
  <c r="K79" i="6"/>
  <c r="K78" i="6"/>
  <c r="K74" i="6"/>
  <c r="K73" i="6"/>
  <c r="K72" i="6"/>
  <c r="K71" i="6"/>
  <c r="K68" i="6"/>
  <c r="K64" i="6"/>
  <c r="K63" i="6"/>
  <c r="K61" i="6"/>
  <c r="K60" i="6"/>
  <c r="K59" i="6"/>
  <c r="K58" i="6"/>
  <c r="K57" i="6"/>
  <c r="K54" i="6"/>
  <c r="K53" i="6"/>
  <c r="K52" i="6"/>
  <c r="K51" i="6"/>
  <c r="K50" i="6"/>
  <c r="K49" i="6"/>
  <c r="K47" i="6"/>
  <c r="K46" i="6"/>
  <c r="K44" i="6"/>
  <c r="K42" i="6"/>
  <c r="K41" i="6"/>
  <c r="K40" i="6"/>
  <c r="K36" i="6"/>
  <c r="K35" i="6"/>
  <c r="K33" i="6"/>
  <c r="K32" i="6"/>
  <c r="K30" i="6"/>
  <c r="K29" i="6"/>
  <c r="K26" i="6"/>
  <c r="K25" i="6"/>
  <c r="K23" i="6"/>
  <c r="K22" i="6"/>
  <c r="K21" i="6"/>
  <c r="K20" i="6"/>
  <c r="K19" i="6"/>
  <c r="K18" i="6"/>
  <c r="K17" i="6"/>
  <c r="K16" i="6"/>
  <c r="K10" i="6"/>
  <c r="K9" i="6"/>
  <c r="J85" i="6"/>
  <c r="J84" i="6"/>
  <c r="J77" i="6"/>
  <c r="J72" i="6"/>
  <c r="J12" i="6"/>
  <c r="J7" i="6"/>
  <c r="J5" i="6"/>
  <c r="D70" i="6" l="1"/>
  <c r="D69" i="6"/>
  <c r="Q69" i="6" l="1"/>
  <c r="Q70" i="6"/>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C122" i="6" l="1"/>
  <c r="A113" i="6" l="1"/>
  <c r="A112" i="6"/>
  <c r="A111" i="6"/>
  <c r="A110" i="6"/>
  <c r="A109" i="6"/>
  <c r="A108" i="6"/>
  <c r="A107" i="6"/>
  <c r="A106" i="6"/>
  <c r="A105" i="6"/>
  <c r="A104" i="6"/>
  <c r="A103" i="6"/>
  <c r="A102" i="6"/>
  <c r="A101" i="6"/>
  <c r="A100" i="6"/>
  <c r="A99" i="6"/>
  <c r="A98" i="6"/>
  <c r="A97" i="6"/>
  <c r="A96" i="6"/>
  <c r="A95" i="6"/>
  <c r="A94" i="6"/>
  <c r="A93" i="6"/>
  <c r="A92" i="6"/>
  <c r="A91" i="6"/>
  <c r="A90" i="6"/>
  <c r="A89" i="6"/>
  <c r="A88" i="6"/>
  <c r="A87" i="6"/>
  <c r="A86" i="6"/>
  <c r="A85" i="6"/>
  <c r="C85" i="6" s="1"/>
  <c r="A84" i="6"/>
  <c r="A83" i="6"/>
  <c r="A82" i="6"/>
  <c r="A81" i="6"/>
  <c r="A80" i="6"/>
  <c r="A79" i="6"/>
  <c r="A78" i="6"/>
  <c r="A77" i="6"/>
  <c r="A76" i="6"/>
  <c r="A75" i="6"/>
  <c r="A74" i="6"/>
  <c r="A73" i="6"/>
  <c r="A72" i="6"/>
  <c r="C72" i="6" s="1"/>
  <c r="Q22" i="11" s="1"/>
  <c r="A71" i="6"/>
  <c r="A70" i="6"/>
  <c r="A69" i="6"/>
  <c r="A68" i="6"/>
  <c r="A67" i="6"/>
  <c r="A66" i="6"/>
  <c r="A65" i="6"/>
  <c r="A64" i="6"/>
  <c r="A63" i="6"/>
  <c r="A62" i="6"/>
  <c r="A61" i="6"/>
  <c r="A60" i="6"/>
  <c r="A59" i="6"/>
  <c r="A58" i="6"/>
  <c r="A57" i="6"/>
  <c r="A56" i="6"/>
  <c r="A55" i="6"/>
  <c r="A54" i="6"/>
  <c r="A53" i="6"/>
  <c r="A52" i="6"/>
  <c r="A51" i="6"/>
  <c r="A50" i="6"/>
  <c r="A49" i="6"/>
  <c r="A48" i="6"/>
  <c r="A47" i="6"/>
  <c r="C47" i="6" s="1"/>
  <c r="A46" i="6"/>
  <c r="A45" i="6"/>
  <c r="A44" i="6"/>
  <c r="C44" i="6" s="1"/>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4" i="6"/>
  <c r="I86" i="6" l="1"/>
  <c r="H86" i="6"/>
  <c r="A5" i="6" l="1"/>
  <c r="H92" i="6" l="1"/>
  <c r="I109" i="6" l="1"/>
  <c r="H109" i="6"/>
  <c r="I108" i="6"/>
  <c r="H108" i="6"/>
  <c r="I107" i="6"/>
  <c r="H107" i="6"/>
  <c r="I106" i="6"/>
  <c r="H106" i="6"/>
  <c r="I105" i="6"/>
  <c r="H105" i="6"/>
  <c r="I103" i="6"/>
  <c r="H103" i="6"/>
  <c r="I101" i="6"/>
  <c r="H101" i="6"/>
  <c r="I100" i="6"/>
  <c r="H100" i="6"/>
  <c r="I98" i="6"/>
  <c r="H98" i="6"/>
  <c r="I97" i="6"/>
  <c r="H97" i="6"/>
  <c r="I96" i="6"/>
  <c r="H96" i="6"/>
  <c r="I95" i="6"/>
  <c r="H95" i="6"/>
  <c r="I94" i="6"/>
  <c r="H94" i="6"/>
  <c r="I92" i="6"/>
  <c r="I89" i="6"/>
  <c r="H89" i="6"/>
  <c r="I88" i="6"/>
  <c r="H88" i="6"/>
  <c r="I87" i="6"/>
  <c r="H87" i="6"/>
  <c r="I85" i="6"/>
  <c r="H85" i="6"/>
  <c r="I84" i="6"/>
  <c r="H84" i="6"/>
  <c r="I82" i="6"/>
  <c r="H82" i="6"/>
  <c r="I81" i="6"/>
  <c r="H81" i="6"/>
  <c r="I79" i="6"/>
  <c r="H79" i="6"/>
  <c r="I78" i="6"/>
  <c r="H78" i="6"/>
  <c r="I77" i="6"/>
  <c r="H77" i="6"/>
  <c r="I74" i="6"/>
  <c r="H74" i="6"/>
  <c r="I73" i="6"/>
  <c r="H73" i="6"/>
  <c r="I72" i="6"/>
  <c r="H72" i="6"/>
  <c r="I71" i="6"/>
  <c r="H71" i="6"/>
  <c r="I70" i="6"/>
  <c r="H70" i="6"/>
  <c r="I69" i="6"/>
  <c r="H69" i="6"/>
  <c r="I68" i="6"/>
  <c r="H68" i="6"/>
  <c r="I67" i="6"/>
  <c r="H67" i="6"/>
  <c r="I66" i="6"/>
  <c r="H66" i="6"/>
  <c r="I64" i="6"/>
  <c r="H64" i="6"/>
  <c r="I63" i="6"/>
  <c r="H63" i="6"/>
  <c r="I61" i="6"/>
  <c r="H61" i="6"/>
  <c r="I60" i="6"/>
  <c r="H60" i="6"/>
  <c r="I59" i="6"/>
  <c r="H59" i="6"/>
  <c r="I58" i="6"/>
  <c r="H58" i="6"/>
  <c r="I57" i="6"/>
  <c r="H57" i="6"/>
  <c r="I54" i="6"/>
  <c r="H54" i="6"/>
  <c r="I53" i="6"/>
  <c r="H53" i="6"/>
  <c r="I52" i="6"/>
  <c r="H52" i="6"/>
  <c r="I51" i="6"/>
  <c r="H51" i="6"/>
  <c r="I50" i="6"/>
  <c r="H50" i="6"/>
  <c r="I49" i="6"/>
  <c r="H49" i="6"/>
  <c r="I47" i="6"/>
  <c r="H47" i="6"/>
  <c r="I46" i="6"/>
  <c r="H46" i="6"/>
  <c r="I45" i="6"/>
  <c r="H45" i="6"/>
  <c r="I44" i="6"/>
  <c r="H44" i="6"/>
  <c r="I42" i="6"/>
  <c r="H42" i="6"/>
  <c r="I41" i="6"/>
  <c r="H41" i="6"/>
  <c r="I40" i="6"/>
  <c r="H40" i="6"/>
  <c r="I39" i="6"/>
  <c r="H39" i="6"/>
  <c r="I36" i="6"/>
  <c r="H36" i="6"/>
  <c r="I35" i="6"/>
  <c r="H35" i="6"/>
  <c r="I33" i="6"/>
  <c r="H33" i="6"/>
  <c r="I32" i="6"/>
  <c r="H32" i="6"/>
  <c r="I30" i="6"/>
  <c r="H30" i="6"/>
  <c r="I29" i="6"/>
  <c r="H29" i="6"/>
  <c r="I26" i="6"/>
  <c r="H26" i="6"/>
  <c r="I25" i="6"/>
  <c r="H25" i="6"/>
  <c r="I115" i="6"/>
  <c r="H115" i="6"/>
  <c r="I114" i="6"/>
  <c r="H114" i="6"/>
  <c r="I113" i="6"/>
  <c r="H113" i="6"/>
  <c r="I112" i="6"/>
  <c r="H112" i="6"/>
  <c r="I111" i="6"/>
  <c r="H111" i="6"/>
  <c r="I13" i="6"/>
  <c r="H13" i="6"/>
  <c r="I10" i="6"/>
  <c r="H10" i="6"/>
  <c r="I9" i="6"/>
  <c r="H9" i="6"/>
  <c r="I8" i="6"/>
  <c r="H8" i="6"/>
  <c r="I23" i="6"/>
  <c r="H23" i="6"/>
  <c r="I22" i="6"/>
  <c r="H22" i="6"/>
  <c r="I21" i="6"/>
  <c r="H21" i="6"/>
  <c r="I20" i="6"/>
  <c r="H20" i="6"/>
  <c r="I19" i="6"/>
  <c r="H19" i="6"/>
  <c r="I18" i="6"/>
  <c r="H18" i="6"/>
  <c r="I17" i="6"/>
  <c r="H17" i="6"/>
  <c r="I16" i="6"/>
  <c r="H16" i="6"/>
  <c r="I15" i="6"/>
  <c r="H15" i="6"/>
  <c r="I7" i="6"/>
  <c r="H7" i="6"/>
  <c r="I6" i="6"/>
  <c r="H6" i="6"/>
  <c r="I93" i="6"/>
  <c r="H93" i="6"/>
  <c r="I12" i="6"/>
  <c r="H12" i="6"/>
  <c r="I11" i="6"/>
  <c r="H11" i="6"/>
  <c r="I5" i="6"/>
  <c r="H5" i="6"/>
  <c r="A3" i="6" l="1"/>
  <c r="C44" i="5" l="1"/>
  <c r="C70" i="5"/>
  <c r="C103" i="5"/>
  <c r="C93" i="5"/>
  <c r="C112" i="5"/>
  <c r="C46" i="5"/>
  <c r="C88" i="5"/>
  <c r="C57" i="5"/>
  <c r="C10" i="5"/>
  <c r="C98" i="5"/>
  <c r="C51" i="5"/>
  <c r="C106" i="5"/>
  <c r="C105" i="5"/>
  <c r="C69" i="5"/>
  <c r="C49" i="5"/>
  <c r="C84" i="5"/>
  <c r="C94" i="5"/>
  <c r="C111" i="5"/>
  <c r="C6" i="5"/>
  <c r="C20" i="5"/>
  <c r="C78" i="5"/>
  <c r="C96" i="5"/>
  <c r="C73" i="5"/>
  <c r="C26" i="5"/>
  <c r="C59" i="5"/>
  <c r="C66" i="5"/>
  <c r="C109" i="5"/>
  <c r="C35" i="5"/>
  <c r="C5" i="5"/>
  <c r="C39" i="5"/>
  <c r="C36" i="5"/>
  <c r="C30" i="5"/>
  <c r="C68" i="5"/>
  <c r="C15" i="5"/>
  <c r="C9" i="5"/>
  <c r="C81" i="5"/>
  <c r="C42" i="5"/>
  <c r="C114" i="5"/>
  <c r="C67" i="5"/>
  <c r="C63" i="5"/>
  <c r="C54" i="5"/>
  <c r="C47" i="5"/>
  <c r="C17" i="5"/>
  <c r="C50" i="5"/>
  <c r="C92" i="5"/>
  <c r="C29" i="5"/>
  <c r="C60" i="5"/>
  <c r="C108" i="5"/>
  <c r="C89" i="5"/>
  <c r="C107" i="5"/>
  <c r="C95" i="5"/>
  <c r="C52" i="5"/>
  <c r="C53" i="5"/>
  <c r="C71" i="5"/>
  <c r="C100" i="5"/>
  <c r="C86" i="5"/>
  <c r="C21" i="5"/>
  <c r="C8" i="5"/>
  <c r="C25" i="5"/>
  <c r="C97" i="5"/>
  <c r="C58" i="5"/>
  <c r="C18" i="5"/>
  <c r="C115" i="5"/>
  <c r="C77" i="5"/>
  <c r="C79" i="5"/>
  <c r="C13" i="5"/>
  <c r="C23" i="5"/>
  <c r="C61" i="5"/>
  <c r="C16" i="5"/>
  <c r="C33" i="5"/>
  <c r="C11" i="5"/>
  <c r="C72" i="5"/>
  <c r="C64" i="5"/>
  <c r="C101" i="5"/>
  <c r="C87" i="5"/>
  <c r="C45" i="5"/>
  <c r="C32" i="5"/>
  <c r="C85" i="5"/>
  <c r="C40" i="5"/>
  <c r="C41" i="5"/>
  <c r="C113" i="5"/>
  <c r="C74" i="5"/>
  <c r="C19" i="5"/>
  <c r="C22" i="5"/>
  <c r="C82" i="5"/>
  <c r="C12" i="6"/>
  <c r="C7" i="6"/>
  <c r="C87" i="6"/>
  <c r="F87" i="6" s="1"/>
  <c r="C16" i="6"/>
  <c r="C68" i="6"/>
  <c r="F68" i="6" s="1"/>
  <c r="C17" i="6"/>
  <c r="C89" i="6"/>
  <c r="Y89" i="6" s="1"/>
  <c r="C30" i="6"/>
  <c r="F30" i="6" s="1"/>
  <c r="C98" i="6"/>
  <c r="AE98" i="6" s="1"/>
  <c r="C70" i="6"/>
  <c r="E70" i="6" s="1"/>
  <c r="C51" i="6"/>
  <c r="Y51" i="6" s="1"/>
  <c r="C57" i="6"/>
  <c r="Y57" i="6" s="1"/>
  <c r="C77" i="6"/>
  <c r="Y77" i="6" s="1"/>
  <c r="C86" i="6"/>
  <c r="Y86" i="6" s="1"/>
  <c r="C81" i="6"/>
  <c r="F81" i="6" s="1"/>
  <c r="C60" i="6"/>
  <c r="C15" i="6"/>
  <c r="C95" i="6"/>
  <c r="Y95" i="6" s="1"/>
  <c r="C40" i="6"/>
  <c r="Y40" i="6" s="1"/>
  <c r="C108" i="6"/>
  <c r="AE108" i="6" s="1"/>
  <c r="C25" i="6"/>
  <c r="F25" i="6" s="1"/>
  <c r="C97" i="6"/>
  <c r="F97" i="6" s="1"/>
  <c r="C78" i="6"/>
  <c r="F78" i="6" s="1"/>
  <c r="C106" i="6"/>
  <c r="F106" i="6" s="1"/>
  <c r="C32" i="6"/>
  <c r="C59" i="6"/>
  <c r="Y59" i="6" s="1"/>
  <c r="C96" i="6"/>
  <c r="C8" i="6"/>
  <c r="Y8" i="6" s="1"/>
  <c r="C69" i="6"/>
  <c r="E69" i="6" s="1"/>
  <c r="C36" i="6"/>
  <c r="Y36" i="6" s="1"/>
  <c r="C35" i="6"/>
  <c r="C100" i="6"/>
  <c r="F100" i="6" s="1"/>
  <c r="C23" i="6"/>
  <c r="C103" i="6"/>
  <c r="F103" i="6" s="1"/>
  <c r="C64" i="6"/>
  <c r="F64" i="6" s="1"/>
  <c r="C53" i="6"/>
  <c r="C33" i="6"/>
  <c r="F33" i="6" s="1"/>
  <c r="C105" i="6"/>
  <c r="C18" i="6"/>
  <c r="C114" i="6"/>
  <c r="Y114" i="6" s="1"/>
  <c r="C10" i="6"/>
  <c r="Y10" i="6" s="1"/>
  <c r="C67" i="6"/>
  <c r="C107" i="6"/>
  <c r="C84" i="6"/>
  <c r="F84" i="6" s="1"/>
  <c r="C45" i="6"/>
  <c r="E45" i="6" s="1"/>
  <c r="C71" i="6"/>
  <c r="Y71" i="6" s="1"/>
  <c r="C74" i="6"/>
  <c r="Y74" i="6" s="1"/>
  <c r="C22" i="6"/>
  <c r="C93" i="6"/>
  <c r="Y93" i="6" s="1"/>
  <c r="C29" i="6"/>
  <c r="F29" i="6" s="1"/>
  <c r="C39" i="6"/>
  <c r="Y39" i="6" s="1"/>
  <c r="C111" i="6"/>
  <c r="Y111" i="6" s="1"/>
  <c r="Y72" i="6"/>
  <c r="Y85" i="6"/>
  <c r="C41" i="6"/>
  <c r="Y41" i="6" s="1"/>
  <c r="C113" i="6"/>
  <c r="Y113" i="6" s="1"/>
  <c r="C42" i="6"/>
  <c r="F42" i="6" s="1"/>
  <c r="C26" i="6"/>
  <c r="F26" i="6" s="1"/>
  <c r="C11" i="6"/>
  <c r="C73" i="6"/>
  <c r="F73" i="6" s="1"/>
  <c r="C94" i="6"/>
  <c r="C61" i="6"/>
  <c r="F61" i="6" s="1"/>
  <c r="Y47" i="6"/>
  <c r="C52" i="6"/>
  <c r="F52" i="6" s="1"/>
  <c r="C88" i="6"/>
  <c r="F88" i="6" s="1"/>
  <c r="C6" i="6"/>
  <c r="F6" i="6" s="1"/>
  <c r="C49" i="6"/>
  <c r="C20" i="6"/>
  <c r="C58" i="6"/>
  <c r="Y58" i="6" s="1"/>
  <c r="C92" i="6"/>
  <c r="F92" i="6" s="1"/>
  <c r="C50" i="6"/>
  <c r="Y50" i="6" s="1"/>
  <c r="C101" i="6"/>
  <c r="F101" i="6" s="1"/>
  <c r="C63" i="6"/>
  <c r="C13" i="6"/>
  <c r="F13" i="6" s="1"/>
  <c r="C46" i="6"/>
  <c r="Y46" i="6" s="1"/>
  <c r="C66" i="6"/>
  <c r="Y66" i="6" s="1"/>
  <c r="C112" i="6"/>
  <c r="Y112" i="6" s="1"/>
  <c r="C21" i="6"/>
  <c r="C79" i="6"/>
  <c r="Y79" i="6" s="1"/>
  <c r="C82" i="6"/>
  <c r="F82" i="6" s="1"/>
  <c r="C54" i="6"/>
  <c r="Y54" i="6" s="1"/>
  <c r="C19" i="6"/>
  <c r="C9" i="6"/>
  <c r="Y9" i="6" s="1"/>
  <c r="C109" i="6"/>
  <c r="C5" i="6"/>
  <c r="D114" i="5"/>
  <c r="D70" i="5"/>
  <c r="D69" i="5"/>
  <c r="B26" i="6" a="1"/>
  <c r="B26" i="6" s="1"/>
  <c r="B111" i="6" a="1"/>
  <c r="B111" i="6" s="1"/>
  <c r="B112" i="6" a="1"/>
  <c r="B112" i="6" s="1"/>
  <c r="B7" i="6" a="1"/>
  <c r="B7" i="6" s="1"/>
  <c r="B25" i="6" a="1"/>
  <c r="B25" i="6" s="1"/>
  <c r="B113" i="6" a="1"/>
  <c r="B113" i="6" s="1"/>
  <c r="B86" i="5" a="1"/>
  <c r="B86" i="5" s="1"/>
  <c r="B86" i="6" a="1"/>
  <c r="B86" i="6" s="1"/>
  <c r="D114" i="3" a="1"/>
  <c r="D114" i="3" s="1"/>
  <c r="B98" i="6" a="1"/>
  <c r="B98" i="6" s="1"/>
  <c r="B94" i="6" a="1"/>
  <c r="B94" i="6" s="1"/>
  <c r="B100" i="6" a="1"/>
  <c r="B100" i="6" s="1"/>
  <c r="B107" i="6" a="1"/>
  <c r="B107" i="6" s="1"/>
  <c r="B103" i="6" a="1"/>
  <c r="B103" i="6" s="1"/>
  <c r="B97" i="6" a="1"/>
  <c r="B97" i="6" s="1"/>
  <c r="B93" i="6" a="1"/>
  <c r="B93" i="6" s="1"/>
  <c r="B108" i="6" a="1"/>
  <c r="B108" i="6" s="1"/>
  <c r="B106" i="6" a="1"/>
  <c r="B106" i="6" s="1"/>
  <c r="B96" i="6" a="1"/>
  <c r="B96" i="6" s="1"/>
  <c r="B92" i="6" a="1"/>
  <c r="B92" i="6" s="1"/>
  <c r="B105" i="6" a="1"/>
  <c r="B105" i="6" s="1"/>
  <c r="B109" i="6" a="1"/>
  <c r="B109" i="6" s="1"/>
  <c r="B101" i="6" a="1"/>
  <c r="B101" i="6" s="1"/>
  <c r="B95" i="6" a="1"/>
  <c r="B95" i="6" s="1"/>
  <c r="B85" i="6" a="1"/>
  <c r="B85" i="6" s="1"/>
  <c r="B79" i="6" a="1"/>
  <c r="B79" i="6" s="1"/>
  <c r="B73" i="6" a="1"/>
  <c r="B73" i="6" s="1"/>
  <c r="B66" i="6" a="1"/>
  <c r="B66" i="6" s="1"/>
  <c r="B58" i="6" a="1"/>
  <c r="B58" i="6" s="1"/>
  <c r="B52" i="6" a="1"/>
  <c r="B52" i="6" s="1"/>
  <c r="B47" i="6" a="1"/>
  <c r="B47" i="6" s="1"/>
  <c r="B12" i="6" a="1"/>
  <c r="B12" i="6" s="1"/>
  <c r="B8" i="6" a="1"/>
  <c r="B8" i="6" s="1"/>
  <c r="B20" i="6" a="1"/>
  <c r="B20" i="6" s="1"/>
  <c r="B16" i="6" a="1"/>
  <c r="B16" i="6" s="1"/>
  <c r="B42" i="6" a="1"/>
  <c r="B42" i="6" s="1"/>
  <c r="B32" i="6" a="1"/>
  <c r="B32" i="6" s="1"/>
  <c r="B89" i="6" a="1"/>
  <c r="B89" i="6" s="1"/>
  <c r="B84" i="6" a="1"/>
  <c r="B84" i="6" s="1"/>
  <c r="B78" i="6" a="1"/>
  <c r="B78" i="6" s="1"/>
  <c r="B72" i="6" a="1"/>
  <c r="B72" i="6" s="1"/>
  <c r="B69" i="6" a="1"/>
  <c r="B69" i="6" s="1"/>
  <c r="B64" i="6" a="1"/>
  <c r="B64" i="6" s="1"/>
  <c r="B60" i="6" a="1"/>
  <c r="B60" i="6" s="1"/>
  <c r="B57" i="6" a="1"/>
  <c r="B57" i="6" s="1"/>
  <c r="B51" i="6" a="1"/>
  <c r="B51" i="6" s="1"/>
  <c r="B46" i="6" a="1"/>
  <c r="B46" i="6" s="1"/>
  <c r="B11" i="6" a="1"/>
  <c r="B11" i="6" s="1"/>
  <c r="B23" i="6" a="1"/>
  <c r="B23" i="6" s="1"/>
  <c r="B19" i="6" a="1"/>
  <c r="B19" i="6" s="1"/>
  <c r="B15" i="6" a="1"/>
  <c r="B15" i="6" s="1"/>
  <c r="B44" i="6" a="1"/>
  <c r="B44" i="6" s="1"/>
  <c r="B41" i="6" a="1"/>
  <c r="B41" i="6" s="1"/>
  <c r="B36" i="6" a="1"/>
  <c r="B36" i="6" s="1"/>
  <c r="B30" i="6" a="1"/>
  <c r="B30" i="6" s="1"/>
  <c r="B33" i="6" a="1"/>
  <c r="B33" i="6" s="1"/>
  <c r="B88" i="6" a="1"/>
  <c r="B88" i="6" s="1"/>
  <c r="B82" i="6" a="1"/>
  <c r="B82" i="6" s="1"/>
  <c r="B77" i="6" a="1"/>
  <c r="B77" i="6" s="1"/>
  <c r="B71" i="6" a="1"/>
  <c r="B71" i="6" s="1"/>
  <c r="B68" i="6" a="1"/>
  <c r="B68" i="6" s="1"/>
  <c r="B63" i="6" a="1"/>
  <c r="B63" i="6" s="1"/>
  <c r="B54" i="6" a="1"/>
  <c r="B54" i="6" s="1"/>
  <c r="B50" i="6" a="1"/>
  <c r="B50" i="6" s="1"/>
  <c r="B10" i="6" a="1"/>
  <c r="B10" i="6" s="1"/>
  <c r="B22" i="6" a="1"/>
  <c r="B22" i="6" s="1"/>
  <c r="B18" i="6" a="1"/>
  <c r="B18" i="6" s="1"/>
  <c r="B70" i="6" a="1"/>
  <c r="B70" i="6" s="1"/>
  <c r="B39" i="6" a="1"/>
  <c r="B39" i="6" s="1"/>
  <c r="B45" i="6" a="1"/>
  <c r="B45" i="6" s="1"/>
  <c r="B40" i="6" a="1"/>
  <c r="B40" i="6" s="1"/>
  <c r="B35" i="6" a="1"/>
  <c r="B35" i="6" s="1"/>
  <c r="B29" i="6" a="1"/>
  <c r="B29" i="6" s="1"/>
  <c r="B87" i="6" a="1"/>
  <c r="B87" i="6" s="1"/>
  <c r="B81" i="6" a="1"/>
  <c r="B81" i="6" s="1"/>
  <c r="B74" i="6" a="1"/>
  <c r="B74" i="6" s="1"/>
  <c r="B67" i="6" a="1"/>
  <c r="B67" i="6" s="1"/>
  <c r="B61" i="6" a="1"/>
  <c r="B61" i="6" s="1"/>
  <c r="B59" i="6" a="1"/>
  <c r="B59" i="6" s="1"/>
  <c r="B53" i="6" a="1"/>
  <c r="B53" i="6" s="1"/>
  <c r="B49" i="6" a="1"/>
  <c r="B49" i="6" s="1"/>
  <c r="B13" i="6" a="1"/>
  <c r="B13" i="6" s="1"/>
  <c r="B9" i="6" a="1"/>
  <c r="B9" i="6" s="1"/>
  <c r="B21" i="6" a="1"/>
  <c r="B21" i="6" s="1"/>
  <c r="B17" i="6" a="1"/>
  <c r="B17" i="6" s="1"/>
  <c r="B6" i="6" a="1"/>
  <c r="B6" i="6" s="1"/>
  <c r="B51" i="5" a="1"/>
  <c r="B51" i="5" s="1"/>
  <c r="B50" i="5" a="1"/>
  <c r="B50" i="5" s="1"/>
  <c r="B108" i="5" a="1"/>
  <c r="B108" i="5" s="1"/>
  <c r="B106" i="5" a="1"/>
  <c r="B106" i="5" s="1"/>
  <c r="B101" i="5" a="1"/>
  <c r="B101" i="5" s="1"/>
  <c r="B98" i="5" a="1"/>
  <c r="B98" i="5" s="1"/>
  <c r="B96" i="5" a="1"/>
  <c r="B96" i="5" s="1"/>
  <c r="B94" i="5" a="1"/>
  <c r="B94" i="5" s="1"/>
  <c r="B89" i="5" a="1"/>
  <c r="B89" i="5" s="1"/>
  <c r="B87" i="5" a="1"/>
  <c r="B87" i="5" s="1"/>
  <c r="B84" i="5" a="1"/>
  <c r="B84" i="5" s="1"/>
  <c r="B81" i="5" a="1"/>
  <c r="B81" i="5" s="1"/>
  <c r="B78" i="5" a="1"/>
  <c r="B78" i="5" s="1"/>
  <c r="B74" i="5" a="1"/>
  <c r="B74" i="5" s="1"/>
  <c r="B72" i="5" a="1"/>
  <c r="B72" i="5" s="1"/>
  <c r="B70" i="5" a="1"/>
  <c r="B70" i="5" s="1"/>
  <c r="B68" i="5" a="1"/>
  <c r="B68" i="5" s="1"/>
  <c r="B66" i="5" a="1"/>
  <c r="B66" i="5" s="1"/>
  <c r="B63" i="5" a="1"/>
  <c r="B63" i="5" s="1"/>
  <c r="B58" i="5" a="1"/>
  <c r="B58" i="5" s="1"/>
  <c r="B54" i="5" a="1"/>
  <c r="B54" i="5" s="1"/>
  <c r="B52" i="5" a="1"/>
  <c r="B52" i="5" s="1"/>
  <c r="B47" i="5" a="1"/>
  <c r="B47" i="5" s="1"/>
  <c r="B45" i="5" a="1"/>
  <c r="B45" i="5" s="1"/>
  <c r="B42" i="5" a="1"/>
  <c r="B42" i="5" s="1"/>
  <c r="B19" i="5" a="1"/>
  <c r="B19" i="5" s="1"/>
  <c r="B17" i="5" a="1"/>
  <c r="B17" i="5" s="1"/>
  <c r="B15" i="5" a="1"/>
  <c r="B15" i="5" s="1"/>
  <c r="B6" i="5" a="1"/>
  <c r="B6" i="5" s="1"/>
  <c r="B12" i="5" a="1"/>
  <c r="B12" i="5" s="1"/>
  <c r="B5" i="5" a="1"/>
  <c r="B5" i="5" s="1"/>
  <c r="B16" i="5" a="1"/>
  <c r="B16" i="5" s="1"/>
  <c r="B93" i="5" a="1"/>
  <c r="B93" i="5" s="1"/>
  <c r="B41" i="5" a="1"/>
  <c r="B41" i="5" s="1"/>
  <c r="B35" i="5" a="1"/>
  <c r="B35" i="5" s="1"/>
  <c r="B32" i="5" a="1"/>
  <c r="B32" i="5" s="1"/>
  <c r="B29" i="5" a="1"/>
  <c r="B29" i="5" s="1"/>
  <c r="B25" i="5" a="1"/>
  <c r="B25" i="5" s="1"/>
  <c r="B114" i="5" a="1"/>
  <c r="B114" i="5" s="1"/>
  <c r="B112" i="5" a="1"/>
  <c r="B112" i="5" s="1"/>
  <c r="B13" i="5" a="1"/>
  <c r="B13" i="5" s="1"/>
  <c r="B9" i="5" a="1"/>
  <c r="B9" i="5" s="1"/>
  <c r="B23" i="5" a="1"/>
  <c r="B23" i="5" s="1"/>
  <c r="B21" i="5" a="1"/>
  <c r="B21" i="5" s="1"/>
  <c r="B109" i="5" a="1"/>
  <c r="B109" i="5" s="1"/>
  <c r="B107" i="5" a="1"/>
  <c r="B107" i="5" s="1"/>
  <c r="B105" i="5" a="1"/>
  <c r="B105" i="5" s="1"/>
  <c r="B103" i="5" a="1"/>
  <c r="B103" i="5" s="1"/>
  <c r="B100" i="5" a="1"/>
  <c r="B100" i="5" s="1"/>
  <c r="B97" i="5" a="1"/>
  <c r="B97" i="5" s="1"/>
  <c r="B95" i="5" a="1"/>
  <c r="B95" i="5" s="1"/>
  <c r="B92" i="5" a="1"/>
  <c r="B92" i="5" s="1"/>
  <c r="B88" i="5" a="1"/>
  <c r="B88" i="5" s="1"/>
  <c r="B85" i="5" a="1"/>
  <c r="B85" i="5" s="1"/>
  <c r="B82" i="5" a="1"/>
  <c r="B82" i="5" s="1"/>
  <c r="B79" i="5" a="1"/>
  <c r="B79" i="5" s="1"/>
  <c r="B77" i="5" a="1"/>
  <c r="B77" i="5" s="1"/>
  <c r="B73" i="5" a="1"/>
  <c r="B73" i="5" s="1"/>
  <c r="B71" i="5" a="1"/>
  <c r="B71" i="5" s="1"/>
  <c r="B69" i="5" a="1"/>
  <c r="B69" i="5" s="1"/>
  <c r="B67" i="5" a="1"/>
  <c r="B67" i="5" s="1"/>
  <c r="B64" i="5" a="1"/>
  <c r="B64" i="5" s="1"/>
  <c r="B61" i="5" a="1"/>
  <c r="B61" i="5" s="1"/>
  <c r="B60" i="5" a="1"/>
  <c r="B60" i="5" s="1"/>
  <c r="B59" i="5" a="1"/>
  <c r="B59" i="5" s="1"/>
  <c r="B57" i="5" a="1"/>
  <c r="B57" i="5" s="1"/>
  <c r="B53" i="5" a="1"/>
  <c r="B53" i="5" s="1"/>
  <c r="B49" i="5" a="1"/>
  <c r="B49" i="5" s="1"/>
  <c r="B46" i="5" a="1"/>
  <c r="B46" i="5" s="1"/>
  <c r="B44" i="5" a="1"/>
  <c r="B44" i="5" s="1"/>
  <c r="B40" i="5" a="1"/>
  <c r="B40" i="5" s="1"/>
  <c r="B18" i="5" a="1"/>
  <c r="B18" i="5" s="1"/>
  <c r="B7" i="5" a="1"/>
  <c r="B7" i="5" s="1"/>
  <c r="B11" i="5" a="1"/>
  <c r="B11" i="5" s="1"/>
  <c r="B36" i="5" a="1"/>
  <c r="B36" i="5" s="1"/>
  <c r="B115" i="5" a="1"/>
  <c r="B115" i="5" s="1"/>
  <c r="B8" i="5" a="1"/>
  <c r="B8" i="5" s="1"/>
  <c r="B39" i="5" a="1"/>
  <c r="B39" i="5" s="1"/>
  <c r="B33" i="5" a="1"/>
  <c r="B33" i="5" s="1"/>
  <c r="B113" i="5" a="1"/>
  <c r="B113" i="5" s="1"/>
  <c r="B22" i="5" a="1"/>
  <c r="B22" i="5" s="1"/>
  <c r="B10" i="5" a="1"/>
  <c r="B10" i="5" s="1"/>
  <c r="B30" i="5" a="1"/>
  <c r="B30" i="5" s="1"/>
  <c r="B111" i="5" a="1"/>
  <c r="B111" i="5" s="1"/>
  <c r="B20" i="5" a="1"/>
  <c r="B20" i="5" s="1"/>
  <c r="B26" i="5" a="1"/>
  <c r="B26" i="5" s="1"/>
  <c r="B5" i="6" a="1"/>
  <c r="B5" i="6" s="1"/>
  <c r="D127" i="6" l="1"/>
  <c r="Y115" i="6"/>
  <c r="K49" i="11" s="1"/>
  <c r="D115" i="6"/>
  <c r="D115" i="3" s="1" a="1"/>
  <c r="D115" i="3" s="1"/>
  <c r="Q10" i="11"/>
  <c r="Q11" i="11"/>
  <c r="Y7" i="6"/>
  <c r="N13" i="11" s="1"/>
  <c r="Q13" i="11"/>
  <c r="Q14" i="11"/>
  <c r="Q12" i="11"/>
  <c r="K21" i="11"/>
  <c r="I21" i="11"/>
  <c r="H21" i="11"/>
  <c r="N21" i="11"/>
  <c r="N49" i="11"/>
  <c r="N48" i="11"/>
  <c r="K48" i="11"/>
  <c r="I48" i="11"/>
  <c r="H48" i="11"/>
  <c r="F22" i="6"/>
  <c r="Y22" i="6"/>
  <c r="N29" i="11"/>
  <c r="K29" i="11"/>
  <c r="H29" i="11"/>
  <c r="I29" i="11"/>
  <c r="F23" i="6"/>
  <c r="Y23" i="6"/>
  <c r="AE21" i="6"/>
  <c r="Y21" i="6"/>
  <c r="N47" i="11"/>
  <c r="K47" i="11"/>
  <c r="I47" i="11"/>
  <c r="H47" i="11"/>
  <c r="N46" i="11"/>
  <c r="K46" i="11"/>
  <c r="I46" i="11"/>
  <c r="H46" i="11"/>
  <c r="N27" i="11"/>
  <c r="K27" i="11"/>
  <c r="I27" i="11"/>
  <c r="H27" i="11"/>
  <c r="AE18" i="6"/>
  <c r="Y18" i="6"/>
  <c r="N20" i="11"/>
  <c r="H20" i="11"/>
  <c r="K20" i="11"/>
  <c r="I20" i="11"/>
  <c r="F105" i="6"/>
  <c r="Y105" i="6"/>
  <c r="AE17" i="6"/>
  <c r="Y17" i="6"/>
  <c r="K41" i="11"/>
  <c r="I41" i="11"/>
  <c r="H41" i="11"/>
  <c r="N41" i="11"/>
  <c r="AE20" i="6"/>
  <c r="Y20" i="6"/>
  <c r="N50" i="11"/>
  <c r="K50" i="11"/>
  <c r="I50" i="11"/>
  <c r="H50" i="11"/>
  <c r="N28" i="11"/>
  <c r="I28" i="11"/>
  <c r="M28" i="11" s="1"/>
  <c r="K28" i="11"/>
  <c r="H28" i="11"/>
  <c r="AE19" i="6"/>
  <c r="Y19" i="6"/>
  <c r="F49" i="6"/>
  <c r="Y49" i="6"/>
  <c r="AE16" i="6"/>
  <c r="Y16" i="6"/>
  <c r="F77" i="6"/>
  <c r="F17" i="6"/>
  <c r="C127" i="6"/>
  <c r="Y44" i="6"/>
  <c r="AE44" i="6"/>
  <c r="AE67" i="6"/>
  <c r="Y67" i="6"/>
  <c r="AE15" i="6"/>
  <c r="Y15" i="6"/>
  <c r="Y98" i="6"/>
  <c r="AE12" i="6"/>
  <c r="Y12" i="6"/>
  <c r="AE60" i="6"/>
  <c r="Y60" i="6"/>
  <c r="AE5" i="6"/>
  <c r="Y5" i="6"/>
  <c r="I10" i="11" s="1"/>
  <c r="AE35" i="6"/>
  <c r="Y35" i="6"/>
  <c r="AE109" i="6"/>
  <c r="Y109" i="6"/>
  <c r="Y94" i="6"/>
  <c r="K23" i="11" s="1"/>
  <c r="AE94" i="6"/>
  <c r="AK11" i="6"/>
  <c r="AE11" i="6"/>
  <c r="Y11" i="6"/>
  <c r="F107" i="6"/>
  <c r="Y107" i="6"/>
  <c r="Y53" i="6"/>
  <c r="AE53" i="6"/>
  <c r="Y108" i="6"/>
  <c r="F58" i="6"/>
  <c r="F45" i="6"/>
  <c r="F36" i="6"/>
  <c r="F86" i="6"/>
  <c r="F93" i="6"/>
  <c r="F67" i="6"/>
  <c r="F59" i="6"/>
  <c r="F95" i="6"/>
  <c r="F7" i="6"/>
  <c r="F40" i="6"/>
  <c r="F79" i="6"/>
  <c r="F113" i="6"/>
  <c r="F10" i="6"/>
  <c r="F15" i="6"/>
  <c r="F98" i="6"/>
  <c r="F12" i="6"/>
  <c r="F21" i="6"/>
  <c r="F47" i="6"/>
  <c r="F74" i="6"/>
  <c r="E114" i="6"/>
  <c r="F60" i="6"/>
  <c r="F112" i="6"/>
  <c r="F85" i="6"/>
  <c r="F71" i="6"/>
  <c r="F18" i="6"/>
  <c r="F35" i="6"/>
  <c r="F89" i="6"/>
  <c r="F109" i="6"/>
  <c r="F66" i="6"/>
  <c r="F94" i="6"/>
  <c r="F72" i="6"/>
  <c r="F9" i="6"/>
  <c r="F46" i="6"/>
  <c r="F20" i="6"/>
  <c r="F111" i="6"/>
  <c r="F19" i="6"/>
  <c r="F11" i="6"/>
  <c r="F39" i="6"/>
  <c r="F53" i="6"/>
  <c r="F8" i="6"/>
  <c r="F108" i="6"/>
  <c r="F57" i="6"/>
  <c r="F16" i="6"/>
  <c r="F69" i="6"/>
  <c r="C125" i="6"/>
  <c r="F5" i="6"/>
  <c r="F70" i="6"/>
  <c r="D96" i="6"/>
  <c r="D96" i="5" s="1"/>
  <c r="E96" i="6"/>
  <c r="D82" i="6"/>
  <c r="E82" i="6"/>
  <c r="D101" i="6"/>
  <c r="D101" i="5" s="1"/>
  <c r="E101" i="6"/>
  <c r="D88" i="6"/>
  <c r="D88" i="5" s="1"/>
  <c r="E88" i="6"/>
  <c r="D42" i="6"/>
  <c r="D42" i="5" s="1"/>
  <c r="E42" i="6"/>
  <c r="D93" i="6"/>
  <c r="D93" i="5" s="1"/>
  <c r="E93" i="6"/>
  <c r="D67" i="6"/>
  <c r="D67" i="5" s="1"/>
  <c r="E67" i="6"/>
  <c r="D103" i="6"/>
  <c r="D103" i="5" s="1"/>
  <c r="E103" i="6"/>
  <c r="D59" i="6"/>
  <c r="E59" i="6"/>
  <c r="D95" i="6"/>
  <c r="D95" i="5" s="1"/>
  <c r="E95" i="6"/>
  <c r="D7" i="6"/>
  <c r="E7" i="6"/>
  <c r="D54" i="6"/>
  <c r="D54" i="5" s="1"/>
  <c r="E54" i="6"/>
  <c r="D29" i="6"/>
  <c r="D29" i="5" s="1"/>
  <c r="E29" i="6"/>
  <c r="D51" i="6"/>
  <c r="D51" i="5" s="1"/>
  <c r="E51" i="6"/>
  <c r="D79" i="6"/>
  <c r="D79" i="5" s="1"/>
  <c r="E79" i="6"/>
  <c r="E115" i="6"/>
  <c r="D52" i="6"/>
  <c r="E52" i="6"/>
  <c r="D113" i="6"/>
  <c r="E113" i="6"/>
  <c r="D22" i="6"/>
  <c r="E22" i="6"/>
  <c r="D10" i="6"/>
  <c r="E10" i="6"/>
  <c r="D23" i="6"/>
  <c r="E23" i="6"/>
  <c r="D32" i="6"/>
  <c r="D32" i="5" s="1"/>
  <c r="E32" i="6"/>
  <c r="D15" i="6"/>
  <c r="E15" i="6"/>
  <c r="D98" i="6"/>
  <c r="D98" i="5" s="1"/>
  <c r="E98" i="6"/>
  <c r="D12" i="6"/>
  <c r="E12" i="6"/>
  <c r="D64" i="6"/>
  <c r="D64" i="5" s="1"/>
  <c r="E64" i="6"/>
  <c r="D21" i="6"/>
  <c r="D21" i="5" s="1"/>
  <c r="E21" i="6"/>
  <c r="D50" i="6"/>
  <c r="D50" i="5" s="1"/>
  <c r="E50" i="6"/>
  <c r="D47" i="6"/>
  <c r="D47" i="5" s="1"/>
  <c r="E47" i="6"/>
  <c r="D41" i="6"/>
  <c r="D41" i="5" s="1"/>
  <c r="E41" i="6"/>
  <c r="D74" i="6"/>
  <c r="D74" i="5" s="1"/>
  <c r="E74" i="6"/>
  <c r="D100" i="6"/>
  <c r="D100" i="5" s="1"/>
  <c r="E100" i="6"/>
  <c r="D106" i="6"/>
  <c r="D106" i="5" s="1"/>
  <c r="E106" i="6"/>
  <c r="D60" i="6"/>
  <c r="D60" i="5" s="1"/>
  <c r="E60" i="6"/>
  <c r="D30" i="6"/>
  <c r="D30" i="5" s="1"/>
  <c r="E30" i="6"/>
  <c r="D63" i="6"/>
  <c r="D63" i="5" s="1"/>
  <c r="E63" i="6"/>
  <c r="D26" i="6"/>
  <c r="D26" i="5" s="1"/>
  <c r="E26" i="6"/>
  <c r="D87" i="6"/>
  <c r="D87" i="5" s="1"/>
  <c r="E87" i="6"/>
  <c r="F50" i="6"/>
  <c r="F41" i="6"/>
  <c r="F32" i="6"/>
  <c r="E5" i="6"/>
  <c r="D5" i="6"/>
  <c r="D112" i="6"/>
  <c r="E112" i="6"/>
  <c r="D92" i="6"/>
  <c r="D92" i="5" s="1"/>
  <c r="E92" i="6"/>
  <c r="D61" i="6"/>
  <c r="D61" i="5" s="1"/>
  <c r="E61" i="6"/>
  <c r="D85" i="6"/>
  <c r="D85" i="5" s="1"/>
  <c r="E85" i="6"/>
  <c r="D71" i="6"/>
  <c r="E71" i="6"/>
  <c r="D18" i="6"/>
  <c r="D18" i="5" s="1"/>
  <c r="E18" i="6"/>
  <c r="D35" i="6"/>
  <c r="D35" i="5" s="1"/>
  <c r="E35" i="6"/>
  <c r="D78" i="6"/>
  <c r="D78" i="5" s="1"/>
  <c r="E78" i="6"/>
  <c r="D81" i="6"/>
  <c r="D81" i="5" s="1"/>
  <c r="E81" i="6"/>
  <c r="D89" i="6"/>
  <c r="D89" i="5" s="1"/>
  <c r="E89" i="6"/>
  <c r="D6" i="6"/>
  <c r="E6" i="6"/>
  <c r="D44" i="6"/>
  <c r="E44" i="6"/>
  <c r="D40" i="6"/>
  <c r="D40" i="5" s="1"/>
  <c r="E40" i="6"/>
  <c r="F44" i="6"/>
  <c r="F54" i="6"/>
  <c r="F114" i="6"/>
  <c r="D109" i="6"/>
  <c r="D109" i="5" s="1"/>
  <c r="E109" i="6"/>
  <c r="D66" i="6"/>
  <c r="D66" i="5" s="1"/>
  <c r="E66" i="6"/>
  <c r="D58" i="6"/>
  <c r="D58" i="5" s="1"/>
  <c r="E58" i="6"/>
  <c r="D94" i="6"/>
  <c r="D94" i="5" s="1"/>
  <c r="E94" i="6"/>
  <c r="D72" i="6"/>
  <c r="D72" i="5" s="1"/>
  <c r="E72" i="6"/>
  <c r="D105" i="6"/>
  <c r="D105" i="5" s="1"/>
  <c r="E105" i="6"/>
  <c r="D36" i="6"/>
  <c r="D36" i="5" s="1"/>
  <c r="E36" i="6"/>
  <c r="D97" i="6"/>
  <c r="D97" i="5" s="1"/>
  <c r="E97" i="6"/>
  <c r="D86" i="6"/>
  <c r="D86" i="5" s="1"/>
  <c r="E86" i="6"/>
  <c r="D17" i="6"/>
  <c r="D17" i="5" s="1"/>
  <c r="E17" i="6"/>
  <c r="F63" i="6"/>
  <c r="F51" i="6"/>
  <c r="F96" i="6"/>
  <c r="D9" i="6"/>
  <c r="E9" i="6"/>
  <c r="D46" i="6"/>
  <c r="D46" i="5" s="1"/>
  <c r="E46" i="6"/>
  <c r="D20" i="6"/>
  <c r="E20" i="6"/>
  <c r="D73" i="6"/>
  <c r="D73" i="5" s="1"/>
  <c r="E73" i="6"/>
  <c r="D111" i="6"/>
  <c r="E111" i="6"/>
  <c r="D84" i="6"/>
  <c r="D84" i="5" s="1"/>
  <c r="E84" i="6"/>
  <c r="D33" i="6"/>
  <c r="D33" i="5" s="1"/>
  <c r="E33" i="6"/>
  <c r="D25" i="6"/>
  <c r="D25" i="5" s="1"/>
  <c r="E25" i="6"/>
  <c r="D77" i="6"/>
  <c r="E77" i="6"/>
  <c r="D68" i="6"/>
  <c r="D68" i="5" s="1"/>
  <c r="E68" i="6"/>
  <c r="D19" i="6"/>
  <c r="E19" i="6"/>
  <c r="D13" i="6"/>
  <c r="E13" i="6"/>
  <c r="D49" i="6"/>
  <c r="D49" i="5" s="1"/>
  <c r="E49" i="6"/>
  <c r="D11" i="6"/>
  <c r="E11" i="6"/>
  <c r="D39" i="6"/>
  <c r="D39" i="5" s="1"/>
  <c r="E39" i="6"/>
  <c r="D107" i="6"/>
  <c r="D107" i="5" s="1"/>
  <c r="E107" i="6"/>
  <c r="D53" i="6"/>
  <c r="D53" i="5" s="1"/>
  <c r="E53" i="6"/>
  <c r="D8" i="6"/>
  <c r="E8" i="6"/>
  <c r="D108" i="6"/>
  <c r="D108" i="5" s="1"/>
  <c r="E108" i="6"/>
  <c r="D57" i="6"/>
  <c r="D57" i="5" s="1"/>
  <c r="E57" i="6"/>
  <c r="D16" i="6"/>
  <c r="E16" i="6"/>
  <c r="F115" i="6"/>
  <c r="H49" i="11" l="1"/>
  <c r="I49" i="11"/>
  <c r="M49" i="11" s="1"/>
  <c r="I13" i="11"/>
  <c r="N13" i="10" s="1"/>
  <c r="K13" i="11"/>
  <c r="H13" i="11"/>
  <c r="O28" i="11"/>
  <c r="R28" i="11" s="1"/>
  <c r="T28" i="11" s="1"/>
  <c r="H28" i="10" s="1"/>
  <c r="I28" i="10" s="1"/>
  <c r="C117" i="6"/>
  <c r="D118" i="5" s="1"/>
  <c r="D71" i="5"/>
  <c r="D71" i="3" a="1"/>
  <c r="D71" i="3" s="1"/>
  <c r="J48" i="11"/>
  <c r="N48" i="10" s="1"/>
  <c r="M48" i="11"/>
  <c r="N30" i="11"/>
  <c r="K30" i="11"/>
  <c r="H30" i="11"/>
  <c r="I30" i="11"/>
  <c r="K37" i="11"/>
  <c r="I37" i="11"/>
  <c r="H37" i="11"/>
  <c r="N37" i="11"/>
  <c r="N23" i="11"/>
  <c r="J29" i="11"/>
  <c r="N29" i="10" s="1"/>
  <c r="M29" i="11"/>
  <c r="O29" i="11" s="1"/>
  <c r="K42" i="11"/>
  <c r="I42" i="11"/>
  <c r="J42" i="11" s="1"/>
  <c r="H42" i="11"/>
  <c r="N42" i="11"/>
  <c r="H23" i="11"/>
  <c r="J27" i="11"/>
  <c r="N27" i="10" s="1"/>
  <c r="M27" i="11"/>
  <c r="O27" i="11" s="1"/>
  <c r="J47" i="11"/>
  <c r="N47" i="10" s="1"/>
  <c r="M47" i="11"/>
  <c r="I36" i="11"/>
  <c r="H36" i="11"/>
  <c r="N36" i="11"/>
  <c r="K36" i="11"/>
  <c r="H35" i="11"/>
  <c r="N35" i="11"/>
  <c r="K35" i="11"/>
  <c r="I35" i="11"/>
  <c r="I23" i="11"/>
  <c r="J28" i="11"/>
  <c r="N28" i="10" s="1"/>
  <c r="J20" i="11"/>
  <c r="M20" i="11"/>
  <c r="N55" i="11"/>
  <c r="K55" i="11"/>
  <c r="I55" i="11"/>
  <c r="M55" i="11" s="1"/>
  <c r="H55" i="11"/>
  <c r="K12" i="11"/>
  <c r="I12" i="11"/>
  <c r="N12" i="10" s="1"/>
  <c r="H12" i="11"/>
  <c r="N12" i="11"/>
  <c r="K14" i="11"/>
  <c r="N14" i="11"/>
  <c r="H14" i="11"/>
  <c r="I14" i="11"/>
  <c r="N14" i="10" s="1"/>
  <c r="N54" i="11"/>
  <c r="K54" i="11"/>
  <c r="I54" i="11"/>
  <c r="H54" i="11"/>
  <c r="H31" i="11"/>
  <c r="N31" i="11"/>
  <c r="I31" i="11"/>
  <c r="K31" i="11"/>
  <c r="J41" i="11"/>
  <c r="N41" i="10" s="1"/>
  <c r="M41" i="11"/>
  <c r="J21" i="11"/>
  <c r="N21" i="10" s="1"/>
  <c r="M21" i="11"/>
  <c r="N22" i="11"/>
  <c r="K22" i="11"/>
  <c r="H22" i="11"/>
  <c r="I22" i="11"/>
  <c r="I11" i="11"/>
  <c r="H11" i="11"/>
  <c r="N11" i="11"/>
  <c r="K11" i="11"/>
  <c r="J50" i="11"/>
  <c r="N50" i="10" s="1"/>
  <c r="M50" i="11"/>
  <c r="J46" i="11"/>
  <c r="N46" i="10" s="1"/>
  <c r="M46" i="11"/>
  <c r="K10" i="11"/>
  <c r="H10" i="11"/>
  <c r="N10" i="10"/>
  <c r="N10" i="11"/>
  <c r="D111" i="5"/>
  <c r="C121" i="6"/>
  <c r="D22" i="5"/>
  <c r="C120" i="6"/>
  <c r="C118" i="6"/>
  <c r="D112" i="3" a="1"/>
  <c r="D112" i="3" s="1"/>
  <c r="D112" i="5"/>
  <c r="D12" i="3" a="1"/>
  <c r="D12" i="3" s="1"/>
  <c r="D12" i="5"/>
  <c r="D13" i="3" a="1"/>
  <c r="D13" i="3" s="1"/>
  <c r="D13" i="5"/>
  <c r="D44" i="3" a="1"/>
  <c r="D44" i="3" s="1"/>
  <c r="D44" i="5"/>
  <c r="D6" i="3" a="1"/>
  <c r="D6" i="3" s="1"/>
  <c r="D6" i="5"/>
  <c r="D23" i="3" a="1"/>
  <c r="D23" i="3" s="1"/>
  <c r="D23" i="5"/>
  <c r="D9" i="3" a="1"/>
  <c r="D9" i="3" s="1"/>
  <c r="D9" i="5"/>
  <c r="D20" i="3" a="1"/>
  <c r="D20" i="3" s="1"/>
  <c r="D20" i="5"/>
  <c r="D16" i="3" a="1"/>
  <c r="D16" i="3" s="1"/>
  <c r="D16" i="5"/>
  <c r="D113" i="3" a="1"/>
  <c r="D113" i="3" s="1"/>
  <c r="D113" i="5"/>
  <c r="D8" i="3" a="1"/>
  <c r="D8" i="3" s="1"/>
  <c r="D8" i="5"/>
  <c r="D77" i="3" a="1"/>
  <c r="D77" i="3" s="1"/>
  <c r="D77" i="5"/>
  <c r="D115" i="5"/>
  <c r="D19" i="3" a="1"/>
  <c r="D19" i="3" s="1"/>
  <c r="D19" i="5"/>
  <c r="D7" i="3" a="1"/>
  <c r="D7" i="3" s="1"/>
  <c r="D7" i="5"/>
  <c r="D82" i="3" a="1"/>
  <c r="D82" i="3" s="1"/>
  <c r="D82" i="5"/>
  <c r="D52" i="3" a="1"/>
  <c r="D52" i="3" s="1"/>
  <c r="D52" i="5"/>
  <c r="D15" i="3" a="1"/>
  <c r="D15" i="3" s="1"/>
  <c r="D15" i="5"/>
  <c r="D11" i="3" a="1"/>
  <c r="D11" i="3" s="1"/>
  <c r="D11" i="5"/>
  <c r="D10" i="3" a="1"/>
  <c r="D10" i="3" s="1"/>
  <c r="D10" i="5"/>
  <c r="D59" i="3" a="1"/>
  <c r="D59" i="3" s="1"/>
  <c r="D59" i="5"/>
  <c r="D26" i="3" a="1"/>
  <c r="D26" i="3" s="1"/>
  <c r="D25" i="3" a="1"/>
  <c r="D25" i="3" s="1"/>
  <c r="D111" i="3" a="1"/>
  <c r="D111" i="3" s="1"/>
  <c r="D86" i="3" a="1"/>
  <c r="D86" i="3" s="1"/>
  <c r="D105" i="3" a="1"/>
  <c r="D105" i="3" s="1"/>
  <c r="D95" i="3" a="1"/>
  <c r="D95" i="3" s="1"/>
  <c r="D98" i="3" a="1"/>
  <c r="D98" i="3" s="1"/>
  <c r="D101" i="3" a="1"/>
  <c r="D101" i="3" s="1"/>
  <c r="D29" i="3" a="1"/>
  <c r="D29" i="3" s="1"/>
  <c r="D61" i="3" a="1"/>
  <c r="D61" i="3" s="1"/>
  <c r="D84" i="3" a="1"/>
  <c r="D84" i="3" s="1"/>
  <c r="D63" i="3" a="1"/>
  <c r="D63" i="3" s="1"/>
  <c r="D100" i="3" a="1"/>
  <c r="D100" i="3" s="1"/>
  <c r="D66" i="3" a="1"/>
  <c r="D66" i="3" s="1"/>
  <c r="D18" i="3" a="1"/>
  <c r="D18" i="3" s="1"/>
  <c r="D47" i="3" a="1"/>
  <c r="D47" i="3" s="1"/>
  <c r="D17" i="3" a="1"/>
  <c r="D17" i="3" s="1"/>
  <c r="D87" i="3" a="1"/>
  <c r="D87" i="3" s="1"/>
  <c r="D21" i="3" a="1"/>
  <c r="D21" i="3" s="1"/>
  <c r="D92" i="3" a="1"/>
  <c r="D92" i="3" s="1"/>
  <c r="D73" i="3" a="1"/>
  <c r="D73" i="3" s="1"/>
  <c r="D54" i="3" a="1"/>
  <c r="D54" i="3" s="1"/>
  <c r="D32" i="3" a="1"/>
  <c r="D32" i="3" s="1"/>
  <c r="D22" i="3" a="1"/>
  <c r="D22" i="3" s="1"/>
  <c r="D79" i="3" a="1"/>
  <c r="D79" i="3" s="1"/>
  <c r="D103" i="3" a="1"/>
  <c r="D103" i="3" s="1"/>
  <c r="D60" i="3" a="1"/>
  <c r="D60" i="3" s="1"/>
  <c r="D30" i="3" a="1"/>
  <c r="D30" i="3" s="1"/>
  <c r="D74" i="3" a="1"/>
  <c r="D74" i="3" s="1"/>
  <c r="D93" i="3" a="1"/>
  <c r="D93" i="3" s="1"/>
  <c r="D106" i="3" a="1"/>
  <c r="D106" i="3" s="1"/>
  <c r="D64" i="3" a="1"/>
  <c r="D64" i="3" s="1"/>
  <c r="D96" i="3" a="1"/>
  <c r="D96" i="3" s="1"/>
  <c r="D88" i="3" a="1"/>
  <c r="D88" i="3" s="1"/>
  <c r="D107" i="3" a="1"/>
  <c r="D107" i="3" s="1"/>
  <c r="D108" i="3" a="1"/>
  <c r="D108" i="3" s="1"/>
  <c r="D67" i="3" a="1"/>
  <c r="D67" i="3" s="1"/>
  <c r="D81" i="3" a="1"/>
  <c r="D81" i="3" s="1"/>
  <c r="D42" i="3" a="1"/>
  <c r="D42" i="3" s="1"/>
  <c r="D49" i="3" a="1"/>
  <c r="D49" i="3" s="1"/>
  <c r="D36" i="3" a="1"/>
  <c r="D36" i="3" s="1"/>
  <c r="D58" i="3" a="1"/>
  <c r="D58" i="3" s="1"/>
  <c r="D40" i="3" a="1"/>
  <c r="D40" i="3" s="1"/>
  <c r="D39" i="3" a="1"/>
  <c r="D39" i="3" s="1"/>
  <c r="D50" i="3" a="1"/>
  <c r="D50" i="3" s="1"/>
  <c r="D46" i="3" a="1"/>
  <c r="D46" i="3" s="1"/>
  <c r="D35" i="3" a="1"/>
  <c r="D35" i="3" s="1"/>
  <c r="D41" i="3" a="1"/>
  <c r="D41" i="3" s="1"/>
  <c r="D89" i="3" a="1"/>
  <c r="D89" i="3" s="1"/>
  <c r="D53" i="3" a="1"/>
  <c r="D53" i="3" s="1"/>
  <c r="D33" i="3" a="1"/>
  <c r="D33" i="3" s="1"/>
  <c r="D94" i="3" a="1"/>
  <c r="D94" i="3" s="1"/>
  <c r="D57" i="3" a="1"/>
  <c r="D57" i="3" s="1"/>
  <c r="D68" i="3" a="1"/>
  <c r="D68" i="3" s="1"/>
  <c r="D51" i="3" a="1"/>
  <c r="D51" i="3" s="1"/>
  <c r="D45" i="5" a="1"/>
  <c r="D45" i="5" s="1"/>
  <c r="D45" i="3" a="1"/>
  <c r="D45" i="3" s="1"/>
  <c r="D85" i="3" a="1"/>
  <c r="D85" i="3" s="1"/>
  <c r="D78" i="3" a="1"/>
  <c r="D78" i="3" s="1"/>
  <c r="D72" i="3" a="1"/>
  <c r="D72" i="3" s="1"/>
  <c r="D97" i="3" a="1"/>
  <c r="D97" i="3" s="1"/>
  <c r="J49" i="11" l="1"/>
  <c r="N49" i="10" s="1"/>
  <c r="M13" i="11"/>
  <c r="O13" i="11" s="1"/>
  <c r="R13" i="11" s="1"/>
  <c r="V13" i="11" s="1"/>
  <c r="J13" i="10" s="1"/>
  <c r="K13" i="10" s="1"/>
  <c r="J13" i="11"/>
  <c r="O55" i="11"/>
  <c r="O46" i="11"/>
  <c r="R46" i="11" s="1"/>
  <c r="T46" i="11" s="1"/>
  <c r="H46" i="10" s="1"/>
  <c r="I46" i="10" s="1"/>
  <c r="O21" i="11"/>
  <c r="R21" i="11" s="1"/>
  <c r="T21" i="11" s="1"/>
  <c r="H21" i="10" s="1"/>
  <c r="I21" i="10" s="1"/>
  <c r="O48" i="11"/>
  <c r="R48" i="11" s="1"/>
  <c r="V48" i="11" s="1"/>
  <c r="J48" i="10" s="1"/>
  <c r="K48" i="10" s="1"/>
  <c r="O50" i="11"/>
  <c r="R50" i="11" s="1"/>
  <c r="V50" i="11" s="1"/>
  <c r="J50" i="10" s="1"/>
  <c r="K50" i="10" s="1"/>
  <c r="O41" i="11"/>
  <c r="R41" i="11" s="1"/>
  <c r="T41" i="11" s="1"/>
  <c r="H41" i="10" s="1"/>
  <c r="I41" i="10" s="1"/>
  <c r="O20" i="11"/>
  <c r="R20" i="11" s="1"/>
  <c r="T20" i="11" s="1"/>
  <c r="O47" i="11"/>
  <c r="R47" i="11" s="1"/>
  <c r="T47" i="11" s="1"/>
  <c r="H47" i="10" s="1"/>
  <c r="I47" i="10" s="1"/>
  <c r="O49" i="11"/>
  <c r="R49" i="11" s="1"/>
  <c r="V49" i="11" s="1"/>
  <c r="J49" i="10" s="1"/>
  <c r="K49" i="10" s="1"/>
  <c r="R29" i="11"/>
  <c r="V29" i="11" s="1"/>
  <c r="J29" i="10" s="1"/>
  <c r="K29" i="10" s="1"/>
  <c r="J54" i="11"/>
  <c r="N54" i="10" s="1"/>
  <c r="M54" i="11"/>
  <c r="J30" i="11"/>
  <c r="N30" i="10" s="1"/>
  <c r="M30" i="11"/>
  <c r="J37" i="11"/>
  <c r="N37" i="10" s="1"/>
  <c r="M37" i="11"/>
  <c r="J11" i="11"/>
  <c r="M11" i="11"/>
  <c r="J55" i="11"/>
  <c r="N55" i="10" s="1"/>
  <c r="J22" i="11"/>
  <c r="N22" i="10" s="1"/>
  <c r="M22" i="11"/>
  <c r="J14" i="11"/>
  <c r="M14" i="11"/>
  <c r="O14" i="11" s="1"/>
  <c r="J12" i="11"/>
  <c r="M12" i="11"/>
  <c r="J35" i="11"/>
  <c r="N35" i="10" s="1"/>
  <c r="M35" i="11"/>
  <c r="N11" i="10"/>
  <c r="J31" i="11"/>
  <c r="N31" i="10" s="1"/>
  <c r="M31" i="11"/>
  <c r="M23" i="11"/>
  <c r="J23" i="11"/>
  <c r="N23" i="10" s="1"/>
  <c r="J36" i="11"/>
  <c r="N36" i="10" s="1"/>
  <c r="M36" i="11"/>
  <c r="N42" i="10"/>
  <c r="M42" i="11"/>
  <c r="M10" i="11"/>
  <c r="O10" i="11" s="1"/>
  <c r="R10" i="11" s="1"/>
  <c r="J10" i="11"/>
  <c r="N20" i="10"/>
  <c r="C120" i="5"/>
  <c r="C119" i="6"/>
  <c r="C121" i="3"/>
  <c r="C121" i="5"/>
  <c r="O23" i="11" l="1"/>
  <c r="R23" i="11" s="1"/>
  <c r="V23" i="11" s="1"/>
  <c r="J23" i="10" s="1"/>
  <c r="K23" i="10" s="1"/>
  <c r="O31" i="11"/>
  <c r="R31" i="11" s="1"/>
  <c r="V31" i="11" s="1"/>
  <c r="O11" i="11"/>
  <c r="R11" i="11" s="1"/>
  <c r="T11" i="11" s="1"/>
  <c r="H11" i="10" s="1"/>
  <c r="I11" i="10" s="1"/>
  <c r="O37" i="11"/>
  <c r="R37" i="11" s="1"/>
  <c r="V37" i="11" s="1"/>
  <c r="J37" i="10" s="1"/>
  <c r="K37" i="10" s="1"/>
  <c r="O36" i="11"/>
  <c r="R36" i="11" s="1"/>
  <c r="V36" i="11" s="1"/>
  <c r="J36" i="10" s="1"/>
  <c r="K36" i="10" s="1"/>
  <c r="O22" i="11"/>
  <c r="R22" i="11" s="1"/>
  <c r="V22" i="11" s="1"/>
  <c r="O30" i="11"/>
  <c r="R30" i="11" s="1"/>
  <c r="V30" i="11" s="1"/>
  <c r="O35" i="11"/>
  <c r="R35" i="11" s="1"/>
  <c r="T35" i="11" s="1"/>
  <c r="H35" i="10" s="1"/>
  <c r="I35" i="10" s="1"/>
  <c r="O12" i="11"/>
  <c r="R12" i="11" s="1"/>
  <c r="T12" i="11" s="1"/>
  <c r="H12" i="10" s="1"/>
  <c r="I12" i="10" s="1"/>
  <c r="O42" i="11"/>
  <c r="R42" i="11" s="1"/>
  <c r="V42" i="11" s="1"/>
  <c r="J42" i="10" s="1"/>
  <c r="K42" i="10" s="1"/>
  <c r="O54" i="11"/>
  <c r="R54" i="11" s="1"/>
  <c r="T54" i="11" s="1"/>
  <c r="H54" i="10" s="1"/>
  <c r="I54" i="10" s="1"/>
  <c r="R27" i="11"/>
  <c r="T27" i="11" s="1"/>
  <c r="H27" i="10" s="1"/>
  <c r="I27" i="10" s="1"/>
  <c r="R14" i="11"/>
  <c r="V14" i="11" s="1"/>
  <c r="J14" i="10" s="1"/>
  <c r="K14" i="10" s="1"/>
  <c r="R55" i="11"/>
  <c r="V55" i="11" s="1"/>
  <c r="H20" i="10"/>
  <c r="I20" i="10" s="1"/>
  <c r="T10" i="11"/>
  <c r="C7" i="5" a="1"/>
  <c r="C7" i="5" s="1"/>
  <c r="C12" i="5" a="1"/>
  <c r="C12" i="5" s="1"/>
  <c r="J30" i="10" l="1"/>
  <c r="K30" i="10" s="1"/>
  <c r="J31" i="10"/>
  <c r="K31" i="10" s="1"/>
  <c r="S8" i="11"/>
  <c r="U39" i="11"/>
  <c r="J39" i="10" s="1"/>
  <c r="J55" i="10"/>
  <c r="K55" i="10" s="1"/>
  <c r="U25" i="11"/>
  <c r="J25" i="10" s="1"/>
  <c r="S33" i="11"/>
  <c r="S18" i="11"/>
  <c r="H18" i="10" s="1"/>
  <c r="U44" i="11"/>
  <c r="J44" i="10" s="1"/>
  <c r="S52" i="11"/>
  <c r="U52" i="11"/>
  <c r="J52" i="10" s="1"/>
  <c r="U33" i="11"/>
  <c r="J33" i="10" s="1"/>
  <c r="U8" i="11"/>
  <c r="J8" i="10" s="1"/>
  <c r="S39" i="11"/>
  <c r="S44" i="11"/>
  <c r="H10" i="10"/>
  <c r="I10" i="10" s="1"/>
  <c r="S25" i="11"/>
  <c r="U18" i="11"/>
  <c r="J18" i="10" s="1"/>
  <c r="J22" i="10"/>
  <c r="K22" i="10" s="1"/>
  <c r="D5" i="5"/>
  <c r="C118" i="5"/>
  <c r="C125" i="5"/>
  <c r="K18" i="10" l="1"/>
  <c r="D3" i="12"/>
  <c r="K8" i="10"/>
  <c r="D2" i="12"/>
  <c r="K33" i="10"/>
  <c r="D5" i="12"/>
  <c r="K39" i="10"/>
  <c r="D6" i="12"/>
  <c r="K44" i="10"/>
  <c r="D7" i="12"/>
  <c r="K25" i="10"/>
  <c r="D4" i="12"/>
  <c r="K52" i="10"/>
  <c r="D8" i="12"/>
  <c r="D5" i="3" a="1"/>
  <c r="D5" i="3" s="1"/>
  <c r="C125" i="3"/>
  <c r="C122" i="5"/>
  <c r="D109" i="3" a="1"/>
  <c r="D109" i="3" s="1"/>
  <c r="C124" i="6" l="1"/>
  <c r="C124" i="5" s="1"/>
  <c r="C119" i="5"/>
  <c r="C119" i="3"/>
  <c r="C118" i="3"/>
  <c r="C120" i="3"/>
  <c r="D118" i="3"/>
  <c r="C122" i="3"/>
  <c r="C124" i="3" l="1"/>
  <c r="A128" i="3" s="1"/>
  <c r="H44" i="10"/>
  <c r="I44" i="10" s="1"/>
  <c r="H25" i="10"/>
  <c r="I25" i="10" s="1"/>
  <c r="I18" i="10"/>
  <c r="H33" i="10"/>
  <c r="I33" i="10" s="1"/>
  <c r="H39" i="10"/>
  <c r="I39" i="10" s="1"/>
  <c r="H52" i="10"/>
  <c r="I52" i="10" s="1"/>
  <c r="H8" i="10"/>
  <c r="D80" i="10" l="1"/>
  <c r="A80" i="10"/>
  <c r="I8" i="10"/>
  <c r="C2" i="12"/>
  <c r="C6" i="12"/>
  <c r="C8" i="12"/>
  <c r="C5" i="12"/>
  <c r="C3" i="12"/>
  <c r="C4" i="12"/>
  <c r="C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E57E1536-AC8B-42F8-93E2-F66A0922148C}">
      <text>
        <r>
          <rPr>
            <sz val="11"/>
            <color theme="1"/>
            <rFont val="Calibri"/>
            <family val="2"/>
            <scheme val="minor"/>
          </rPr>
          <t>Indiquer le nom complet et précis (notamment si plusieurs projets ou œuvres existent et seulement une partie est concernée)
Si série ou émissions, préciser la saison.</t>
        </r>
      </text>
    </comment>
    <comment ref="F4" authorId="0" shapeId="0" xr:uid="{BB8B609B-C4F4-4D13-9606-5347A3C2E028}">
      <text>
        <r>
          <rPr>
            <sz val="11"/>
            <color theme="1"/>
            <rFont val="Calibri"/>
            <family val="2"/>
            <scheme val="minor"/>
          </rPr>
          <t>If 'other' is selected, specify the type below.</t>
        </r>
      </text>
    </comment>
    <comment ref="C6" authorId="0" shapeId="0" xr:uid="{B8E618A6-87A3-4085-94B3-BAEA0B961F06}">
      <text>
        <r>
          <rPr>
            <sz val="11"/>
            <color theme="1"/>
            <rFont val="Calibri"/>
            <family val="2"/>
            <scheme val="minor"/>
          </rPr>
          <t>Indicate the actual filming time (studio, location, etc.) in weeks or days if less than a week (specify whether days or weeks).</t>
        </r>
      </text>
    </comment>
    <comment ref="C7" authorId="0" shapeId="0" xr:uid="{D7255904-2C2C-43F7-86F0-8EB4C3FAEE97}">
      <text>
        <r>
          <rPr>
            <u/>
            <sz val="11"/>
            <color theme="1"/>
            <rFont val="Calibri"/>
            <family val="2"/>
            <scheme val="minor"/>
          </rPr>
          <t xml:space="preserve">Applies only to series or programmes
</t>
        </r>
        <r>
          <rPr>
            <sz val="11"/>
            <color theme="1"/>
            <rFont val="Calibri"/>
            <family val="2"/>
            <scheme val="minor"/>
          </rPr>
          <t xml:space="preserve">Without this specification, the methods for calculating the penalties applicable to series and programmes will not be applied </t>
        </r>
        <r>
          <rPr>
            <i/>
            <sz val="11"/>
            <color theme="1"/>
            <rFont val="Calibri"/>
            <family val="2"/>
            <scheme val="minor"/>
          </rPr>
          <t>(see explanatory notes for criteria H3.1 and H3.2 on the ‘3 - LABEL ECOPROD Framework'</t>
        </r>
        <r>
          <rPr>
            <sz val="11"/>
            <color theme="1"/>
            <rFont val="Calibri"/>
            <family val="2"/>
            <scheme val="minor"/>
          </rPr>
          <t xml:space="preserve"> </t>
        </r>
        <r>
          <rPr>
            <i/>
            <sz val="11"/>
            <color theme="1"/>
            <rFont val="Calibri"/>
            <family val="2"/>
            <scheme val="minor"/>
          </rPr>
          <t>tab</t>
        </r>
        <r>
          <rPr>
            <sz val="11"/>
            <color theme="1"/>
            <rFont val="Calibri"/>
            <family val="2"/>
            <scheme val="minor"/>
          </rPr>
          <t xml:space="preserve">).
The cumulative duration is obtained by adding together the durations of all the episodes or programmes covered by the certification application.
</t>
        </r>
        <r>
          <rPr>
            <i/>
            <u/>
            <sz val="11"/>
            <color theme="1"/>
            <rFont val="Calibri"/>
            <family val="2"/>
            <scheme val="minor"/>
          </rPr>
          <t>Note:</t>
        </r>
        <r>
          <rPr>
            <i/>
            <sz val="11"/>
            <color theme="1"/>
            <rFont val="Calibri"/>
            <family val="2"/>
            <scheme val="minor"/>
          </rPr>
          <t xml:space="preserve"> only numerical data can be taken into account in the calculation; the data must correspond to the number of minutes.</t>
        </r>
      </text>
    </comment>
    <comment ref="C9" authorId="0" shapeId="0" xr:uid="{2F5D74C5-975B-4C86-B703-EA97C9B5705D}">
      <text>
        <r>
          <rPr>
            <sz val="11"/>
            <color theme="1"/>
            <rFont val="Calibri"/>
            <family val="2"/>
            <scheme val="minor"/>
          </rPr>
          <t>Indicate the password if there is one to access the project.</t>
        </r>
      </text>
    </comment>
  </commentList>
  <extLst>
    <ext xmlns:r="http://schemas.openxmlformats.org/officeDocument/2006/relationships" uri="GoogleSheetsCustomDataVersion2">
      <go:sheetsCustomData xmlns:go="http://customooxmlschemas.google.com/" r:id="rId1" roundtripDataSignature="AMtx7mjnXse/XTbBQDvyIM1k9RJ0bBGAo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PPO</author>
  </authors>
  <commentList>
    <comment ref="V2" authorId="0" shapeId="0" xr:uid="{5A57F644-FD26-4DE1-81AB-23E10330BDCA}">
      <text>
        <r>
          <rPr>
            <sz val="11"/>
            <color theme="1"/>
            <rFont val="Calibri"/>
            <family val="2"/>
            <scheme val="minor"/>
          </rPr>
          <t>la spec à 7 chapitres, 2 à 3 niveaux d'engagement pour chaque chapitre, et des attendus pour chaque niveau que nous pouvons appeler exigences (2 à 3 par niveau en général).</t>
        </r>
      </text>
    </comment>
    <comment ref="W2" authorId="0" shapeId="0" xr:uid="{48CE29B4-C0FC-4D62-9361-35D70337DD07}">
      <text>
        <r>
          <rPr>
            <sz val="11"/>
            <color theme="1"/>
            <rFont val="Calibri"/>
            <family val="2"/>
            <scheme val="minor"/>
          </rPr>
          <t>indiquer le pourcentage de couverture de l'exigence de la Spec par le critère du référentiel Ecoprod (exemple : 25, 33, 50,66,100%...), ne pas aller au-delà de 100% (somme des pourcentages pour un exigence de la Spec)</t>
        </r>
      </text>
    </comment>
    <comment ref="X2" authorId="0" shapeId="0" xr:uid="{35CB3DB4-72E3-44D1-9EC8-92009C065E5E}">
      <text>
        <r>
          <rPr>
            <sz val="11"/>
            <color theme="1"/>
            <rFont val="Calibri"/>
            <family val="2"/>
            <scheme val="minor"/>
          </rPr>
          <t>ne rien inscrire, calcul automatique.</t>
        </r>
      </text>
    </comment>
    <comment ref="Y2" authorId="0" shapeId="0" xr:uid="{4B599952-E578-4E51-93DE-747ED430C84E}">
      <text>
        <r>
          <rPr>
            <sz val="11"/>
            <color theme="1"/>
            <rFont val="Calibri"/>
            <family val="2"/>
            <scheme val="minor"/>
          </rPr>
          <t>ne rien inscrire, calcul automatique.</t>
        </r>
      </text>
    </comment>
    <comment ref="AB2" authorId="0" shapeId="0" xr:uid="{2DD6AC4D-95D0-4E31-8CE5-E2FE5062961A}">
      <text>
        <r>
          <rPr>
            <sz val="11"/>
            <color theme="1"/>
            <rFont val="Calibri"/>
            <family val="2"/>
            <scheme val="minor"/>
          </rPr>
          <t>la spec à 7 chapitres, 2 à 3 niveaux d'engagement pour chaque chapitre, et des attendus pour chaque niveau que nous pouvons appeler exigences (2 à 3 par niveau en général).</t>
        </r>
      </text>
    </comment>
    <comment ref="AC2" authorId="0" shapeId="0" xr:uid="{06065218-396A-4A5B-82DA-B52F1818B50E}">
      <text>
        <r>
          <rPr>
            <sz val="11"/>
            <color theme="1"/>
            <rFont val="Calibri"/>
            <family val="2"/>
            <scheme val="minor"/>
          </rPr>
          <t>indiquer le pourcentage de couverture de l'exigence de la Spec par le critère du référentiel Ecoprod (exemple : 25, 33, 50,66,100%...), ne pas aller au-delà de 100% (somme des pourcentages pour un exigence de la Spec)</t>
        </r>
      </text>
    </comment>
    <comment ref="AD2" authorId="0" shapeId="0" xr:uid="{FB24CB0C-39F4-4834-8147-F4FD51681280}">
      <text>
        <r>
          <rPr>
            <sz val="11"/>
            <color theme="1"/>
            <rFont val="Calibri"/>
            <family val="2"/>
            <scheme val="minor"/>
          </rPr>
          <t>ne rien inscrire, calcul automatique.</t>
        </r>
      </text>
    </comment>
    <comment ref="AE2" authorId="0" shapeId="0" xr:uid="{B86283B2-F9E9-4567-8EEA-C1DC97AD51F0}">
      <text>
        <r>
          <rPr>
            <sz val="11"/>
            <color theme="1"/>
            <rFont val="Calibri"/>
            <family val="2"/>
            <scheme val="minor"/>
          </rPr>
          <t>ne rien inscrire, calcul automatique.</t>
        </r>
      </text>
    </comment>
    <comment ref="AH2" authorId="0" shapeId="0" xr:uid="{4D40D012-5DF4-4642-AF5F-3272195FAC5B}">
      <text>
        <r>
          <rPr>
            <sz val="11"/>
            <color theme="1"/>
            <rFont val="Calibri"/>
            <family val="2"/>
            <scheme val="minor"/>
          </rPr>
          <t>la spec à 7 chapitres, 2 à 3 niveaux d'engagement pour chaque chapitre, et des attendus pour chaque niveau que nous pouvons appeler exigences (2 à 3 par niveau en général).</t>
        </r>
      </text>
    </comment>
    <comment ref="AI2" authorId="0" shapeId="0" xr:uid="{4F82F8E6-3FF4-4682-B109-89CFF5812D28}">
      <text>
        <r>
          <rPr>
            <sz val="11"/>
            <color theme="1"/>
            <rFont val="Calibri"/>
            <family val="2"/>
            <scheme val="minor"/>
          </rPr>
          <t>indiquer le pourcentage de couverture de l'exigence de la Spec par le critère du référentiel Ecoprod (exemple : 25, 33, 50,66,100%...), ne pas aller au-delà de 100% (somme des pourcentages pour un exigence de la Spec)</t>
        </r>
      </text>
    </comment>
    <comment ref="AJ2" authorId="0" shapeId="0" xr:uid="{7D444CE8-B8B7-4337-91A1-53B440FDA3F9}">
      <text>
        <r>
          <rPr>
            <sz val="11"/>
            <color theme="1"/>
            <rFont val="Calibri"/>
            <family val="2"/>
            <scheme val="minor"/>
          </rPr>
          <t>ne rien inscrire, calcul automatique.</t>
        </r>
      </text>
    </comment>
    <comment ref="AK2" authorId="0" shapeId="0" xr:uid="{D92DEC12-63CB-4788-9641-0F7B4D30C1D2}">
      <text>
        <r>
          <rPr>
            <sz val="11"/>
            <color theme="1"/>
            <rFont val="Calibri"/>
            <family val="2"/>
            <scheme val="minor"/>
          </rPr>
          <t>ne rien inscrire, calcul automatique.</t>
        </r>
      </text>
    </comment>
    <comment ref="E127" authorId="1" shapeId="0" xr:uid="{D65775B1-47F4-4FEA-ADBD-0B85F1D4D8F0}">
      <text>
        <r>
          <rPr>
            <sz val="9"/>
            <color indexed="81"/>
            <rFont val="Tahoma"/>
            <family val="2"/>
          </rPr>
          <t>nombre minimum de  critères avec réponse OUI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PPO</author>
  </authors>
  <commentList>
    <comment ref="O4" authorId="0" shapeId="0" xr:uid="{9ADACB3D-39E1-404E-B3E8-245F8F0F23A1}">
      <text>
        <r>
          <rPr>
            <b/>
            <sz val="9"/>
            <color indexed="81"/>
            <rFont val="Tahoma"/>
            <family val="2"/>
          </rPr>
          <t>PPO:</t>
        </r>
        <r>
          <rPr>
            <sz val="9"/>
            <color indexed="81"/>
            <rFont val="Tahoma"/>
            <family val="2"/>
          </rPr>
          <t xml:space="preserve">
Ajout nouvelle colonne pour calcul intermédiaire.</t>
        </r>
      </text>
    </comment>
    <comment ref="Q4" authorId="0" shapeId="0" xr:uid="{1EB8C670-EC01-47BA-B41E-CE3AA8BE2ECC}">
      <text>
        <r>
          <rPr>
            <b/>
            <sz val="9"/>
            <color indexed="81"/>
            <rFont val="Tahoma"/>
            <family val="2"/>
          </rPr>
          <t>PPO:</t>
        </r>
        <r>
          <rPr>
            <sz val="9"/>
            <color indexed="81"/>
            <rFont val="Tahoma"/>
            <family val="2"/>
          </rPr>
          <t xml:space="preserve">
</t>
        </r>
        <r>
          <rPr>
            <u/>
            <sz val="9"/>
            <color indexed="81"/>
            <rFont val="Tahoma"/>
            <family val="2"/>
          </rPr>
          <t>modification titre colonne</t>
        </r>
        <r>
          <rPr>
            <sz val="9"/>
            <color indexed="81"/>
            <rFont val="Tahoma"/>
            <family val="2"/>
          </rPr>
          <t xml:space="preserve">
remplacement de "impératif ?
&gt; conforme ?" par "critère impératif ? Si oui,
 critère conforme ?"
note : purement informatif</t>
        </r>
        <r>
          <rPr>
            <sz val="9"/>
            <color indexed="81"/>
            <rFont val="Tahoma"/>
            <family val="2"/>
          </rPr>
          <t xml:space="preserve">
</t>
        </r>
      </text>
    </comment>
    <comment ref="R4" authorId="0" shapeId="0" xr:uid="{DD631B00-8503-4B3A-8ADD-33B2DC82CF7D}">
      <text>
        <r>
          <rPr>
            <b/>
            <sz val="9"/>
            <color indexed="81"/>
            <rFont val="Tahoma"/>
            <family val="2"/>
          </rPr>
          <t>PPO:</t>
        </r>
        <r>
          <rPr>
            <sz val="9"/>
            <color indexed="81"/>
            <rFont val="Tahoma"/>
            <family val="2"/>
          </rPr>
          <t xml:space="preserve">
Ajout nouvelle colonne pour calcul intermédiaire.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<sst xmlns="http://schemas.openxmlformats.org/spreadsheetml/2006/main" count="770" uniqueCount="671">
  <si>
    <t xml:space="preserve">    ↓</t>
  </si>
  <si>
    <t>Référentiel LABEL ECOPROD</t>
  </si>
  <si>
    <t>Critères</t>
  </si>
  <si>
    <t>Cotation</t>
  </si>
  <si>
    <t>N°</t>
  </si>
  <si>
    <t>CRITERES</t>
  </si>
  <si>
    <t>critères impératifs ?</t>
  </si>
  <si>
    <t>points
"OUI"</t>
  </si>
  <si>
    <t>points
"bonus"</t>
  </si>
  <si>
    <t>points
"malus"</t>
  </si>
  <si>
    <t>ne pas supprimer cette ligne</t>
  </si>
  <si>
    <t>(-)</t>
  </si>
  <si>
    <t>A</t>
  </si>
  <si>
    <t>A1.1</t>
  </si>
  <si>
    <t>OUI</t>
  </si>
  <si>
    <t>A6</t>
  </si>
  <si>
    <t>A1.2</t>
  </si>
  <si>
    <t>A2</t>
  </si>
  <si>
    <t>A7</t>
  </si>
  <si>
    <t>B</t>
  </si>
  <si>
    <t>B1</t>
  </si>
  <si>
    <t>C</t>
  </si>
  <si>
    <t>D</t>
  </si>
  <si>
    <t>D1</t>
  </si>
  <si>
    <t>D2</t>
  </si>
  <si>
    <t>D3</t>
  </si>
  <si>
    <t>D4</t>
  </si>
  <si>
    <t>E</t>
  </si>
  <si>
    <t>E1</t>
  </si>
  <si>
    <t>E2</t>
  </si>
  <si>
    <t>E3</t>
  </si>
  <si>
    <t>F</t>
  </si>
  <si>
    <t>F1</t>
  </si>
  <si>
    <t>F2</t>
  </si>
  <si>
    <t>F3</t>
  </si>
  <si>
    <t>F4</t>
  </si>
  <si>
    <t>F5</t>
  </si>
  <si>
    <t>F6</t>
  </si>
  <si>
    <t>G</t>
  </si>
  <si>
    <t>G1</t>
  </si>
  <si>
    <t>G2</t>
  </si>
  <si>
    <t>G3</t>
  </si>
  <si>
    <t>G4</t>
  </si>
  <si>
    <t>G5</t>
  </si>
  <si>
    <t>H</t>
  </si>
  <si>
    <t>H1</t>
  </si>
  <si>
    <t>H3</t>
  </si>
  <si>
    <t>H2</t>
  </si>
  <si>
    <t>H4</t>
  </si>
  <si>
    <t>H5</t>
  </si>
  <si>
    <t>I</t>
  </si>
  <si>
    <t>I2</t>
  </si>
  <si>
    <t>I4</t>
  </si>
  <si>
    <t>J4</t>
  </si>
  <si>
    <t>I5</t>
  </si>
  <si>
    <t>I6</t>
  </si>
  <si>
    <t>I7</t>
  </si>
  <si>
    <t>I3</t>
  </si>
  <si>
    <t>J2</t>
  </si>
  <si>
    <t>J</t>
  </si>
  <si>
    <t>J6</t>
  </si>
  <si>
    <t>J5</t>
  </si>
  <si>
    <t>J3</t>
  </si>
  <si>
    <t>Justifications</t>
  </si>
  <si>
    <r>
      <rPr>
        <b/>
        <sz val="9"/>
        <color theme="1"/>
        <rFont val="Wingdings 3"/>
        <family val="1"/>
        <charset val="2"/>
      </rPr>
      <t>}</t>
    </r>
    <r>
      <rPr>
        <b/>
        <sz val="9"/>
        <color theme="1"/>
        <rFont val="Calibri"/>
        <family val="2"/>
      </rPr>
      <t xml:space="preserve"> information </t>
    </r>
    <r>
      <rPr>
        <b/>
        <sz val="9"/>
        <color theme="1"/>
        <rFont val="Wingdings 3"/>
        <family val="1"/>
        <charset val="2"/>
      </rPr>
      <t>|</t>
    </r>
  </si>
  <si>
    <r>
      <rPr>
        <b/>
        <sz val="9"/>
        <color theme="1"/>
        <rFont val="Wingdings 3"/>
        <family val="1"/>
        <charset val="2"/>
      </rPr>
      <t>}</t>
    </r>
    <r>
      <rPr>
        <b/>
        <sz val="9"/>
        <color theme="1"/>
        <rFont val="Calibri"/>
        <family val="2"/>
      </rPr>
      <t xml:space="preserve"> information </t>
    </r>
    <r>
      <rPr>
        <b/>
        <sz val="9"/>
        <color theme="1"/>
        <rFont val="Wingdings 3"/>
        <family val="1"/>
        <charset val="2"/>
      </rPr>
      <t>|</t>
    </r>
  </si>
  <si>
    <t>cotation initiale</t>
  </si>
  <si>
    <t>applicables</t>
  </si>
  <si>
    <t>NON</t>
  </si>
  <si>
    <t>N/A</t>
  </si>
  <si>
    <t>Magazine</t>
  </si>
  <si>
    <t>numéro de version</t>
  </si>
  <si>
    <t>date</t>
  </si>
  <si>
    <t>évolution</t>
  </si>
  <si>
    <t>modifications à prévoir</t>
  </si>
  <si>
    <t>onglet / cellule</t>
  </si>
  <si>
    <t>description</t>
  </si>
  <si>
    <t>Référentiel / toutes</t>
  </si>
  <si>
    <t>version finale avant mise en ligne</t>
  </si>
  <si>
    <t>D5</t>
  </si>
  <si>
    <t>D6</t>
  </si>
  <si>
    <t>I1</t>
  </si>
  <si>
    <t>I8</t>
  </si>
  <si>
    <t>I9</t>
  </si>
  <si>
    <t>G6</t>
  </si>
  <si>
    <t>G7</t>
  </si>
  <si>
    <t>I10</t>
  </si>
  <si>
    <t>J7</t>
  </si>
  <si>
    <t>J8</t>
  </si>
  <si>
    <t>J9</t>
  </si>
  <si>
    <t>K</t>
  </si>
  <si>
    <t>H3.1</t>
  </si>
  <si>
    <t>H3.2</t>
  </si>
  <si>
    <t>H3.3</t>
  </si>
  <si>
    <t>H3.4</t>
  </si>
  <si>
    <t>K1</t>
  </si>
  <si>
    <t>K2</t>
  </si>
  <si>
    <t>K3</t>
  </si>
  <si>
    <t>K4</t>
  </si>
  <si>
    <t>K5</t>
  </si>
  <si>
    <t>J1.2</t>
  </si>
  <si>
    <t>A3.1</t>
  </si>
  <si>
    <t>A5</t>
  </si>
  <si>
    <t>J1.1</t>
  </si>
  <si>
    <r>
      <t xml:space="preserve">N/A
</t>
    </r>
    <r>
      <rPr>
        <sz val="9"/>
        <color rgb="FF5E7121"/>
        <rFont val="Calibri"/>
        <family val="2"/>
        <scheme val="minor"/>
      </rPr>
      <t>possible ?</t>
    </r>
  </si>
  <si>
    <r>
      <t xml:space="preserve">points
 "OUI"
</t>
    </r>
    <r>
      <rPr>
        <sz val="8"/>
        <color rgb="FF5E7121"/>
        <rFont val="Calibri"/>
        <family val="2"/>
        <scheme val="minor"/>
      </rPr>
      <t>compensatoire</t>
    </r>
  </si>
  <si>
    <t>A3.2</t>
  </si>
  <si>
    <t>A4</t>
  </si>
  <si>
    <t>B2.2</t>
  </si>
  <si>
    <t>B2.3</t>
  </si>
  <si>
    <t>B2.4</t>
  </si>
  <si>
    <t>B2.5</t>
  </si>
  <si>
    <t>B2.6</t>
  </si>
  <si>
    <t>B2.7</t>
  </si>
  <si>
    <t>B2.8</t>
  </si>
  <si>
    <t>B2.1</t>
  </si>
  <si>
    <t>L1</t>
  </si>
  <si>
    <t>L3</t>
  </si>
  <si>
    <t>E1.1</t>
  </si>
  <si>
    <t>E1.2</t>
  </si>
  <si>
    <t>E4</t>
  </si>
  <si>
    <t>E4.1</t>
  </si>
  <si>
    <t>E4.2</t>
  </si>
  <si>
    <t>I11</t>
  </si>
  <si>
    <t>point B</t>
  </si>
  <si>
    <t>C1</t>
  </si>
  <si>
    <t>C2</t>
  </si>
  <si>
    <t>critère non côté</t>
  </si>
  <si>
    <t>L2.1</t>
  </si>
  <si>
    <t>L2.2</t>
  </si>
  <si>
    <t>Phrase</t>
  </si>
  <si>
    <t>Données - phrases / toutes</t>
  </si>
  <si>
    <t>Création onglet "Données - phrases" afin de supprimer toutes les phrases des formules.</t>
  </si>
  <si>
    <t>tous / toutes</t>
  </si>
  <si>
    <t>Remplacement dans les calculs des "OUI", "NON","N/A" par des renvois aux cellules correspondantes de l'onglet "Données", afin de faciliter en cas de traduction.</t>
  </si>
  <si>
    <t>4 - Justificatifs LABEL ECOPROD / E124-F124</t>
  </si>
  <si>
    <t>fusion et format Renvoyer à la ligne</t>
  </si>
  <si>
    <t>Spec</t>
  </si>
  <si>
    <t>Chainés ?</t>
  </si>
  <si>
    <t>chapitre</t>
  </si>
  <si>
    <t>niveau</t>
  </si>
  <si>
    <t>exigences</t>
  </si>
  <si>
    <t>% de
couverture</t>
  </si>
  <si>
    <t>référence
complète</t>
  </si>
  <si>
    <t>score</t>
  </si>
  <si>
    <t>AFNOR SPEC 2308 (mai 2024)</t>
  </si>
  <si>
    <t>Chapitre</t>
  </si>
  <si>
    <t>exigence</t>
  </si>
  <si>
    <t>niveau 1</t>
  </si>
  <si>
    <t>niveau 2</t>
  </si>
  <si>
    <t>ne pas supprimer</t>
  </si>
  <si>
    <t>Résultats par niveau</t>
  </si>
  <si>
    <t>100</t>
  </si>
  <si>
    <t>111</t>
  </si>
  <si>
    <t>112</t>
  </si>
  <si>
    <t>113</t>
  </si>
  <si>
    <t>121</t>
  </si>
  <si>
    <t>122</t>
  </si>
  <si>
    <t>131</t>
  </si>
  <si>
    <t>132</t>
  </si>
  <si>
    <t>200</t>
  </si>
  <si>
    <t>211</t>
  </si>
  <si>
    <t>212</t>
  </si>
  <si>
    <t>221</t>
  </si>
  <si>
    <t>222</t>
  </si>
  <si>
    <t>300</t>
  </si>
  <si>
    <t>311</t>
  </si>
  <si>
    <t>312</t>
  </si>
  <si>
    <t>321</t>
  </si>
  <si>
    <t>322</t>
  </si>
  <si>
    <t>323</t>
  </si>
  <si>
    <t>400</t>
  </si>
  <si>
    <t>411</t>
  </si>
  <si>
    <t>421</t>
  </si>
  <si>
    <t>422</t>
  </si>
  <si>
    <t>500</t>
  </si>
  <si>
    <t>511</t>
  </si>
  <si>
    <t>521</t>
  </si>
  <si>
    <t>600</t>
  </si>
  <si>
    <t>611</t>
  </si>
  <si>
    <t>612</t>
  </si>
  <si>
    <t>621</t>
  </si>
  <si>
    <t>622</t>
  </si>
  <si>
    <t>623</t>
  </si>
  <si>
    <t>700</t>
  </si>
  <si>
    <t>711</t>
  </si>
  <si>
    <t>721</t>
  </si>
  <si>
    <t>Analyse</t>
  </si>
  <si>
    <t>résultats par niveau</t>
  </si>
  <si>
    <t>% maximum</t>
  </si>
  <si>
    <t>1 - Mode d'emploi / B08</t>
  </si>
  <si>
    <t>1 - Mode d'emploi / B09</t>
  </si>
  <si>
    <r>
      <rPr>
        <sz val="8"/>
        <rFont val="Calibri"/>
        <family val="2"/>
      </rPr>
      <t xml:space="preserve">Correction d'erreurs dans les références de colonne.
.../...
•  Justifier dans la zone de commentaires (onglet 4 - colonne </t>
    </r>
    <r>
      <rPr>
        <b/>
        <sz val="8"/>
        <color rgb="FF00B050"/>
        <rFont val="Calibri"/>
        <family val="2"/>
      </rPr>
      <t>E</t>
    </r>
    <r>
      <rPr>
        <sz val="8"/>
        <rFont val="Calibri"/>
        <family val="2"/>
      </rPr>
      <t xml:space="preserve"> </t>
    </r>
    <r>
      <rPr>
        <strike/>
        <sz val="8"/>
        <color rgb="FFFF0000"/>
        <rFont val="Calibri"/>
        <family val="2"/>
      </rPr>
      <t>F</t>
    </r>
    <r>
      <rPr>
        <sz val="8"/>
        <rFont val="Calibri"/>
        <family val="2"/>
      </rPr>
      <t xml:space="preserve">) la mise en place de votre démarche d'éco-production.
.../...
• Les documents justificatifs des critères obligatoires (à lister, onglet 4 - colonne </t>
    </r>
    <r>
      <rPr>
        <b/>
        <sz val="8"/>
        <color rgb="FF00B050"/>
        <rFont val="Calibri"/>
        <family val="2"/>
      </rPr>
      <t>F</t>
    </r>
    <r>
      <rPr>
        <sz val="8"/>
        <rFont val="Calibri"/>
        <family val="2"/>
      </rPr>
      <t xml:space="preserve"> </t>
    </r>
    <r>
      <rPr>
        <strike/>
        <sz val="8"/>
        <color rgb="FFFF0000"/>
        <rFont val="Calibri"/>
        <family val="2"/>
      </rPr>
      <t>G</t>
    </r>
    <r>
      <rPr>
        <sz val="8"/>
        <rFont val="Calibri"/>
        <family val="2"/>
      </rPr>
      <t xml:space="preserve">) et les transmettre à AFNOR Certification avec le tableur complété.
</t>
    </r>
  </si>
  <si>
    <t>Création de l'onglet</t>
  </si>
  <si>
    <t>Calculs / colonne R à AK</t>
  </si>
  <si>
    <t>5- AFNOR SPEC 2308 / toutes</t>
  </si>
  <si>
    <t>CalculSpec  / toutes</t>
  </si>
  <si>
    <t>Ajouts des colonnes correspondant à l'AFNOR SPEC</t>
  </si>
  <si>
    <t>Ajout d'un paragraphe IV expliquant l'utilisation de l'onglet 5 - AFNOR SPEC 2308</t>
  </si>
  <si>
    <t>3 - Référentiel LABEL ECOPROD  / A128</t>
  </si>
  <si>
    <r>
      <t>Mise en place d'une alerte si le ,ombre de critères applicables avec réponse OUI est inférieur à 30
=</t>
    </r>
    <r>
      <rPr>
        <b/>
        <sz val="9"/>
        <color rgb="FF0070C0"/>
        <rFont val="Calibri"/>
        <family val="2"/>
      </rPr>
      <t>SI(Calculs!$C$127&lt;&gt;VRAI;'Données - phrases'!$B$9;</t>
    </r>
    <r>
      <rPr>
        <sz val="9"/>
        <color theme="1"/>
        <rFont val="Calibri"/>
        <family val="2"/>
      </rPr>
      <t>SI(ET('3 - Référentiel LABEL ECOPROD '!C125=Données!H3;'3 - Référentiel LABEL ECOPROD '!C124&gt;=0.65);'Données - phrases'!$B$7;'Données - phrases'!$B$8)</t>
    </r>
    <r>
      <rPr>
        <b/>
        <sz val="9"/>
        <color rgb="FF0070C0"/>
        <rFont val="Calibri"/>
        <family val="2"/>
      </rPr>
      <t>)</t>
    </r>
  </si>
  <si>
    <t>Calculs / B127 &gt; F127</t>
  </si>
  <si>
    <t>ajout d'un calcul pour signaler si le nombre critères applicables avec réponse OUI est inférieur à 30</t>
  </si>
  <si>
    <t>minimum de critères applicables avec réponse OUI respecté ?</t>
  </si>
  <si>
    <t>score
brut obtenu</t>
  </si>
  <si>
    <t>score obtenu</t>
  </si>
  <si>
    <t>résultat</t>
  </si>
  <si>
    <t>score maxi hors N/A
%maxi-%N/A</t>
  </si>
  <si>
    <r>
      <t xml:space="preserve">nbre critères Ecoprod concernés
</t>
    </r>
    <r>
      <rPr>
        <sz val="10"/>
        <rFont val="Calibri"/>
        <family val="2"/>
        <scheme val="minor"/>
      </rPr>
      <t xml:space="preserve">
</t>
    </r>
    <r>
      <rPr>
        <i/>
        <sz val="9"/>
        <rFont val="Calibri"/>
        <family val="2"/>
        <scheme val="minor"/>
      </rPr>
      <t>informatif</t>
    </r>
  </si>
  <si>
    <r>
      <t xml:space="preserve">nbre critères Ecoprod en N/A
</t>
    </r>
    <r>
      <rPr>
        <i/>
        <sz val="10"/>
        <rFont val="Calibri"/>
        <family val="2"/>
        <scheme val="minor"/>
      </rPr>
      <t xml:space="preserve">
informatif</t>
    </r>
  </si>
  <si>
    <r>
      <t xml:space="preserve">nbre critères Ecoprod en NON
</t>
    </r>
    <r>
      <rPr>
        <i/>
        <sz val="10"/>
        <rFont val="Calibri"/>
        <family val="2"/>
        <scheme val="minor"/>
      </rPr>
      <t xml:space="preserve">
informatif</t>
    </r>
  </si>
  <si>
    <t>taux de N/A</t>
  </si>
  <si>
    <t>GraphDonnées / toutes</t>
  </si>
  <si>
    <t>??</t>
  </si>
  <si>
    <t>X</t>
  </si>
  <si>
    <t>% maximum en N/A</t>
  </si>
  <si>
    <t>critère impératif ?
 Si oui, critère conforme ?</t>
  </si>
  <si>
    <t>impératif NC !</t>
  </si>
  <si>
    <t>Critère à option ?</t>
  </si>
  <si>
    <r>
      <rPr>
        <b/>
        <sz val="8"/>
        <rFont val="Calibri"/>
        <family val="2"/>
        <scheme val="minor"/>
      </rPr>
      <t>coefficient</t>
    </r>
    <r>
      <rPr>
        <b/>
        <sz val="9"/>
        <rFont val="Calibri"/>
        <family val="2"/>
        <scheme val="minor"/>
      </rPr>
      <t xml:space="preserve">
"malus"</t>
    </r>
  </si>
  <si>
    <t>Calculs / C122, Q69 et Q70</t>
  </si>
  <si>
    <t>2 - Informations Générales / B7-C7</t>
  </si>
  <si>
    <t>2 - Informations Générales / C4 et C6</t>
  </si>
  <si>
    <t>Précisions apportées dans les commentaires.</t>
  </si>
  <si>
    <t>Ajout d'une zone pour entrer la durée totale en cas de série ou d'émission.</t>
  </si>
  <si>
    <t>Intégration et modifications de calculs pour prendre en compte les nouvelles règles de malus sur les vols.</t>
  </si>
  <si>
    <t>L3.1</t>
  </si>
  <si>
    <t>3 - Référentiel LABEL ECOPROD  / E69 - E70</t>
  </si>
  <si>
    <t>Augmentation de la note avec pratiques du calcul pour le malus pour les productions longues.</t>
  </si>
  <si>
    <t>1 - Mode d'emploi</t>
  </si>
  <si>
    <t>Ajout de l'explications concernant la gestion du calcul du malus, et reprécision concernant la disponibilité des justificatifs.</t>
  </si>
  <si>
    <t>ECOPROD LABEL</t>
  </si>
  <si>
    <t>How to calculate your green production score?</t>
  </si>
  <si>
    <r>
      <rPr>
        <b/>
        <sz val="14"/>
        <rFont val="Calibri"/>
        <family val="2"/>
      </rPr>
      <t xml:space="preserve">Ecoprod has created a common framework to be applied in order to produce cinema, audiovisual or advertising content in an environmentally responsible manner. </t>
    </r>
    <r>
      <rPr>
        <sz val="12"/>
        <rFont val="Calibri"/>
        <family val="2"/>
      </rPr>
      <t xml:space="preserve">
Thank you for downloading the ECOPROD Label reference framework and committing to an eco-production approach. This tool will help you structure your eco-production approach and reduce the environmental impact of your project. This Ecoprod Label spreadsheet allows you to:
- self-assess your approach by calculating your eco-production score,
- have your approach assessed with a view to obtaining the ECOPROD LABEL. 
To do so, you must achieve a score of at least 65%, validate the mandatory criteria and justify the actions implemented during the assessment carried out by AFNOR Certification. If you are applying for the Label with a commitment phase, the minimum threshold is 70%.
This document consists of:
</t>
    </r>
    <r>
      <rPr>
        <b/>
        <sz val="12"/>
        <rFont val="Calibri"/>
        <family val="2"/>
      </rPr>
      <t>1 - Instructions for use</t>
    </r>
    <r>
      <rPr>
        <sz val="12"/>
        <rFont val="Calibri"/>
        <family val="2"/>
      </rPr>
      <t xml:space="preserve">
</t>
    </r>
    <r>
      <rPr>
        <b/>
        <sz val="12"/>
        <rFont val="Calibri"/>
        <family val="2"/>
      </rPr>
      <t>2 - General information</t>
    </r>
    <r>
      <rPr>
        <sz val="12"/>
        <rFont val="Calibri"/>
        <family val="2"/>
      </rPr>
      <t xml:space="preserve"> about your project
</t>
    </r>
    <r>
      <rPr>
        <b/>
        <sz val="12"/>
        <rFont val="Calibri"/>
        <family val="2"/>
      </rPr>
      <t>3 - ECOPROD LABEL Framework</t>
    </r>
    <r>
      <rPr>
        <sz val="12"/>
        <rFont val="Calibri"/>
        <family val="2"/>
      </rPr>
      <t xml:space="preserve">
</t>
    </r>
    <r>
      <rPr>
        <b/>
        <sz val="12"/>
        <rFont val="Calibri"/>
        <family val="2"/>
      </rPr>
      <t>4 - ECOPROD LABEL Justifications</t>
    </r>
    <r>
      <rPr>
        <sz val="12"/>
        <rFont val="Calibri"/>
        <family val="2"/>
      </rPr>
      <t xml:space="preserve">
</t>
    </r>
    <r>
      <rPr>
        <b/>
        <sz val="12"/>
        <rFont val="Calibri"/>
        <family val="2"/>
      </rPr>
      <t>5 - AFNOR SPEC 2308</t>
    </r>
    <r>
      <rPr>
        <sz val="12"/>
        <rFont val="Calibri"/>
        <family val="2"/>
      </rPr>
      <t xml:space="preserve">
To complete this document, you will need to follow these steps:  </t>
    </r>
  </si>
  <si>
    <r>
      <rPr>
        <b/>
        <u/>
        <sz val="12"/>
        <rFont val="Calibri"/>
        <family val="2"/>
      </rPr>
      <t>I - Identification of your project (Tab 2 - GENERAL INFORMATION)</t>
    </r>
    <r>
      <rPr>
        <sz val="12"/>
        <rFont val="Calibri"/>
        <family val="2"/>
      </rPr>
      <t xml:space="preserve">
In this tab, provide all the information specific to your project, as well as the contact details of the person responsible for the Label for the project.
</t>
    </r>
  </si>
  <si>
    <r>
      <rPr>
        <b/>
        <u/>
        <sz val="12"/>
        <rFont val="Calibri"/>
        <family val="2"/>
      </rPr>
      <t>II - Complete the framework (Tab 3 - ECOPROD LABEL Framework)</t>
    </r>
    <r>
      <rPr>
        <sz val="12"/>
        <rFont val="Calibri"/>
        <family val="2"/>
      </rPr>
      <t xml:space="preserve">
</t>
    </r>
    <r>
      <rPr>
        <b/>
        <sz val="12"/>
        <rFont val="Calibri"/>
        <family val="2"/>
      </rPr>
      <t>• Points obtained:</t>
    </r>
    <r>
      <rPr>
        <sz val="12"/>
        <rFont val="Calibri"/>
        <family val="2"/>
      </rPr>
      <t xml:space="preserve">
If the criterion </t>
    </r>
    <r>
      <rPr>
        <b/>
        <sz val="12"/>
        <rFont val="Calibri"/>
        <family val="2"/>
      </rPr>
      <t>has been met, select YES</t>
    </r>
    <r>
      <rPr>
        <sz val="12"/>
        <rFont val="Calibri"/>
        <family val="2"/>
      </rPr>
      <t xml:space="preserve">.
If the criterion </t>
    </r>
    <r>
      <rPr>
        <b/>
        <sz val="12"/>
        <rFont val="Calibri"/>
        <family val="2"/>
      </rPr>
      <t>has not been met, select NO</t>
    </r>
    <r>
      <rPr>
        <sz val="12"/>
        <rFont val="Calibri"/>
        <family val="2"/>
      </rPr>
      <t xml:space="preserve">. 
</t>
    </r>
    <r>
      <rPr>
        <b/>
        <sz val="12"/>
        <rFont val="Calibri"/>
        <family val="2"/>
      </rPr>
      <t>• Criteria not applicable:</t>
    </r>
    <r>
      <rPr>
        <sz val="12"/>
        <rFont val="Calibri"/>
        <family val="2"/>
      </rPr>
      <t xml:space="preserve">
If certain criteria are not applicable to your production, select ‘</t>
    </r>
    <r>
      <rPr>
        <b/>
        <sz val="12"/>
        <rFont val="Calibri"/>
        <family val="2"/>
      </rPr>
      <t>N/A</t>
    </r>
    <r>
      <rPr>
        <sz val="12"/>
        <rFont val="Calibri"/>
        <family val="2"/>
      </rPr>
      <t xml:space="preserve">’ from the drop-down menu.
The points allocated to these criteria are subtracted from the total number of points that can be obtained.
If the N/A option is not available, then the criterion is applicable to all types of production covered by the Label.
</t>
    </r>
    <r>
      <rPr>
        <b/>
        <sz val="12"/>
        <rFont val="Calibri"/>
        <family val="2"/>
      </rPr>
      <t>• Mandatory criteria:</t>
    </r>
    <r>
      <rPr>
        <sz val="12"/>
        <rFont val="Calibri"/>
        <family val="2"/>
      </rPr>
      <t xml:space="preserve">
The blue criteria must be validated if you wish to label your production (unless they are not applicable).
</t>
    </r>
    <r>
      <rPr>
        <b/>
        <sz val="12"/>
        <rFont val="Calibri"/>
        <family val="2"/>
      </rPr>
      <t>• Bonus points:</t>
    </r>
    <r>
      <rPr>
        <sz val="12"/>
        <rFont val="Calibri"/>
        <family val="2"/>
      </rPr>
      <t xml:space="preserve">
The purple criteria allow you to obtain bonus points. If you do not validate them, they will not lower your score.
</t>
    </r>
    <r>
      <rPr>
        <b/>
        <sz val="12"/>
        <rFont val="Calibri"/>
        <family val="2"/>
      </rPr>
      <t>• Penalty points:</t>
    </r>
    <r>
      <rPr>
        <sz val="12"/>
        <rFont val="Calibri"/>
        <family val="2"/>
      </rPr>
      <t xml:space="preserve">
Penalty points (criteria H3.1, H3.2) are applied according to the number of long-haul and short-haul flights made by the production and the total duration of the production. They are subtracted from the total points obtained.</t>
    </r>
  </si>
  <si>
    <r>
      <rPr>
        <b/>
        <u/>
        <sz val="12"/>
        <rFont val="Calibri"/>
        <family val="2"/>
      </rPr>
      <t xml:space="preserve">
SCORE:
</t>
    </r>
    <r>
      <rPr>
        <sz val="12"/>
        <rFont val="Calibri"/>
        <family val="2"/>
      </rPr>
      <t xml:space="preserve">The total number of points obtained and your green production score appear after the framework on Tab 3 - LABEL ECOPROD Framework.
</t>
    </r>
    <r>
      <rPr>
        <b/>
        <sz val="12"/>
        <rFont val="Calibri"/>
        <family val="2"/>
      </rPr>
      <t>Here you will find:</t>
    </r>
    <r>
      <rPr>
        <sz val="12"/>
        <rFont val="Calibri"/>
        <family val="2"/>
      </rPr>
      <t xml:space="preserve">
- Your total applicable points (which does not take into account ‘Not applicable’ items).
- Your percentage of criteria validation.
- Your bonus and penalty points. 
- Confirmation (or not) of the validation of all mandatory criteria. 
- And finally, information stating whether or not you are eligible to begin the certification process.</t>
    </r>
    <r>
      <rPr>
        <b/>
        <sz val="12"/>
        <rFont val="Calibri"/>
        <family val="2"/>
      </rPr>
      <t xml:space="preserve">
</t>
    </r>
  </si>
  <si>
    <r>
      <rPr>
        <b/>
        <u/>
        <sz val="12"/>
        <rFont val="Calibri"/>
        <family val="2"/>
      </rPr>
      <t xml:space="preserve">III - Apply for certification by undergoing an audit by AFNOR Certification (Tab 4 - LABEL ECOPROD Justifications)
</t>
    </r>
    <r>
      <rPr>
        <sz val="12"/>
        <rFont val="Calibri"/>
        <family val="2"/>
      </rPr>
      <t>This tab is intended to explain and justify your green production approach as part of the AFNOR Certification audit. You are asked to comment on each of the criteria, explaining your approach. The more precise your comments are, the smoother the audit will be.
This tab also contains the supporting documents to be provided to AFNOR Certification for the sampled criteria: mandatory supporting documents in red and additional supporting documents where applicable.</t>
    </r>
  </si>
  <si>
    <r>
      <rPr>
        <b/>
        <sz val="14"/>
        <rFont val="Calibri"/>
        <family val="2"/>
      </rPr>
      <t xml:space="preserve">To apply for AFNOR Certification, you will need to:
</t>
    </r>
    <r>
      <rPr>
        <sz val="12"/>
        <rFont val="Calibri"/>
        <family val="2"/>
      </rPr>
      <t xml:space="preserve">
• Complete the framework to calculate your green production score.
• Have validated at least 65% of the criteria, as well as all the mandatory criteria.
• Justify the implementation of your green production approach in the comments section (tab 4 - column E).
</t>
    </r>
    <r>
      <rPr>
        <b/>
        <sz val="12"/>
        <rFont val="Calibri"/>
        <family val="2"/>
      </rPr>
      <t>Send the following to AFNOR Certification:</t>
    </r>
    <r>
      <rPr>
        <sz val="12"/>
        <rFont val="Calibri"/>
        <family val="2"/>
      </rPr>
      <t xml:space="preserve">
• This spreadsheet, completed with the criteria that production has validated:
          - explain and justify the actions implemented or the non-applicability of the criteria, where applicable (tab 4 - LABEL ECOPROD Justifications),
          - ensure that you are able to collect and provide the necessary and sufficient supporting documents to validate compliance for all criteria with a YES response (refer to the supporting documents expected or suggested in the column ‘Supporting documents and justifications expected’ - tab 4 - LABEL ECOPROD Justifications),
• Service sheets,
• The filming schedule,
• The list of filming locations,
• Supporting documents for the mandatory criteria (to be listed, tab 4 - column F) and send them to AFNOR Certification with the completed spreadsheet.
Next, AFNOR Certification will send you a list of the criteria sampled, and you will be required to provide supporting documentation (mandatory and additional, where applicable) for the actions implemented for these criteria. This supporting documentation is not optional and must be provided, otherwise it could have a negative impact on the certification process.</t>
    </r>
  </si>
  <si>
    <r>
      <rPr>
        <b/>
        <u/>
        <sz val="12"/>
        <rFont val="Calibri"/>
        <family val="2"/>
      </rPr>
      <t xml:space="preserve">IV - OPTIONAL - Complete your level of compliance with the criteria in Chapter 1, Level 3 of the SPEC (Tab 5 - AFNOR SPEC 2308)
</t>
    </r>
    <r>
      <rPr>
        <sz val="12"/>
        <rFont val="Calibri"/>
        <family val="2"/>
      </rPr>
      <t>You can see your level of alignment with the criteria of AFNOR SPEC 2308:
This information is based on the information you have validated and is not a certificate of compliance; it is information that depends on the accuracy of the elements you provide and your assessment.</t>
    </r>
  </si>
  <si>
    <r>
      <t xml:space="preserve">The extracts from standards included in this publication are reproduced with the agreement of AFNOR. Only the original and complete text of the standard as published by AFNOR has normative value.
</t>
    </r>
    <r>
      <rPr>
        <u/>
        <sz val="11"/>
        <rFont val="Calibri"/>
        <family val="2"/>
        <scheme val="minor"/>
      </rPr>
      <t>Link to AFNOR SPEC 2308 Responsible film, audiovisual and advertising production, published on 22 May 2024</t>
    </r>
    <r>
      <rPr>
        <sz val="11"/>
        <rFont val="Calibri"/>
        <family val="2"/>
        <scheme val="minor"/>
      </rPr>
      <t>.</t>
    </r>
  </si>
  <si>
    <r>
      <t xml:space="preserve">To proceed to the next step, simply click on the tab 
</t>
    </r>
    <r>
      <rPr>
        <b/>
        <u/>
        <sz val="20"/>
        <color rgb="FF404A1C"/>
        <rFont val="Calibri"/>
        <family val="2"/>
      </rPr>
      <t>2 - General Information</t>
    </r>
  </si>
  <si>
    <t>General Information about your project</t>
  </si>
  <si>
    <r>
      <t xml:space="preserve">PROJECT TYPE 
</t>
    </r>
    <r>
      <rPr>
        <i/>
        <sz val="9"/>
        <color rgb="FFFF0000"/>
        <rFont val="Calibri"/>
        <family val="2"/>
      </rPr>
      <t>(select from the dropdown list)</t>
    </r>
  </si>
  <si>
    <t>Feature film (fiction)</t>
  </si>
  <si>
    <t xml:space="preserve">Short film (fiction) </t>
  </si>
  <si>
    <t>TV fiction (one-off)</t>
  </si>
  <si>
    <t>Fiction series</t>
  </si>
  <si>
    <t>Feature documentary</t>
  </si>
  <si>
    <t>Short documentary</t>
  </si>
  <si>
    <t>Documentary (one-off)</t>
  </si>
  <si>
    <t>Documentary series</t>
  </si>
  <si>
    <t>Reality TV</t>
  </si>
  <si>
    <t xml:space="preserve">Studio-based entertainment </t>
  </si>
  <si>
    <t>Variety shows</t>
  </si>
  <si>
    <t>Scripted (scripted reality)</t>
  </si>
  <si>
    <t>Report</t>
  </si>
  <si>
    <t>News broadcast</t>
  </si>
  <si>
    <t>Sports coverage</t>
  </si>
  <si>
    <t>Live performance capture</t>
  </si>
  <si>
    <t>Institutional Capture</t>
  </si>
  <si>
    <t>Advertising spot</t>
  </si>
  <si>
    <t>Trailer</t>
  </si>
  <si>
    <t>Music video</t>
  </si>
  <si>
    <t>Institutional video</t>
  </si>
  <si>
    <t>Video</t>
  </si>
  <si>
    <t>Other (below)</t>
  </si>
  <si>
    <t>YES</t>
  </si>
  <si>
    <t>NO</t>
  </si>
  <si>
    <t>3 - Framework</t>
  </si>
  <si>
    <t>drop-down list</t>
  </si>
  <si>
    <t>formulas</t>
  </si>
  <si>
    <t>2 - GENERAL INFORMATION</t>
  </si>
  <si>
    <t>Calculation</t>
  </si>
  <si>
    <t>PROJECT TITLE</t>
  </si>
  <si>
    <t>PRODUCTION PERIOD</t>
  </si>
  <si>
    <t>PROJECT DURATION</t>
  </si>
  <si>
    <r>
      <t>TOTAL DURATION OF EPISODES OR PROGRAMMES IN MINUTES</t>
    </r>
    <r>
      <rPr>
        <i/>
        <sz val="9"/>
        <color rgb="FFFF0000"/>
        <rFont val="Calibri"/>
        <family val="2"/>
      </rPr>
      <t xml:space="preserve">
               see comment from the cell</t>
    </r>
  </si>
  <si>
    <r>
      <t xml:space="preserve">Link (internet) to the project
</t>
    </r>
    <r>
      <rPr>
        <i/>
        <sz val="9"/>
        <color rgb="FFFF0000"/>
        <rFont val="Calibri"/>
        <family val="2"/>
      </rPr>
      <t xml:space="preserve">              (if online - not mandatory)</t>
    </r>
  </si>
  <si>
    <t>&gt;&gt; password (if applicable)</t>
  </si>
  <si>
    <t>If "Other" is selected regarding the project or work type (cell above), please specify the type here:</t>
  </si>
  <si>
    <r>
      <t xml:space="preserve">TOTAL BUDGET </t>
    </r>
    <r>
      <rPr>
        <i/>
        <sz val="9"/>
        <color rgb="FFFF0000"/>
        <rFont val="Calibri"/>
        <family val="2"/>
      </rPr>
      <t>(not mandatory)</t>
    </r>
  </si>
  <si>
    <r>
      <t xml:space="preserve">COUNTRY OF PRODUCTION
</t>
    </r>
    <r>
      <rPr>
        <i/>
        <sz val="8"/>
        <color rgb="FFFF0000"/>
        <rFont val="Calibri"/>
        <family val="2"/>
      </rPr>
      <t>(in which production, filming or post-production activities took place)</t>
    </r>
  </si>
  <si>
    <t>TITLE OF THE APPLICANT</t>
  </si>
  <si>
    <t>COMPANY</t>
  </si>
  <si>
    <t>First and LAST NAME OF THE PERSON IN CHARGE (APPLICANT)</t>
  </si>
  <si>
    <t>APPLICANT'S PHONE NUMBER</t>
  </si>
  <si>
    <t>APPLICANT'S EMAIL ADDRESS</t>
  </si>
  <si>
    <t>PRODUCTION COMPANY</t>
  </si>
  <si>
    <t>AGENCY</t>
  </si>
  <si>
    <r>
      <t xml:space="preserve">DISTRIBUTION PLATFORM
</t>
    </r>
    <r>
      <rPr>
        <i/>
        <sz val="9"/>
        <color rgb="FFFF0000"/>
        <rFont val="Calibri"/>
        <family val="2"/>
      </rPr>
      <t>if applicable</t>
    </r>
  </si>
  <si>
    <t xml:space="preserve">DIRECTOR </t>
  </si>
  <si>
    <t>ADVERTISER</t>
  </si>
  <si>
    <r>
      <t xml:space="preserve">To proceed to the next step, simply click on tab </t>
    </r>
    <r>
      <rPr>
        <b/>
        <u/>
        <sz val="18"/>
        <color rgb="FF404A1C"/>
        <rFont val="Calibri"/>
        <family val="2"/>
      </rPr>
      <t>3 - LABEL ECOPROD Framework</t>
    </r>
  </si>
  <si>
    <t>ECOPROD LABEL Framework</t>
  </si>
  <si>
    <t>CRITERIA</t>
  </si>
  <si>
    <t>do not delete this line</t>
  </si>
  <si>
    <t>PRODUCTION &amp; COMMITMENT</t>
  </si>
  <si>
    <t>Have you drawn up a roadmap outlining the objectives and general principles of the green production for your project, and shared it with all team members and stakeholders?</t>
  </si>
  <si>
    <t>Have you prepared a summary of the actions implemented to promote green production and shared it with all team members and stakeholders?</t>
  </si>
  <si>
    <t>Have you designated one or more individuals in charge of green production, with functional leadership and sufficient availability to engage with stakeholders and oversee the implementation of green production?</t>
  </si>
  <si>
    <t>Have you included a green production clause or green rider in the contracts of all individuals hired for the project?</t>
  </si>
  <si>
    <t>Have you included a green production clause or green rider in the contracts of actors, presenters, or any on-screen talent?</t>
  </si>
  <si>
    <t>Have you selected service providers and suppliers who can demonstrate concrete CSR commitments?</t>
  </si>
  <si>
    <t>Have you calculated your projected carbon footprint?</t>
  </si>
  <si>
    <t>Have you calculated your final carbon footprint?</t>
  </si>
  <si>
    <t>Have you implemented a voluntary ecological compensation or offsetting strategy?</t>
  </si>
  <si>
    <t>TRAINING</t>
  </si>
  <si>
    <t>Have at least 50% of your teams been made aware of green production practices?</t>
  </si>
  <si>
    <t>Has at least one of your producers been trained in green production?</t>
  </si>
  <si>
    <t>Has at least one of your scriptwriters, journalists, directors, or creative team members been trained in green production?</t>
  </si>
  <si>
    <t>Has at least one of your production managers been trained in green production?</t>
  </si>
  <si>
    <t>Has at least one of your post-production managers been trained in green production?</t>
  </si>
  <si>
    <t>Has at least one of your location managers been trained in green production?</t>
  </si>
  <si>
    <t>Has at least one of your set designers or first assistant designer been trained in green production?</t>
  </si>
  <si>
    <t>BONUS
Has at least one of your cinematographers or electricians been trained in green production?</t>
  </si>
  <si>
    <t>BONUS
Has at least one of your costume designers or makeup artists been trained in green production?</t>
  </si>
  <si>
    <t>CONTENT</t>
  </si>
  <si>
    <t>Has the production incorporated dialogue, actions, or background elements advocating environmental responsibility and/or related to sustainability?</t>
  </si>
  <si>
    <t>Have you conducted an environmental analysis of the project and implemented alternatives to limit the inherent environmental impacts (scenario, brief, format, etc.)?</t>
  </si>
  <si>
    <t>OFFICES</t>
  </si>
  <si>
    <t>Energy Consumption</t>
  </si>
  <si>
    <t xml:space="preserve">Have you implemented measures to reduce electricity consumption in your offices? </t>
  </si>
  <si>
    <t>Has the production company signed a contract with a renewable energy supplier to provide power for the majority of its offices?</t>
  </si>
  <si>
    <t>Waste management</t>
  </si>
  <si>
    <t>Have you implemented measures to reduce office waste?</t>
  </si>
  <si>
    <t>Have sorting instructions been communicated regarding office waste management?</t>
  </si>
  <si>
    <t>Purchasing</t>
  </si>
  <si>
    <t>For new equipment, has the production mainly acquired reconditioned, energy-efficient, or certified appliances?</t>
  </si>
  <si>
    <t>If you purchased office supplies, did you mainly opt for responsible purchases?</t>
  </si>
  <si>
    <t>FILMING LOCATIONS</t>
  </si>
  <si>
    <t>Energy &amp; resource consumption</t>
  </si>
  <si>
    <t>Did the production avoid using generators on set?</t>
  </si>
  <si>
    <t>If E1=NO, did you prioritize generators running on alternative energy sources? 
If you answered "YES" to E1, this criterion has to be set "N/A", if the cell is red, it means you selected "YES", and it needs to be corrected.</t>
  </si>
  <si>
    <t>If E1=NO, did you limit generator use to filming locations without available power within 100 meters?
If you answered "YES" to E1, this criterion has to be set "N/A", if the cell is red, it means you selected "YES", and it needs to be corrected.</t>
  </si>
  <si>
    <t>Have you implemented measures to reduce water consumption (excluding beverages)?</t>
  </si>
  <si>
    <t>If animals were involved in filming, have you taken measures to ensure animal welfare?</t>
  </si>
  <si>
    <t>Did the production take place in natural environments?</t>
  </si>
  <si>
    <t>If E4=YES: Have you conducted an assessment of potential environmental impacts with the help of local expertise (e.g., Film Commissions, land managers, stakeholders)?
If you answered "NO" to E4,this criterion has to be set "N/A".
If you answered "YES" to E4,this criterion can't be set "N/A".</t>
  </si>
  <si>
    <t>If E4=YES : Have you implemented an action plan to minimize impacts on the natural environment?
If you answered "NO" to E4,this criterion has to be set "N/A".
If you answered "YES" to E4,this criterion can't be set "N/A".</t>
  </si>
  <si>
    <t>Biodiversity, outdoor and natural environments</t>
  </si>
  <si>
    <t>SET, CONSTRUCTIONS AND ACCESSORIES</t>
  </si>
  <si>
    <t>Did you mostly rent or use existing sets, decorative objects, and other accessories?</t>
  </si>
  <si>
    <t>For purchases, did you mostly buy second-hand items or choose environmentally friendly brands or products?</t>
  </si>
  <si>
    <t>Were most sets built using reused, reusable materials and/or modular blocks (assembly/disassembly)?</t>
  </si>
  <si>
    <t>Did you avoid materials and substances harmful to the environment in the manufacture and processing of your sets?</t>
  </si>
  <si>
    <t>Did the production keep, donate, or sell most of its sets, decorative objects, and other accessories?</t>
  </si>
  <si>
    <t>Were construction debris and other set waste sorted and recycled?</t>
  </si>
  <si>
    <t>COSTUME, MAKEUP AND HAIR</t>
  </si>
  <si>
    <t>Costumes</t>
  </si>
  <si>
    <t>Did you mostly rent or use existing costumes, clothing, and accessories?</t>
  </si>
  <si>
    <t>For purchases, did you mostly buy second-hand costumes, clothing, and accessories or choose environmentally friendly brands or products?</t>
  </si>
  <si>
    <t>Were most costumes, clothing, and accessories made from reused or reusable materials? Did you prioritize materials with labels or local origin?</t>
  </si>
  <si>
    <t>Did the production keep, donate, or sell most of its costumes, clothing, and accessories?</t>
  </si>
  <si>
    <t>Did you use non-toxic, environmentally friendly cleaning products and detergents?</t>
  </si>
  <si>
    <t>Makeup and hairdressing</t>
  </si>
  <si>
    <t>Did you mostly use organic or green-labeled products?</t>
  </si>
  <si>
    <t>Did you limit the use of consumables and prioritise unpackaged, biodegradable, or refillable products?</t>
  </si>
  <si>
    <t>TRAVELS AND COMMUTING</t>
  </si>
  <si>
    <t>Have you established a transportation plan?</t>
  </si>
  <si>
    <t>Have you implemented measures to reduce carbon-intensive travel and provided necessary alternatives?</t>
  </si>
  <si>
    <t>Were all flights banned for the entire production time?</t>
  </si>
  <si>
    <t xml:space="preserve">If not, how many short- and medium-distance flights were taken?
If you answered "YES" or "N/A" to criterion H3, make sure the number of flights next to it is empty or set to 0. If the cell is red, it means you have entered  flights in H3.1 or H3.2.
If you answered "NO"  to criterion  H3, make sure to indicate the number of short, medium, or long-haul flights. If the cell is red, it means you have not entered any flights. </t>
  </si>
  <si>
    <t xml:space="preserve">If not, how many long-distance flights were taken?
If you answered "YES" or "N/A" to criterion H3, make sure the number of flights next to it is empty or set to 0. If the cell is red, it means you have entered  flights in H3.1 or H3.2.
If you answered "NO"  to criterion  H3, make sure to indicate the number of short, medium, or long-haul flights. If the cell is red, it means you have not entered any flights. </t>
  </si>
  <si>
    <t>Have you banned domestic and international flights if an equivalent train journey of fewer than 5 hours existed?
If you answered "YES" or "N/A" to criterion H3, this criterion does not apply (N/A).
If you answered "NO" to criterion H3, a response of either "YES" or "NO" must be provided.</t>
  </si>
  <si>
    <t>Have you banned the use of private jets and helicopters for the entire production, except for filming purposes?
If you answered "YES" or "N/A" to criterion H3, this criterion does not apply (N/A).
If you answered "NO" to criterion H3, a response of either "YES" or "NO" must be provided.</t>
  </si>
  <si>
    <t>Did you organize truck guarding or store equipment at filming locations to avoid unnecessary travel?</t>
  </si>
  <si>
    <t xml:space="preserve">Were the majority of vehicles rented or owned by the production electric, hybrid, or using alternative fuels? </t>
  </si>
  <si>
    <r>
      <rPr>
        <b/>
        <sz val="11"/>
        <color rgb="FF385623"/>
        <rFont val="Calibri"/>
        <family val="2"/>
        <scheme val="minor"/>
      </rPr>
      <t>&gt;&gt;</t>
    </r>
    <r>
      <rPr>
        <sz val="10"/>
        <color rgb="FF385623"/>
        <rFont val="Calibri"/>
        <family val="2"/>
        <scheme val="minor"/>
      </rPr>
      <t xml:space="preserve">
indicate the number of </t>
    </r>
    <r>
      <rPr>
        <b/>
        <sz val="10"/>
        <color rgb="FF385623"/>
        <rFont val="Calibri"/>
        <family val="2"/>
        <scheme val="minor"/>
      </rPr>
      <t>short and medium</t>
    </r>
    <r>
      <rPr>
        <sz val="10"/>
        <color rgb="FF385623"/>
        <rFont val="Calibri"/>
        <family val="2"/>
        <scheme val="minor"/>
      </rPr>
      <t>-</t>
    </r>
    <r>
      <rPr>
        <b/>
        <sz val="10"/>
        <color rgb="FF385623"/>
        <rFont val="Calibri"/>
        <family val="2"/>
        <scheme val="minor"/>
      </rPr>
      <t>distance flights</t>
    </r>
  </si>
  <si>
    <r>
      <rPr>
        <b/>
        <sz val="11"/>
        <color rgb="FF385623"/>
        <rFont val="Calibri"/>
        <family val="2"/>
        <scheme val="minor"/>
      </rPr>
      <t>&gt;&gt;</t>
    </r>
    <r>
      <rPr>
        <sz val="10"/>
        <color rgb="FF385623"/>
        <rFont val="Calibri"/>
        <family val="2"/>
        <scheme val="minor"/>
      </rPr>
      <t xml:space="preserve">
indicate the number of </t>
    </r>
    <r>
      <rPr>
        <b/>
        <sz val="10"/>
        <color rgb="FF385623"/>
        <rFont val="Calibri"/>
        <family val="2"/>
        <scheme val="minor"/>
      </rPr>
      <t>long-distance</t>
    </r>
    <r>
      <rPr>
        <sz val="10"/>
        <color rgb="FF385623"/>
        <rFont val="Calibri"/>
        <family val="2"/>
        <scheme val="minor"/>
      </rPr>
      <t xml:space="preserve"> </t>
    </r>
    <r>
      <rPr>
        <b/>
        <sz val="10"/>
        <color rgb="FF385623"/>
        <rFont val="Calibri"/>
        <family val="2"/>
        <scheme val="minor"/>
      </rPr>
      <t>flights</t>
    </r>
  </si>
  <si>
    <t>LOCATION MANAGEMENT</t>
  </si>
  <si>
    <t>Have you implemented a responsible waste management plan, including reduction and sorting, for all production sites and studios?</t>
  </si>
  <si>
    <t>Have you raised team awareness about waste management, including signage with sorting instructions for composting and recycling?</t>
  </si>
  <si>
    <t>Have you tracked the volume of all production waste?</t>
  </si>
  <si>
    <t>Accomodations</t>
  </si>
  <si>
    <t>Did you choose accommodations that are accessible by low-carbon transportation or located within 15 km of the filming locations?</t>
  </si>
  <si>
    <t>Did you mostly select accommodations with clearly defined and implemented environmental programs or certifications?</t>
  </si>
  <si>
    <t>Catering</t>
  </si>
  <si>
    <t>Have you drastically reduced the use of single-use or individually packaged products with high environmental impact?</t>
  </si>
  <si>
    <t>If catering was provided, was there:
One 100% vegetarian meal out of every five (for unique meals), or
A vegetarian option at every meal (if multiple choices were available)?</t>
  </si>
  <si>
    <t>If catering was provided, was red meat served no more than one meal out of every five?</t>
  </si>
  <si>
    <t>Was the catering composed mainly of organic, local, or seasonal products?</t>
  </si>
  <si>
    <t>Did the craft services table primarily offer bulk, organic, local, or seasonal products?</t>
  </si>
  <si>
    <t>Were food surpluses mostly donated to team members, food banks, or local charities? Was food that could not be donated sorted and composted?</t>
  </si>
  <si>
    <t>TECHNICAL PRODUCTION MEANS</t>
  </si>
  <si>
    <t>Electricity and lighting</t>
  </si>
  <si>
    <t>Have you raised your team's awareness about energy efficiency?</t>
  </si>
  <si>
    <t xml:space="preserve">Have you established an energy plan? </t>
  </si>
  <si>
    <t>For outdoor filming, did you mostly use natural light instead of artificial lighting?</t>
  </si>
  <si>
    <t>Did you manage technical equipment usage responsibly to reduce its environmental impact?</t>
  </si>
  <si>
    <t>For aerial shots, did you prioritize drones, ultralights, or other low-impact solutions?</t>
  </si>
  <si>
    <t>Have you used stock or archival footage to limit outdoor or aerial filming?</t>
  </si>
  <si>
    <t>Have you adapted filming formats to the intended delivery and broadcast formats?</t>
  </si>
  <si>
    <t>Consumables</t>
  </si>
  <si>
    <t>Did you limit the use of technical consumables such as non-rechargeable batteries, gaffer tape, or polystyrene?</t>
  </si>
  <si>
    <t>Did you ensure proper tracking, sorting, and recycling of batteries (rechargeable or not), electronic equipment waste, and other production waste?</t>
  </si>
  <si>
    <t>Special Effects</t>
  </si>
  <si>
    <t>Did the production prohibit special effects that could damage the environment or involve the destruction of property and resources?</t>
  </si>
  <si>
    <t>POST-PRODUCTION AND PRODUCTION CONTROL ROOM</t>
  </si>
  <si>
    <t>Did the production organize a consultation with stakeholders to establish sustainable planning and workflows for post-production?</t>
  </si>
  <si>
    <t>Have actions been taken to limit the energy consumption of post-production infrastructures?</t>
  </si>
  <si>
    <t>Has the post-production team implemented measures to reduce the material impact of its technical equipment?</t>
  </si>
  <si>
    <t>Have you implemented measures to limit the volume of digital data processed?</t>
  </si>
  <si>
    <t>Have you chosen data storage and archiving techniques that minimize the environmental impact?</t>
  </si>
  <si>
    <t>QUALITY OF LIFE AT WORK, INCLUSION, GENDER PARITY AND FIGHT AGAINST DISCRIMINATION</t>
  </si>
  <si>
    <t>BONUS
Have you included work-life quality (QLW) objectives in the production schedule?</t>
  </si>
  <si>
    <t>BONUS
Have you implemented an initiative to raise awareness regarding inclusive recruitment practices?</t>
  </si>
  <si>
    <t>BONUS
Did you use networks dedicated to inclusive recruitment?</t>
  </si>
  <si>
    <t>Have you measured the gender parity ratio of the technical and management teams?</t>
  </si>
  <si>
    <t>BONUS
Have you formed a gender-balanced technical team and/or management team, with women representing at least 40% of the workforce?</t>
  </si>
  <si>
    <t xml:space="preserve">Total applicable points </t>
  </si>
  <si>
    <t>Total points obtained (excluding bonuses and penalties)</t>
  </si>
  <si>
    <t>Bonus points</t>
  </si>
  <si>
    <t>including "Quality of Life at Work, Inclusion, Gender parity, and Fighting Discrimination" points</t>
  </si>
  <si>
    <t>Penalties</t>
  </si>
  <si>
    <t xml:space="preserve"> Validation percentage</t>
  </si>
  <si>
    <t xml:space="preserve">Validated mandatory criteria </t>
  </si>
  <si>
    <r>
      <t xml:space="preserve">The display cannot exceed 100%, even if the actual result is higher.
</t>
    </r>
    <r>
      <rPr>
        <b/>
        <sz val="12"/>
        <color rgb="FFFF0000"/>
        <rFont val="Calibri"/>
        <family val="2"/>
        <scheme val="minor"/>
      </rPr>
      <t>Please note: the minimum threshold for validation to obtain the Commitment Label is 70%.</t>
    </r>
  </si>
  <si>
    <t>The reference framework is fully completed.</t>
  </si>
  <si>
    <t>1 criterion still unanswered !</t>
  </si>
  <si>
    <t xml:space="preserve"> criteria still unanswered !</t>
  </si>
  <si>
    <t>Congratulations, all mandatory criteria are validated, and you have scored 65% or more.
You can now start your labelling process by contacting AFNOR Certification team.</t>
  </si>
  <si>
    <t>Unfortunately, you have not validated enough criteria to begin the labelling process. We remain at your disposal to discuss any difficulties encountered during the implementation of your green production.</t>
  </si>
  <si>
    <t>You have not reached the required number of auditable criteria (30) to be eligible for the ECOPROD Label.</t>
  </si>
  <si>
    <t>no imperative</t>
  </si>
  <si>
    <t>compliant imperative</t>
  </si>
  <si>
    <t xml:space="preserve">Attention, you can only reach Level 2 if you have achieved 100% for all Level 1 criteria. </t>
  </si>
  <si>
    <t>Based on the information you have provided, you may be eligible for Level 3 of the SPEC for this work if: 
   — at least one project from the same production company has already reached Level 2 ;
   — once one of the company's projects has reached Level 2, all subsequent projects from this company have reached at least Level 1.</t>
  </si>
  <si>
    <t>Response</t>
  </si>
  <si>
    <t>Score</t>
  </si>
  <si>
    <t>Explanatory notes</t>
  </si>
  <si>
    <t>The Roadmap is established in consultation with team members to integrate all departments, for example, during preparation meetings. It should be drafted as early as possible.
It consists of the following documents:
- Statement of Intent: Clearly states the objective (e.g., major challenges, key priorities, and approaches based on the nature of the project) and the targeted level of certification. It is signed by the project leaders (director and/or producer and/or production manager) and identifies the person responsible for green production.
- CSR Strategy: Specifies for each department the actions, objectives (quantitative or qualitative), and resources implemented to achieve the goals.
The statement of intent is shared with all stakeholders — at a minimum, the entire team (including cast and extras).
Handwritten or electronic signatures from project leaders are not mandatory, but at least their names must appear in the email signature.</t>
  </si>
  <si>
    <t>This summary may include elements such as: Projected and final carbon assessment, list of actions carried out, copy of the completed label reference framework, estimation of costs/benefits resulting from the implementation of these initiatives, potential obstacles and levers observed during the production process…</t>
  </si>
  <si>
    <t>This person or these people may be responsible for: Establishing the carbon assessment, drafting the roadmap in consultation with the team, raising team awareness, preparing the final summary, collecting evidence for the audit, etc.
This person is identified in the statement of intent.
It is essential that this person is clearly recognized by the teams as being responsible for the green production initiative. This person must have completed training in green production or be able to demonstrate sufficient self-training.</t>
  </si>
  <si>
    <t>This criterion does not apply to actors, presenters, or hosts, who are accounted for in the following criterion.
The clause incorporates the main elements of the statement of intent.
Adding a clause is unnecessary if this provision is already included in the company’s internal regulations or ethical charter and applies to all employees.</t>
  </si>
  <si>
    <r>
      <t xml:space="preserve">The clause incorporates the main elements of the statement of intent.
</t>
    </r>
    <r>
      <rPr>
        <i/>
        <sz val="10"/>
        <rFont val="Calibri"/>
        <family val="2"/>
        <scheme val="minor"/>
      </rPr>
      <t>This criterion is not applicable if there are no relevant individuals concerned.</t>
    </r>
  </si>
  <si>
    <r>
      <t xml:space="preserve">Being able to justify concrete CSR (Corporate Social Responsibility) commitments from at least one technical service provider and one supplier of consumables, selected from the significant budget items in the production (products, services, purchases, and rentals – excluding artistic categories).
Evidence of these commitments can include certifications such as BCorp, Ecovadis, Lucie, etc., or, in the absence of a certification, the provider/supplier's CSR policy, accessible from their website.
Examples: technical equipment rental companies, transport providers, post-production studios, catering services, etc.
</t>
    </r>
    <r>
      <rPr>
        <i/>
        <sz val="10"/>
        <rFont val="Calibri"/>
        <family val="2"/>
        <scheme val="minor"/>
      </rPr>
      <t>This criterion is not applicable if the production did not use any service providers or suppliers.</t>
    </r>
    <r>
      <rPr>
        <sz val="10"/>
        <rFont val="Calibri"/>
        <family val="2"/>
        <scheme val="minor"/>
      </rPr>
      <t xml:space="preserve">
Special case: For news-related productions (news programs, reports) entrusted to a local provider, this criterion can be validated if environmental obligations are stipulated in the production's specifications.</t>
    </r>
  </si>
  <si>
    <t>Accepted tools are carbon calculators adapted to the audiovisual sector, such as Carbon'Clap.</t>
  </si>
  <si>
    <t>The carbon footprint assessment covers the entire production process, from the start of pre-production to the end of post-production (master delivery).
It includes the period considered for the certification. Accepted tools include carbon calculators adapted to the audiovisual sector, such as Carbon'Clap.
The carbon assessment tool must incorporate physical measurements.</t>
  </si>
  <si>
    <t>This refers to a financial contribution from the production company to support environmental initiatives.
This can include:
Carbon offsetting (financing carbon reduction or sequestration projects)
Ecological contributions (financing initiatives that benefit biodiversity)
Notes:
The level of offsetting should be proportional and consistent with the level of emissions (at least 50% of the production's equivalent carbon footprint).
If carbon offsetting is implemented at the company level rather than for the specific project, this criterion can be validated provided the offset volume is proportional to the company's overall emissions.
If the ecological contribution supports a positive action for biodiversity or the restoration of protected natural areas, this criterion is valid.</t>
  </si>
  <si>
    <t>At least 50% of the collaborators (technical and artistic teams, excluding supporting artists such as extras) must be informed or trained (with awareness sessions completed within the last 3 years at the time of the project).
By "informed" this refers to any individual who has participated in at least one awareness session, which may take the form of:
- A workshop organized by the eco-coordinator at the start of the project
- Eco-education activities
- Other modules focused on ecological and social transition awareness
By "team" this refers to the technical and artistic teams as defined in the shooting schedule.</t>
  </si>
  <si>
    <r>
      <t xml:space="preserve">Accepted training sessions must meet the following criteria:
- Minimum training duration: one full day
- Must present environmental challenges and the specific issues related to the audiovisual sector
- It can be a dedicated module, a part of a broader training program (e.g., a day focused on green production in a continuing education course for production managers), or a training session held within a company/team.
Notes:
- An individual, even if they hold multiple roles, can only be counted once.
- Any trained individual is considered "informed" for Criterion A3.1.
In the case of certain ongoing shows, if there is no producer and/or production manager, the training of the production coordinator is accepted.
</t>
    </r>
    <r>
      <rPr>
        <i/>
        <sz val="10"/>
        <rFont val="Calibri"/>
        <family val="2"/>
        <scheme val="minor"/>
      </rPr>
      <t>This criterion is not applicable if the relevant positions (or their equivalents) are not present in the production.</t>
    </r>
  </si>
  <si>
    <t>This could involve a mention of sustainability, an ecological theme being addressed, responsible product placement, etc.
You can refer to the "Screens of Tomorrow" guide: https://audiovisual.screensoftomorrow.com/ 
This criterion may not apply to certain types of productions, such as studio-based shows, sports events, or live recordings.</t>
  </si>
  <si>
    <t>Green production begins as early as the conception and writing of the project.
It is recommended to consult with your artistic/creative team to identify the inherent impacts of the project (e.g., filming abroad, a large number of extras or audience members, rain scenes, shooting with wild animals, etc.) and implement alternatives from the project's inception.
This criterion ensures that the very concept of the project is compatible with a green production approach. For example: if your program requires organizing an elephant hunt by helicopter, such a project is incompatible with a green production approach.
This criterion may not apply to certain types of productions, including studio-based shows, sports event coverage, or live event recordings.</t>
  </si>
  <si>
    <r>
      <rPr>
        <b/>
        <u/>
        <sz val="10"/>
        <color theme="2"/>
        <rFont val="Calibri"/>
        <family val="2"/>
        <scheme val="minor"/>
      </rPr>
      <t>All offices used</t>
    </r>
    <r>
      <rPr>
        <b/>
        <sz val="10"/>
        <color theme="2"/>
        <rFont val="Calibri"/>
        <family val="2"/>
        <scheme val="minor"/>
      </rPr>
      <t xml:space="preserve"> for the project and managed by the production must be considered: both permanent and temporary offices, whether during preparation, filming, or post-production. </t>
    </r>
  </si>
  <si>
    <r>
      <t xml:space="preserve">Examples:
Thermostats, reducing heating or air conditioning, insulation, energy-efficient machines, LED lighting, etc.
</t>
    </r>
    <r>
      <rPr>
        <i/>
        <sz val="10"/>
        <color theme="1"/>
        <rFont val="Calibri"/>
        <family val="2"/>
        <scheme val="minor"/>
      </rPr>
      <t>This criterion is not applicable if the production does not require offices.</t>
    </r>
  </si>
  <si>
    <t xml:space="preserve">The choice of standard or label depends on the region you are based in. If you are looking to implement renewable energy verification in a global context, EKOenergy and Green-e Energy are highly regarded for international use. Otherwise please refer to local guidelines. </t>
  </si>
  <si>
    <r>
      <t xml:space="preserve">For example:
- Opting for whole bean coffee
- Limiting printing
- Reducing and reusing packaging
- Using durable dishware
- Reusing products
</t>
    </r>
    <r>
      <rPr>
        <i/>
        <sz val="10"/>
        <rFont val="Calibri"/>
        <family val="2"/>
        <scheme val="minor"/>
      </rPr>
      <t>This criterion is not applicable if the production does not require offices.</t>
    </r>
  </si>
  <si>
    <r>
      <t xml:space="preserve">Appropriate waste sorting systems must be implemented, respecting local regulations. 
The types of waste to consider vary depending on local sorting guidelines: paper, cardboard, metal, glass, plastic, wood, organic waste, residual waste (DIB), hazardous and special waste (ink cartridges, cigarette butts, batteries, solvents, paints, light bulbs, etc.), and electronic waste (household and professional appliances).
</t>
    </r>
    <r>
      <rPr>
        <i/>
        <sz val="10"/>
        <rFont val="Calibri"/>
        <family val="2"/>
        <scheme val="minor"/>
      </rPr>
      <t>This criterion is not applicable if the production does not require offices.</t>
    </r>
  </si>
  <si>
    <r>
      <t xml:space="preserve">At least 50% of new IT or household appliance purchases must meet the following criteria:
- Low digital footprint
- High repairability index or with the potential of upgrade 
- Certified by a recognized label (energy label, Energy Star, TCO’03 label, eco-label, EPEAT, etc.)
</t>
    </r>
    <r>
      <rPr>
        <i/>
        <sz val="10"/>
        <rFont val="Calibri"/>
        <family val="2"/>
        <scheme val="minor"/>
      </rPr>
      <t>This criterion is not applicable if the production does not require offices or no equipment purchases were made.</t>
    </r>
  </si>
  <si>
    <r>
      <t xml:space="preserve">The proportion of responsible purchases is evaluated relative to the total purchases.
This includes office supplies (e.g., recycled paper for all consumables: office paper, toilet paper, envelopes, paper towels), cleaning products, and consumables like coffee or tea. The focus is on organic, fair-trade, or unpacked products.
Definition of responsible purchasing:
A responsible purchase refers to the acquisition of goods or services from a supplier or provider selected to minimize environmental and societal impacts while promoting ethical practices and human rights.
These practices are outlined in the international ISO 20400 standard. Responsible purchasing may also refer to eco-responsible purchases, where the buyer prioritizes environmentally friendly goods and services: local sourcing, eco-designed products, and goods and services with lower energy, water, and transport usage.
</t>
    </r>
    <r>
      <rPr>
        <i/>
        <sz val="10"/>
        <rFont val="Calibri"/>
        <family val="2"/>
        <scheme val="minor"/>
      </rPr>
      <t>This criterion is not applicable if the production does not require offices or no office supply purchases were made.</t>
    </r>
  </si>
  <si>
    <t>The acceptable generators are those powered by:
- batteries,
- solar energy,
- hybrid systems (combining battery and fossil-fuel generator),
- hydrogen,
- biofuel.
These alternatives to diesel generators help reduce emissions, thereby limiting the pollution caused by diesel usage.</t>
  </si>
  <si>
    <t>The production must prioritize connection to the electrical grid.
By generator, we mean both fossil fuel and alternative generators as listed in criterion E1.1.</t>
  </si>
  <si>
    <r>
      <t xml:space="preserve">These measures should aim to prevent water wastage on set, such as: avoiding or reducing water consumption for special effects, using faucets with aerators or limiting flow time, using eco-friendly solutions for cleaning brushes (e.g., Enviro+ cleaning station for painters), using dry toilets, etc.
Concrete actions must be implemented; simply raising awareness among crew members about water use on set is not enough.
</t>
    </r>
    <r>
      <rPr>
        <i/>
        <sz val="10"/>
        <rFont val="Calibri"/>
        <family val="2"/>
        <scheme val="minor"/>
      </rPr>
      <t>This criterion is not applicable if the project does not require water consumption, other than for drinking (painting, fake rain, etc.)</t>
    </r>
  </si>
  <si>
    <t>By generator, we mean both generators using fossil fuels (diesel, petrol,...) and alternative generators as listed in criterion E1.1.
This criterion considers only the generators that are actually used.</t>
  </si>
  <si>
    <r>
      <t xml:space="preserve">Raise awareness and guide artistic, technical, and production teams to respect animal welfare on set. Encourage the relevant departments to integrate animal welfare in their work, for example with: 
- Presence of a coach/animal trainer,
- Limiting the shooting duration,
- Taking into account scenes with animals from the scriptwriting stage (or storyboard for advertising films),
- Considering the needs of animals in the call sheet,
Etc..
</t>
    </r>
    <r>
      <rPr>
        <i/>
        <sz val="10"/>
        <rFont val="Calibri"/>
        <family val="2"/>
        <scheme val="minor"/>
      </rPr>
      <t xml:space="preserve">This criterion does not apply if the project does not require animals. </t>
    </r>
  </si>
  <si>
    <t xml:space="preserve">Any filming conducted outdoors, outside urban areas, is considered to be in a natural environment. Parks, even those located in urban areas, are considered natural environments. </t>
  </si>
  <si>
    <t>This assessment should:
- Identify any type of vegetation or wild animals (especially sensitive species) present, and any active nesting or wildlife habitat areas (cf. land manager);
- Propose appropriate methods to avoid, mitigate, or remedy the negative environmental effects of filming activities in sensitive areas;
- Present various commitments aimed at preserving the natural environment (wildlife and flora) from any alteration that would damage it;
- Present a strategy to raise awareness among artistic, technical, and production teams about biodiversity issues to reduce the impact of their work processes;
- Plan to adapt the shooting to the site's constraints;
- Ensure the welfare and protection of animals.</t>
  </si>
  <si>
    <t>Describe the actions put in place including:
- Delimit areas where indigenous vegetation or wildlife is particularly sensitive so that vehicles, the team, and other production-related activities have a minimal impact;
- Create, use, and mark (preferably on eco-friendly materials) designated areas for storing equipment, setting up scenery, and storing materials.</t>
  </si>
  <si>
    <r>
      <t xml:space="preserve">The material quantity is taken into account (estimated volume, weight, or number of items), not the budget share.
</t>
    </r>
    <r>
      <rPr>
        <i/>
        <sz val="10"/>
        <rFont val="Calibri"/>
        <family val="2"/>
        <scheme val="minor"/>
      </rPr>
      <t>This criterion does not apply if the project production does not require sets.</t>
    </r>
  </si>
  <si>
    <r>
      <t xml:space="preserve">The material quantity is taken into account (estimated volume, weight, or number of items), not the budget share. This concerns set construction (and not accessories – criterion F1).
</t>
    </r>
    <r>
      <rPr>
        <i/>
        <sz val="10"/>
        <rFont val="Calibri"/>
        <family val="2"/>
        <scheme val="minor"/>
      </rPr>
      <t>This criterion does not apply if the project production does not require set constructions or set elements.</t>
    </r>
  </si>
  <si>
    <r>
      <t xml:space="preserve">The main harmful substances for health and the environment are: VOCs, dust, carbon monoxide. Formaldehyde; Acetaldehyde; Benzene, toluene, ethylbenzene, xylenes, etc.; Nano-silver; Nonylphenols, ethoxylated nonylphenols; Glycol ethers; Perchloroethylene, Trichloroethylene; DEHP, DINP, DIDP, DnOP, etc.; Azo dyes; Brominated flame retardants and others. 
Source: https://www.actu-environnement.com/media/pdf/news-23842-guide-renovation-wecf.pdf
As alternatives to toxic substances, one can use paints, dyes, and finishes with low or zero VOC content, as well as mild water-based or plant-based solvents. 
Source: https://www.ecologie.gouv.fr/etiquetage-des-produits-construction
Among the labeled materials, the following labels will be taken into account:
- For various products: European Ecolabel, Sustainable Value Certification, Natureplus Ecolabel, IBR, NF Environnement, etc.
- For wood: FSC, PEFC
- For carpets, seats, and adhesives: CRI Green and Green Plus
- For insulation: ACERMI 
</t>
    </r>
    <r>
      <rPr>
        <i/>
        <sz val="10"/>
        <color theme="1"/>
        <rFont val="Calibri"/>
        <family val="2"/>
        <scheme val="minor"/>
      </rPr>
      <t>This criterion does not apply if no product or material (glue, paint, varnish, wood, insulation, etc.) has been used for the project.</t>
    </r>
  </si>
  <si>
    <r>
      <t xml:space="preserve">The material quantity is taken into account (estimated volume, weight, or number of items), not the budget share. You can turn to organizations for donation or recycling.
</t>
    </r>
    <r>
      <rPr>
        <i/>
        <sz val="10"/>
        <rFont val="Calibri"/>
        <family val="2"/>
        <scheme val="minor"/>
      </rPr>
      <t>This criterion does not apply if the project production does not require sets.</t>
    </r>
  </si>
  <si>
    <t>This criterion does not apply if the project production does not require sets.</t>
  </si>
  <si>
    <r>
      <t xml:space="preserve">The material quantity is taken into account (estimated volume, weight, or number of items), not the budget share. This criterion is validated if the people on screen wear their own clothes.
</t>
    </r>
    <r>
      <rPr>
        <i/>
        <sz val="10"/>
        <rFont val="Calibri"/>
        <family val="2"/>
        <scheme val="minor"/>
      </rPr>
      <t>This criterion does not apply if the project production does not require costumes (archive films, documentaries, etc.)</t>
    </r>
  </si>
  <si>
    <r>
      <t xml:space="preserve">The material quantity is taken into account (estimated volume, weight, or number of items), not the budget share. Favor the purchase of second-hand costumes and accessories, or choose environmentally friendly brands or products. Some websites provide detailed ratings of brands (environment/human/health/animal). Favor responsible labels (OEKO TEX, European Ecolabels, etc.) Favor certified organic materials, waterless dyes, etc.
On the contrary, avoid as much as possible purchasing discount clothing from fast fashion (according to We Dress Fair: “Fast fashion refers to a trend of brands that produce clothes very quickly, very often, and for very cheap. A fast fashion brand can release up to 36 collections per year, compared to 4 for a classic fashion brand.”).
</t>
    </r>
    <r>
      <rPr>
        <i/>
        <sz val="10"/>
        <rFont val="Calibri"/>
        <family val="2"/>
        <scheme val="minor"/>
      </rPr>
      <t>This criterion does not apply if the project production does not require the purchase of costumes, clothing, or accessories.</t>
    </r>
  </si>
  <si>
    <r>
      <t xml:space="preserve">The material quantity is taken into account (estimated volume or weight), not the budget share. ADEME recommends:
- Favoring clothes, materials, and detergents with labels such as Ecocort Textile / Ecocert detergent, Bluedesign, Demeter, Bioré, Made in Green by Oeko-tex, fairtrade, EU Ecolabel, GOTS, etc.
- Favoring organic cotton clothes, recycled fibers, and fibers that require less water and pesticides for cultivation, such as linen and hemp.
- Prefer recycled or synthetic fur.
- Prefer synthetic materials containing recycled polyester.
- Prefer raw, unwashed, unaged, and unbroken jeans, which would require processes that degrade the environment.
- Prefer clothes that are naturally dyed (naturally colored cotton: ochre, pale green, ecru, brown, etc.) or dyed with natural colors and plants. 
Source: https://librairie.ademe.fr/cadic/1529/le-revers-de-mon-look.pdf?modal=false
</t>
    </r>
    <r>
      <rPr>
        <i/>
        <sz val="10"/>
        <rFont val="Calibri"/>
        <family val="2"/>
        <scheme val="minor"/>
      </rPr>
      <t>This criterion does not apply if the project production does not require the manufacturing of costumes.</t>
    </r>
  </si>
  <si>
    <r>
      <t xml:space="preserve">To validate this criterion, the physical or material quantity will be taken into account, not the budget share.
</t>
    </r>
    <r>
      <rPr>
        <i/>
        <sz val="10"/>
        <rFont val="Calibri"/>
        <family val="2"/>
        <scheme val="minor"/>
      </rPr>
      <t>This criterion does not apply if no one appears on screen (or if archive footage, animal documentaries, people on screen using their own clothes, etc., are reused).</t>
    </r>
  </si>
  <si>
    <r>
      <t xml:space="preserve">Favor labeled and/or natural products such as baking soda or white vinegar, for example. The choice of dry cleaning is the responsibility of the production and must therefore be taken into account for the validation of this criterion. Avoid dry cleaning when possible, and when necessary, use a solvent-free dry cleaner, excluding PERC (Perchloroethylene).
</t>
    </r>
    <r>
      <rPr>
        <i/>
        <sz val="10"/>
        <rFont val="Calibri"/>
        <family val="2"/>
        <scheme val="minor"/>
      </rPr>
      <t>This criterion does not apply if the production is not responsible for cleaning the costumes and clothes (people on screen using their own clothes, etc.).</t>
    </r>
  </si>
  <si>
    <r>
      <t xml:space="preserve">You can turn to products with labels to minimize the use of products containing toxic compounds. Compounds to monitor include: BHA; Butylparaben, propylparaben, sodium butylparaben, sodium propylparaben, potassium butylparaben, potassium propylparaben; Ethylhexyl methoxycinnamate; Triclosan; Benzophenone-1, benzophenone-3; Octocrylene; Homosalate; Cyclopentasiloxane, cyclotetrasiloxane, cyclomethicone; Salicylic acid; Butylphenyl methylpropional; BHT; Methylisothiazolinone (MIT), methylchloroisothiazolinone (MCIT); Resorcinol; Phenoxyethanol; Sodium lauryl sulfate, ammonium lauryl sulfate, Titanium dioxide, synthetic hydrocarbons, etc.
Also, avoid products containing microplastics. For prosthetics, use non-toxic, cruelty-free products and adhesives. 
Makeup and Hair: use products certified by the EU eco-label or other type I (ISO 14024) labels; or certified to contain at least 95% ingredients from organic farming (EU Regulation 2018/848, or similar international standards).
To identify the composition of your products, you can use the site: https://incibeauty.com/en
</t>
    </r>
    <r>
      <rPr>
        <i/>
        <sz val="10"/>
        <color theme="1"/>
        <rFont val="Calibri"/>
        <family val="2"/>
        <scheme val="minor"/>
      </rPr>
      <t>This criterion does not apply if the project production did not use makeup.</t>
    </r>
  </si>
  <si>
    <r>
      <t xml:space="preserve">Consumables refer to cotton, wipes, sprays, single-dose items, etc.
</t>
    </r>
    <r>
      <rPr>
        <i/>
        <sz val="10"/>
        <color theme="1"/>
        <rFont val="Calibri"/>
        <family val="2"/>
        <scheme val="minor"/>
      </rPr>
      <t>This criterion does not apply if the project production did not use makeup.</t>
    </r>
  </si>
  <si>
    <t>This transportation plan:
- Lists the necessary travel (shooting locations, meeting venues for preparation, individual accommodations, team accommodations, etc.).
- Specifies available modes of transportation (quantity and quality) to reach the site.
- Assesses transportation and parking conditions on the site (pedestrians, cyclists, cars).
- Creates the transportation budget for the project.
The transportation plan also applies to guests and the public for live programs, as well as extras. For this type of program, the company's or group’s mobility plan validates this criterion.</t>
  </si>
  <si>
    <t xml:space="preserve">You must justify at least 3 concrete actions, such as:
- Generalizing carpooling.
- Providing a shuttle service.
- Offering a bike service for short trips.
- Organizing meetings mostly by video conferencing if participants need to travel (except for public transportation).
- Limiting the number of filming locations.
- Relocating shoots.
- Prioritizing hiring local staff to reduce travel, especially air travel, and accommodation.
It is important to raise awareness among teams regarding their personal travel. Also, consider informing your guests, extras, or public by adjusting call times to public transport schedules, informing them of low carbon transportation options to get to the filming location, offering transport tickets, etc. </t>
  </si>
  <si>
    <t>This criterion does not apply if the project production does not require any transportation of people or material that could be done by plane.</t>
  </si>
  <si>
    <t xml:space="preserve">This criterion does not apply if you answered "YES" to H3, or if the project production does not require any transportation of people or material that can be done by plane. </t>
  </si>
  <si>
    <t xml:space="preserve">For compliance with this criterion, the use of private jets or helicopters for travel or transporting material is prohibited. </t>
  </si>
  <si>
    <t>This criterion does not apply if the project production does not require transporting material.</t>
  </si>
  <si>
    <r>
      <t xml:space="preserve">More than 50% of the vehicles rented by the production are electric, hybrid, or alternative fuel vehicles. This criterion includes vehicles for transporting people as well as technical vehicles. 
</t>
    </r>
    <r>
      <rPr>
        <i/>
        <sz val="10"/>
        <rFont val="Calibri"/>
        <family val="2"/>
        <scheme val="minor"/>
      </rPr>
      <t>This criterion does not apply if the project production does not require renting a vehicle.</t>
    </r>
  </si>
  <si>
    <t>Indicate the number of short and medium-distance flights (a round trip equals two flights, a flight is considered short or medium-distance if the distance traveled is less than 4000 km). 
Each short and medium-haul one-way flight deducts 0.15 points from the total points. 
To calculate flight distances: https://www.distance.to/ 
For productions with a cumulative duration of episodes of 1,350 minutes or more, the penalty gradually decreases as the cumulative duration increases, until it reaches a limit for productions of 9,000 minutes or more.</t>
  </si>
  <si>
    <t>Indicate the number of long-distance flights (a round trip equals two flights, a flight is considered long-haul if the distance traveled is equal to or greater than 4000 km). 
Each long-distance flight deducts 0.4 points from the total points. 
For example, a long-haul flight is a Paris-New York, Paris-Tehran, or Paris-Dakar flight. 
To calculate flight distances: https://www.distance.to/   
For productions with a cumulative duration of episodes of 1,350 minutes or more, the penalty gradually decreases as the cumulative duration increases, until it reaches a limit for productions of 9,000 minutes or more.</t>
  </si>
  <si>
    <r>
      <t xml:space="preserve">Raise awareness and guide the artistic, technical, and production teams on best practices in waste management. Support materials are available on the Ecoprod website.
</t>
    </r>
    <r>
      <rPr>
        <i/>
        <sz val="10"/>
        <rFont val="Calibri"/>
        <family val="2"/>
        <scheme val="minor"/>
      </rPr>
      <t>This criterion does not apply when no waste is produced throughout the production cycle.</t>
    </r>
  </si>
  <si>
    <t>This criterion does not apply when no waste is produced throughout the production cycle.</t>
  </si>
  <si>
    <r>
      <t xml:space="preserve">You must be able to justify that the majority of overnight stays are in accommodations as described in the criterion.
Examples of qualifying labels: Green Key, European Ecolabel, Green Globe, Gîte Panda, Ecogîte. The hotel establishment must be committed to at least three of the following pillars:
- Energy conservation and efficiency practices (energy labels 50 001; Energy Star, automatic light shut-off, etc.)
- Waste reduction strategies (no buffet, donating leftovers to charities, no miniature toiletries, no excessive goodies, etc.)
- Local/responsible sourcing (food, materials, equipment, etc.)
- Water conservation measures (low-consumption equipment, awareness, etc.)
- Environmentally friendly services and amenities (green spaces, awareness activities, provision of low-emission transport services, etc.) 
Also accepted:
- Home stays.
- Shared apartment rentals.
- Camping and bivouacs. 
This criterion does not take into account the distance between the hotel and the filming location.
</t>
    </r>
    <r>
      <rPr>
        <i/>
        <sz val="10"/>
        <rFont val="Calibri"/>
        <family val="2"/>
        <scheme val="minor"/>
      </rPr>
      <t xml:space="preserve">
This criterion does not apply if the project production does not require accommodations.</t>
    </r>
  </si>
  <si>
    <t>Specifically avoid plastic bottles by encouraging teams to use personal water bottles/reusable containers and providing water fountains or tap water.
Use durable dishware.
Also, remember to raise awareness among your guests, extras, or audience by encouraging the use of their personal water bottles.</t>
  </si>
  <si>
    <r>
      <t xml:space="preserve">Best practices in catering require the use of caterers/offers that provide:
- organic products (with a European organic label or a recognized local organic label);
- and/or local products (produced within about 150 km or less from the filming location);
- and/or seasonal products;
- and/or products from sustainable agriculture.
Fruits, vegetables, eggs, meat, dairy products, and beverages that comply with these guidelines should represent the majority of spending in terms of purchase price.
</t>
    </r>
    <r>
      <rPr>
        <i/>
        <sz val="10"/>
        <rFont val="Calibri"/>
        <family val="2"/>
        <scheme val="minor"/>
      </rPr>
      <t>This criterion does not apply if catering is not provided by the production.</t>
    </r>
  </si>
  <si>
    <r>
      <t xml:space="preserve">To fight food waste: involve the team, for example, in the choice of sustainable food at the beginning of the shoot (which also includes raising awareness), asking for their input on meat consumption, diets, and adjusting portions to real nutritional needs to avoid food waste by accurately tracking the needs of the team. It will also be necessary to ensure that grease, oil, or other chemicals do not enter the sewers or waterways.
</t>
    </r>
    <r>
      <rPr>
        <i/>
        <sz val="10"/>
        <rFont val="Calibri"/>
        <family val="2"/>
        <scheme val="minor"/>
      </rPr>
      <t>This criterion does not apply if catering is not provided by the production.</t>
    </r>
  </si>
  <si>
    <t xml:space="preserve">Raise awareness and guide the artistic, technical, and production teams on best practices in energy sobriety. Support materials are available on the Ecoprod website. </t>
  </si>
  <si>
    <t>This energy plan:
- references the energy needs of the project (assessment of energy consumption during filming (stages, dressing rooms, canteen, office, etc.))
- references the available energy sources, specifying the low-carbon energy sources selected [connection to the electrical grid, alternative generators, natural light, studio]
- creates an energy budget [estimation of energy costs, including direct costs (electricity consumption, for example) and indirect costs (equipment rental, installation costs, etc.)] This plan is developed with the team.</t>
  </si>
  <si>
    <t>Ensure maximum use of energy-efficient lighting equipment such as LEDs and
- Prioritize the use of digital equipment already in service to extend its lifespan (cameras, Wifi systems, LEDs, tablets, screens, HF remote control systems, etc.). or
- Prioritize, in consultation with rental companies and manufacturers, equipment with a high repairability index or equipment that can be upgraded through technological modifications.</t>
  </si>
  <si>
    <t>This criterion is not applicable if the project does not require aerial shots.</t>
  </si>
  <si>
    <t>This criterion is not applicable if the project does not require outdoor or aerial filming.</t>
  </si>
  <si>
    <r>
      <t xml:space="preserve">Adapt the production file characteristics (resolution, compression, encoding) to the distribution requirements (broadcast, delivery, use) to reduce their size (for example, prioritize generating proxies, prefer shared solutions rather than dedicated ones, reduce the resolution for web-only broadcasting).
</t>
    </r>
    <r>
      <rPr>
        <i/>
        <sz val="10"/>
        <rFont val="Calibri"/>
        <family val="2"/>
        <scheme val="minor"/>
      </rPr>
      <t>This criterion is not applicable if the production is likely to need to provide the produced work to other partners whose delivery format specifications are not already known.</t>
    </r>
  </si>
  <si>
    <t>A study by Uniross, Bio Intelligence Service, and ADEME confirms that rechargeable batteries can, on average, have up to 32 times less environmental impact than disposable batteries. For 1kWh, the rechargeable battery has 23 times less potential impact on renewable resources, 28 times less potential impact on global warming, 30 times less potential impact on air pollution, 9 times less on air acidification, and 12 times less on water quality. Some types of batteries, such as button cells for sound, do not have rechargeable alternatives.</t>
  </si>
  <si>
    <r>
      <t xml:space="preserve">Physical special effects include explosions, smoke, fire effects, snow effects, dust effects, etc. Minimizing their environmental impacts includes: not burning toxic materials such as plastic, rubber, diesel fuel, etc.; using only water-based smoke liquids; using propane instead of liquid fuel for fire effects; using biodegradable snow products; not using dust effects that contain known carcinogenic substances; ensuring that wind and rain effects do not damage sensitive or pristine environments, etc. SFX can be done with VFX if it is less impactful on the environment.
</t>
    </r>
    <r>
      <rPr>
        <i/>
        <sz val="10"/>
        <rFont val="Calibri"/>
        <family val="2"/>
        <scheme val="minor"/>
      </rPr>
      <t>This criterion is not applicable if the project does not require physical special effects.</t>
    </r>
  </si>
  <si>
    <t>Stakeholders can include, depending on the project type:
- A representative from the production,
- Production manager,
- Post-production manager,
- VFX supervisor (if applicable),
- Director of photography,
- Sound supervisor,
- A representative from the image studio,
- A representative from the sound studio.
This consultation should identify digital impacts and define the image and sound workflow, as well as establish a schedule that respects the different work stages. The goal is to minimize retakes and intermediate versions.</t>
  </si>
  <si>
    <t>These measures can include, for example: building insulation and thermal management, server heat recovery, sustainable energy management plans, management of IT equipment power supply, free cooling, etc.</t>
  </si>
  <si>
    <t>Implement at least two concrete actions, such as:
- Extending the lifespan of equipment already in service (computers, servers, screens, hard drives, etc.).
- Reusing or renting data storage devices (hard drives, CRU hard drives, tapes, etc.) For purchases:
- Choose refurbished hardware solutions;
- Prioritize equipment with a high repairability index or equipment that can be technologically upgraded;
- Prefer devices certified by a label (e.g., energy label, Energy Star, TCO’03 label, ecolabel, EPEAT, etc.).</t>
  </si>
  <si>
    <t>Implement a concrete action, such as:
- Adapting shooting resolution and/or compression rate from the start of filming;
- Adapting the file format characteristics to the specifications of the expected deliverables;
- Limiting the number of intermediate versions (editing, credits, subtitles, etc.).</t>
  </si>
  <si>
    <t>This can include:
- Deleting unused footage at the end of the project, at a minimum deleting unedited footage from the final cut.
- Deleting intermediate versions to avoid unnecessary storage and archiving. 
and
- Prioritizing storage and archiving techniques that limit energy impacts. Hot storage refers to data that needs to be immediately accessible, while cold storage refers to archiving rarely accessed data, which can be stored on LTO tapes, which are less energy-consuming.
- and/or prioritize open, standardized, and documented preservation formats that will allow for future re-use of the project, minimizing restoration tasks.</t>
  </si>
  <si>
    <t xml:space="preserve">It is necessary to justify at least one concrete action in favor of the teams Quality of Life at Work, such as:
- Extension of preparation times (hiring dates).
- Definition and respect for the critical path of the shooting plan.
- Regular meetings between all department heads.
- Work hours compatible with/facilitating personal life (flexible hours, etc.).
- Childcare services. </t>
  </si>
  <si>
    <t>Detail the inclusive recruitment awareness process in the project's intention note. This involves facilitating employment for individuals from all backgrounds (age, gender identity, physical appearance, real or assumed ethnic origin, race, nationality, religion, disability...)</t>
  </si>
  <si>
    <t>Proof of the transmission of inclusive job offers to the relevant networks by any means, and when deadlines are particularly tight, proof of outreach (e.g., email to relevant organizations) to these networks. 
If applicable, the number of recruits through this process.</t>
  </si>
  <si>
    <t>Calculate the women/total ratio &gt; 40%.</t>
  </si>
  <si>
    <t>Technical team: the technical list included in the shooting bible.
Supervisory team: Legal representative of the production company - Director - Screenwriter - Production Manager - Post-production Manager - Location Manager - Director of Photography - Sound Supervisor - Costume Designer or, if not, Head Costumer - Production Designer - Special Effects Supervisor - Lead Editor - Composer or Sound Editor/Engineer - Colorist.</t>
  </si>
  <si>
    <r>
      <t xml:space="preserve">This plan can include: on-site recycling and, where applicable, composting in collaboration with all services; setting up recycling and/or composting bins and waste disposal in common areas; eliminating individual trash bins at workstations to reduce the use of plastic bags; monitoring the use of bins and adjusting them if necessary for optimal use (especially in gathering areas near the camera, the craft table, the base camp, etc.). Provide at least three concrete examples of actions implemented. In countries where no waste sorting policy exists, justify a waste reduction policy.
</t>
    </r>
    <r>
      <rPr>
        <i/>
        <sz val="10"/>
        <rFont val="Calibri"/>
        <family val="2"/>
        <scheme val="minor"/>
      </rPr>
      <t>If no waste is produced during the production cycle, the criterion is considered validated.</t>
    </r>
  </si>
  <si>
    <r>
      <t xml:space="preserve">You must be able to justify that at least 75% of overnight stays are in accommodations accessible by low carbon mobility or within a 15 km radius.
</t>
    </r>
    <r>
      <rPr>
        <i/>
        <sz val="10"/>
        <rFont val="Calibri"/>
        <family val="2"/>
        <scheme val="minor"/>
      </rPr>
      <t>This criterion does not apply if the project production does not require accommodations.</t>
    </r>
  </si>
  <si>
    <r>
      <t xml:space="preserve">The catering provided by the production is taken into account, including company canteens.
If no catering is provided by the production, this criterion is validated if the production has raised awareness among the team about the environmental impact of food. To support this awareness, the specifications may include recommendations for fewer meat-based food choices, or suggest responsible food options near the filming location.
</t>
    </r>
    <r>
      <rPr>
        <i/>
        <sz val="10"/>
        <rFont val="Calibri"/>
        <family val="2"/>
        <scheme val="minor"/>
      </rPr>
      <t>This criterion does not apply if food is not provided by the production.</t>
    </r>
  </si>
  <si>
    <r>
      <t xml:space="preserve">The catering provided by the production is taken into account, including company canteens. Red meat refers to beef, veal, lamb, and mutton, which have the highest carbon impact. 
</t>
    </r>
    <r>
      <rPr>
        <i/>
        <sz val="10"/>
        <rFont val="Calibri"/>
        <family val="2"/>
        <scheme val="minor"/>
      </rPr>
      <t>This criterion does not apply if catering is not provided by the production.</t>
    </r>
  </si>
  <si>
    <r>
      <t xml:space="preserve">Ecologically preferable sources refer to fair trade foods, shaded cultivation, etc. For example, for coffee, single-use pods should be replaced with beans and reusable filters.
</t>
    </r>
    <r>
      <rPr>
        <i/>
        <sz val="10"/>
        <rFont val="Calibri"/>
        <family val="2"/>
        <scheme val="minor"/>
      </rPr>
      <t>This criterion does not apply if no set table is planned during the filming.</t>
    </r>
  </si>
  <si>
    <r>
      <t xml:space="preserve">Use natural light primarily rather than artificial lighting. Estimate the shooting time with natural light compared to the time requiring artificial lighting.
</t>
    </r>
    <r>
      <rPr>
        <i/>
        <sz val="10"/>
        <rFont val="Calibri"/>
        <family val="2"/>
        <scheme val="minor"/>
      </rPr>
      <t>This criterion is not applicable if the project does not require outdoor filming.</t>
    </r>
  </si>
  <si>
    <r>
      <t xml:space="preserve">Your explanatory comments - </t>
    </r>
    <r>
      <rPr>
        <b/>
        <sz val="11"/>
        <color rgb="FFFF0000"/>
        <rFont val="Calibri"/>
        <family val="2"/>
      </rPr>
      <t>You must justify all “Yes” or ’N/A" criteria</t>
    </r>
    <r>
      <rPr>
        <b/>
        <sz val="11"/>
        <color theme="1"/>
        <rFont val="Calibri"/>
        <family val="2"/>
      </rPr>
      <t xml:space="preserve">
(to be completed).</t>
    </r>
  </si>
  <si>
    <r>
      <rPr>
        <b/>
        <sz val="9"/>
        <color theme="1"/>
        <rFont val="Wingdings 3"/>
        <family val="1"/>
        <charset val="2"/>
      </rPr>
      <t>q</t>
    </r>
    <r>
      <rPr>
        <b/>
        <sz val="9"/>
        <color theme="1"/>
        <rFont val="Arial"/>
        <family val="2"/>
      </rPr>
      <t xml:space="preserve"> to be completed </t>
    </r>
    <r>
      <rPr>
        <b/>
        <sz val="9"/>
        <color theme="1"/>
        <rFont val="Wingdings 3"/>
        <family val="1"/>
        <charset val="2"/>
      </rPr>
      <t>q</t>
    </r>
  </si>
  <si>
    <t>Names of supporting documents and/or link to the file element
(to be completed)</t>
  </si>
  <si>
    <r>
      <t xml:space="preserve">Supporting documents and justifications expected
</t>
    </r>
    <r>
      <rPr>
        <b/>
        <sz val="11"/>
        <color rgb="FFFF0000"/>
        <rFont val="Calibri"/>
        <family val="2"/>
      </rPr>
      <t>(in red, supporting documents must be provided if the criterion applies to the work)</t>
    </r>
    <r>
      <rPr>
        <b/>
        <sz val="11"/>
        <color theme="1"/>
        <rFont val="Calibri"/>
        <family val="2"/>
      </rPr>
      <t xml:space="preserve">
Justifications can be a description in column F of what has been implemented to meet the criterion</t>
    </r>
  </si>
  <si>
    <t>Comments regarding expected supporting documents</t>
  </si>
  <si>
    <t>— Roadmap including sustainability note and CSR strategy;
— Work plan;
— List of sets (list of filming locations).</t>
  </si>
  <si>
    <t>The roadmap is a document that outlines the green production strategy in broad terms. It can rely on the label's reference framework or be more extensive.</t>
  </si>
  <si>
    <t>— Summary document of actions implemented;
— Evidence by any means of its dissemination to the team and stakeholders.</t>
  </si>
  <si>
    <t>The summary document specifies, for each department, the actions, objectives (quantitative or qualitative), and the means implemented to achieve them.</t>
  </si>
  <si>
    <t>— Employment contract, job description, team list, production bible, etc.</t>
  </si>
  <si>
    <t>Indicate the name(s) of the person(s) and specify their job description: Are they exclusively dedicated to green production? Do they hold another role, and if so, which one? How long are they present, and what are their tasks?</t>
  </si>
  <si>
    <t>— Excerpt from the contract (technician or service provider): specify the type of clause and either copy-paste the text or provide a screenshot of the clause.
— Excerpt from the internal regulations of the production company that apply to all employees, mentioning a CSR (Corporate Social Responsibility) commitment clause.</t>
  </si>
  <si>
    <t>— Excerpt of green production clause or green rider signed by actors.
— Specify the type of clause and either copy-paste the text or provide a screenshot of the clause.</t>
  </si>
  <si>
    <t>— Invoice from the selected service providers/suppliers;
— Supporting documents provided by the service provider or supplier (e.g., Bcorp, Ecovadis…) or their CSR policy, if not yet certified, freely accessible on their website.</t>
  </si>
  <si>
    <t>— Preliminary carbon footprint including scopes 1, 2, and 3, covering all categories: preparation, shooting, and post-production.</t>
  </si>
  <si>
    <t>▪ Energy (kWh, fuel).
▪ Transportation of people and goods (distance, type of transport).
▪ Food (meals and dietary preferences).
▪ Technical resources (main equipment assets).
▪ Waste (type and weight).
▪ Digital (volume of data exchanged on the Internet): optional but recommended.
All other items can be measured using monetary data.</t>
  </si>
  <si>
    <t>— Final carbon footprint including scopes 1, 2, and 3, covering all categories: preparation, shooting, and post-production.</t>
  </si>
  <si>
    <t>— Proof of payment.
— Invoice for carbon credit purchase (name of the organization, tons of CO2 offset, etc.).</t>
  </si>
  <si>
    <t>— Proof by any means of participation in a session (workshop, trainings, e-learning, etc.) on ecological and social transition.</t>
  </si>
  <si>
    <t>— Certificate or proof of training;
— Sworn statement (required information: date, name of the organization, name of the training, duration).</t>
  </si>
  <si>
    <t>Indicate the trained individuals, their position, and the training attended.
Accepted training sessions must meet the following criteria:
Minimum duration of 1 full day;
Conducted in person or online;
Addressing environmental issues and the specific challenges of the audiovisual sector;
It can be a training module integrated into a broader training program (e.g., a day dedicated to green production in a production management training course), a dedicated training session, or a workshop within a company/team.</t>
  </si>
  <si>
    <t>— Script (or storyboard for commercials) or video extract.</t>
  </si>
  <si>
    <t>Provide examples to illustrate how the criterion is taken into account, supported by excerpts from the script, or video extracts.
Note: The element must be explicit for the audience of the work.</t>
  </si>
  <si>
    <t>— Summary or report of the reading.</t>
  </si>
  <si>
    <t>Provide examples to illustrate how the criterion is taken into account, supported by excerpts from the scenario, or video extracts.</t>
  </si>
  <si>
    <t>All offices used for the project and managed by the production must be considered: both permanent and temporary offices, whether during preparation, filming, or post-production.</t>
  </si>
  <si>
    <t>— List of office sites with a description of the measures implemented and communication of these measures to your teams.
If relevant: photos, electricity consumption records, etc.</t>
  </si>
  <si>
    <t>— Electricity bills, certifications (e.g., VertVolt), office landlord statement, etc</t>
  </si>
  <si>
    <t>— Description of the steps taken to reduce waste, including concrete examples of actions undertaken.</t>
  </si>
  <si>
    <t>Provide at least three specific examples.</t>
  </si>
  <si>
    <t>— List of office sites with a description of the measures implemented and communication efforts: photos, communication materials, service contract, or invoice.</t>
  </si>
  <si>
    <t>— List of new equipment with responsible characteristics (labels, certifications, etc.), invoices, etc.</t>
  </si>
  <si>
    <t>— Description of the steps taken, list of purchased supplies with responsible characteristics (labels, certifications, etc.), invoices, etc.</t>
  </si>
  <si>
    <t>To explain the strategy implemented, provide at least three specific examples.</t>
  </si>
  <si>
    <t>— List of technical equipment.
If the answer is no, provide proof of grid connection request or explain how the use of a generator was avoided.</t>
  </si>
  <si>
    <t>— Characteristics of the chosen generator;
— Invoices;
— List of filming locations.</t>
  </si>
  <si>
    <t>Explain why it was not possible to avoid using a diesel generator.</t>
  </si>
  <si>
    <t>— Proof of contact with the network manager for a grid connection request.</t>
  </si>
  <si>
    <t>If not, explain why it was not possible to avoid using a diesel generator.</t>
  </si>
  <si>
    <t>— Description of specific actions implemented;
— Invoices from service providers.</t>
  </si>
  <si>
    <t>Explain the specific actions implemented to reduce water consumption.
Examples of concrete actions:
&gt; Reuse of water for fake rain;
&gt; Taps with diffusers or limited flow time;
&gt; Washing solutions for paints;
&gt; Washing solutions for dishes;
&gt; Use of dry toilets.</t>
  </si>
  <si>
    <t>— Summary of the script breakdown;
— Animal welfare action plan;
— Proof of dissemination of the action plan by any means to the entire production team;
— If applicable, proof of exchanges between production and relevant organizations or structures that align with the project needs (e.g., email exchanges with SPA, LPO, MNHN, etc.);
— In the case of requesting an ethics committee opinion: submission of the opinion (e.g., Cuvier ethics committee).</t>
  </si>
  <si>
    <t>The concerned sites are those where filming may pose risks to biodiversity (fauna and flora).</t>
  </si>
  <si>
    <t>— List of concerned locations;
— Shooting plan;
— Proof of dissemination by any means to teams of the Ecoprod "Filming in Natural Environments" practical guide, and any other relevant resources;
— Summary of the script breakdown.</t>
  </si>
  <si>
    <t>— List of filming locations with biodiversity diagnostic;
— Proof of exchanges with an expert (emails, meeting minutes, certification, etc.);
— If applicable, proof of exchanges between production and relevant organizations or structures that align with the project needs (e.g., email exchanges with OFB, MNHN, ONF, etc.);
— If prior acceptance for filming is required: submission of the validated filming authorization for the site occupied by the filming team.</t>
  </si>
  <si>
    <t>Explain the diagnostic conducted, the main risks identified, and the experts consulted.
Contact the natural environment management organization that meets your project's needs.</t>
  </si>
  <si>
    <t>— List of measures implemented;
— Communication materials, photos, charters, etc.;
— Biodiversity action plan;
— Proof of dissemination of the action plan by any means to the entire production team</t>
  </si>
  <si>
    <t>More than 50% of rented or preexisting items.
— Explanatory note detailing the strategy, listing best practices and service providers;
— List of sets;
— List of suppliers;
— Invoices of rented goods and services;
— Set rental invoices, photos, accounting excerpts.</t>
  </si>
  <si>
    <t>More than 50% of purchased items.
— Explanatory note detailing the strategy, listing best practices and providers;
— List of sets;
— List of suppliers;
— Invoices for purchased goods and services;
— Set rental invoices, photos, accounting excerpts.</t>
  </si>
  <si>
    <t>More than 50% of constructed items.
— Explanatory note detailing the strategy, listing best practices and providers;
— List of sets;
— List of suppliers;
— Invoices for rented or purchased goods and services;
— Set rental invoices, accounting excerpts;
— Photos of materials or modular blocks.</t>
  </si>
  <si>
    <t>— Explanatory note detailing the strategy, listing best practices and providers;
— List of sets;
— List of suppliers;
— Invoices.</t>
  </si>
  <si>
    <t>— Explanatory note detailing the strategy, listing best practices;
— Invoices;
— Donation or storage certificate.</t>
  </si>
  <si>
    <t>— Explanatory note detailing the strategy, listing best practices;
— Proof of transfer to recycling centers/resource centers/recyclers;
— Evidence of waste reduction and recycling actions (e.g. invoices for recycled waste handling, etc.).</t>
  </si>
  <si>
    <t>— Explanatory note detailing the strategy and listing best practices;
— List of suppliers;
— Invoices for rented goods;
— Contract with service providers.</t>
  </si>
  <si>
    <t>Indicate the proportion of costumes that fall into this category.</t>
  </si>
  <si>
    <t>— Explanatory note detailing the strategy and listing best practices;
— List of suppliers;
— Invoices for purchased goods or services;
— Contract with service providers.</t>
  </si>
  <si>
    <t>Indicate the proportion of costumes that fall into this category.
You can use apps such as Clear Fashion for a detailed rating of brands (environment/human health/animal welfare).</t>
  </si>
  <si>
    <t>— Explanatory note detailing the strategy and listing best practices;
— List of suppliers;
— Invoices for purchased goods or services.</t>
  </si>
  <si>
    <t>Must cover at least 50% of costumes and accessories.
— Proof of implementing reuse actions (e.g., invoices for reuse services, etc.);
— Plan for reducing and recovering residual materials;
— Donation invoices, photos from team yard sales;
— Proof of visits to recycling centers/resource centers, donation attestations, or storage attestations.
A simple comment on the reference grid is not sufficient to validate this criterion.
Indicate the proportion of costumes that fall into this category.</t>
  </si>
  <si>
    <t>— List of products with environmental characteristics;
— Laundry detergent purchase invoice or dry-cleaning CSR charter.</t>
  </si>
  <si>
    <t>List the main products and suppliers, and explain the overall strategy.</t>
  </si>
  <si>
    <t>— List of products with environmental characteristics;
— List of suppliers;
— Invoices.</t>
  </si>
  <si>
    <t xml:space="preserve">List the main products and suppliers, and explain the overall strategy.
To identify the composition of your products you can use the website : https://incibeauty.com/ </t>
  </si>
  <si>
    <t>— List of products with environmental characteristics;
— List of suppliers;
— Invoices or photos.</t>
  </si>
  <si>
    <t>— Transportation plan (indicate the actions that may have been implemented);
— Shooting plan;
— List of sets/locations.</t>
  </si>
  <si>
    <t>The mobility plan must include at least the following four pieces of information:
▪ Reference necessary travel (shooting locations, meeting locations during preparation, individual accommodations, team accommodations near shooting locations, etc.);
▪ Specify the available transportation modes (quantity and quality) to reach the locations;
▪ Provide an overview of the parking options on the site (pedestrians, cyclists, cars, charging stations);
▪ Prepare the project’s transportation budget;</t>
  </si>
  <si>
    <t>— Description of the general strategy, providing concrete examples that helped reduce reliance on carbon-intensive transportation;
— Shooting plan;
— Call sheets.</t>
  </si>
  <si>
    <t>The commitments of the transportation plan are focused on reducing the impacts of transports, especially by promoting sustainable (low-carbon) transportation options: public transport, carpooling, car-sharing, self-service vehicles, and/or alternative individual transport to thermal cars (electric or hybrid).
Explain how the organization meets this criterion, for example:
— Optimizing travel by adapting the shooting plan, car sharing organization, using low-emission vehicles, etc.</t>
  </si>
  <si>
    <t>Excerpt from accounting reports / budget.</t>
  </si>
  <si>
    <t>If not, explain why the production could not avoid flights.</t>
  </si>
  <si>
    <t>— Updated list of flights &lt; 4000km; count one-way trips (1 round trip = 2 one-ways) for short- and medium-haul flights;
— Call sheets / excerpts from the accounting reports / budget.</t>
  </si>
  <si>
    <t>— Updated list of flights ≥  4000km; count one-way trips (1 round trip = 2 one-ways) for long-haul flights;
— Call sheets / excerpts from the accounting reports / budget.</t>
  </si>
  <si>
    <t>— Internal note on travel arrangements;
— Excerpt from accounting reports.</t>
  </si>
  <si>
    <t>— Internal note on travel arrangements;
— Call sheets / excerpts from accounting reports / budget.</t>
  </si>
  <si>
    <t>— Examples of cases;
— List of suppliers, invoices.</t>
  </si>
  <si>
    <t>Specify the guarding/security methods.</t>
  </si>
  <si>
    <t>— List of vehicles with motorization types;
— List of suppliers, invoices.</t>
  </si>
  <si>
    <t>— Waste reduction and recycling plan specifying the list of main waste sources communicated by departments;
— Proof by any means of implementing reduction and recycling actions (e.g., invoices for recycled waste collection, donations, etc.).</t>
  </si>
  <si>
    <t>— Explanatory note on the strategy listing best practices, team members involved, service providers, etc.;
— Photos of the set, sorting bins, compostable waste, communication materials, etc.</t>
  </si>
  <si>
    <t>Explain the awareness-raising strategy and the measures implemented.</t>
  </si>
  <si>
    <t>— Waste tracking documents;
— Invoices from external service providers or certificates of waste collection.</t>
  </si>
  <si>
    <t>Indicate the measurement methodology (locations, dates, frequency, type of monitoring: weighing, characterization, visual checks, number of garbage bags, etc.).</t>
  </si>
  <si>
    <t>— Call sheets;
— List of accommodations with distances from the shooting location(s).</t>
  </si>
  <si>
    <t>— Call sheets;
— List of accommodations with descriptions of their strategy and the pillars respected;
— Invoices.</t>
  </si>
  <si>
    <t>— Note explaining the strategy taken to reduce waste;
— Caterer’s Environmental Commitment Charter;
— Invoices (e.g., for renting tableware, bulk food, water dispensers, etc.);
— Proof of the note requesting teams and the public to bring their own water bottles;
— In the case of a broadcast with guests and/or the public, proof that single-use containers were only given to those who made an express request for them;
— Proof of the recycling solutions implemented by the service provider for single-use containers that could not be avoided, etc.</t>
  </si>
  <si>
    <t>Provide at least three concrete examples.</t>
  </si>
  <si>
    <t>— Caterer’s specifications;
— Menu;
— Number of vegetarian meals purchased/ total number of meals purchased;
— Invoices.</t>
  </si>
  <si>
    <t>Specify the organization of the catering service (internal/external, name of the service provider, etc.) and the strategy undertaken.</t>
  </si>
  <si>
    <t>— Invoices or caterer’s specifications;
— Menus.</t>
  </si>
  <si>
    <t>— Invoices;
— Photos.</t>
  </si>
  <si>
    <t>Specify the purchasing policy for the catering table.</t>
  </si>
  <si>
    <t>— Certificate of donation to charitable organizations;
— Waste tracking table;
— Photos / contract note on reusing leftovers.</t>
  </si>
  <si>
    <t>— Note explaining the strategy implemented, meeting minutes;
— Photos, communication materials.</t>
  </si>
  <si>
    <t>— Energy plan;
— Project shooting plan;
— List of shooting locations.</t>
  </si>
  <si>
    <t>Specify the actions related to the energy plan by including:
▪ Supporting documents: invoices, photos, equipment list;
▪ Calculation of the percentage of low-carbon energy compared to the total project energy, in kWh:
— Records/estimates of total electricity consumption;
— Records/estimates of low-carbon solution consumption.
If the project is carried out in a studio, the production must provide a real estimate of the project's energy consumption based on the studio's overall consumption (on a pro-rata basis). This estimate can be provided by the service provider.</t>
  </si>
  <si>
    <t>— Note explaining the strategy implemented;
— List of technical equipment.</t>
  </si>
  <si>
    <t>Indicate the awareness-raising actions implemented and the people involved.</t>
  </si>
  <si>
    <t>— Note explaining the strategy implemented;
— List of service providers and suppliers.</t>
  </si>
  <si>
    <t xml:space="preserve">List examples of special effects and stunts performed and how environmental risks were mitigated. </t>
  </si>
  <si>
    <t>— Note explaining which shots were made using stock or archive footage to limit outdoor shoots, travel, or aerial shots;
— Invoices.</t>
  </si>
  <si>
    <t>— Note indicating the shooting format and the broadcasting format as well as the decisions made.</t>
  </si>
  <si>
    <t>— Note explaining the strategy implemented;
— List of suppliers;
— List of technical equipment;
— Invoices.</t>
  </si>
  <si>
    <t>— Proof of disposal at recycling centers, photos;
— Waste tracking table.</t>
  </si>
  <si>
    <t>Indicate the waste generated and the sorting and recycling measures implemented.</t>
  </si>
  <si>
    <t>— Note from the SFX provider/responsible person indicating examples of special effects and stunts performed and how environmental risks were mitigated;
— Note explaining the SFX avoided thanks to the use of VFX.</t>
  </si>
  <si>
    <t>— Meeting minutes;
— Workflow diagram;
— Detailed post-production schedule.</t>
  </si>
  <si>
    <t>— Note explaining the strategy implemented;
— Building energy assessment;
— Invoices and contracts.</t>
  </si>
  <si>
    <t>— Note explaining the strategy implemented;
— Invoices.</t>
  </si>
  <si>
    <t>— Note explaining the strategy implemented;
— Comparison between the initial post-production schedule and the actual schedule.</t>
  </si>
  <si>
    <t>— Note explaining the choices of storage and archiving techniques and how they reduce energy impacts;
— Service provider invoices.</t>
  </si>
  <si>
    <t>— Shooting plan, with at least one action implemented in favor of team Quality of Work Life (QWL).</t>
  </si>
  <si>
    <t>— Project's intent note.</t>
  </si>
  <si>
    <t>— Evidence, by any means, of the transmission of inclusive job offers to relevant networks, and, in cases of particularly tight deadlines, proof of solicitation (e.g., email to the concerned organizations) of these networks.
— If applicable, the number of hires made through this strategy.</t>
  </si>
  <si>
    <t>— Note indicating the percentage of women and men in the technical team and the management team.
— Technical list, including gender information (accounting for cases where individuals prefer not to disclose).</t>
  </si>
  <si>
    <t>— Note indicating the percentage of women and men in the technical team and the management team.
— Technical list</t>
  </si>
  <si>
    <t>ESTIMATE - AFNOR SPEC 2308 (May 2024)</t>
  </si>
  <si>
    <t>This page is not within the scope of the ECOPROD certification.</t>
  </si>
  <si>
    <t>Chapter</t>
  </si>
  <si>
    <t>Level</t>
  </si>
  <si>
    <t>Criterion</t>
  </si>
  <si>
    <t>Level 1</t>
  </si>
  <si>
    <t>Level 2</t>
  </si>
  <si>
    <t>Level 3</t>
  </si>
  <si>
    <t>N/A rate</t>
  </si>
  <si>
    <t>CSR Governance</t>
  </si>
  <si>
    <t>Draft and disseminate a CSR statement of intent from the production company</t>
  </si>
  <si>
    <t>Develop the project's CSR strategy</t>
  </si>
  <si>
    <t>Measure the project's projected and final carbon footprint</t>
  </si>
  <si>
    <t>Identify one or more resource person(s)</t>
  </si>
  <si>
    <t>Assess the project's projected and final carbon footprint based on physical
measurements</t>
  </si>
  <si>
    <r>
      <t xml:space="preserve">Implement a continuous improvement process for all of the production company's projects of a comparable nature
</t>
    </r>
    <r>
      <rPr>
        <sz val="10"/>
        <color rgb="FFC00000"/>
        <rFont val="Calibri"/>
        <family val="2"/>
      </rPr>
      <t>Estimate your level of compliance with the requirement and enter the percentage opposite.</t>
    </r>
    <r>
      <rPr>
        <b/>
        <sz val="10"/>
        <color rgb="FFC00000"/>
        <rFont val="Wingdings 3"/>
        <family val="1"/>
        <charset val="2"/>
      </rPr>
      <t xml:space="preserve"> u</t>
    </r>
  </si>
  <si>
    <r>
      <t xml:space="preserve">Establish the production company's low-carbon strategy by integrating the carbon footprints of all projects of a comparable nature
</t>
    </r>
    <r>
      <rPr>
        <sz val="10"/>
        <color rgb="FFC00000"/>
        <rFont val="Calibri"/>
        <family val="2"/>
      </rPr>
      <t>Estimate your level of compliance with the requirement and enter the percentage opposite.</t>
    </r>
    <r>
      <rPr>
        <sz val="10"/>
        <color rgb="FFC00000"/>
        <rFont val="Wingdings 3"/>
        <family val="1"/>
        <charset val="2"/>
      </rPr>
      <t xml:space="preserve"> u</t>
    </r>
  </si>
  <si>
    <t>Energy and mobility</t>
  </si>
  <si>
    <t>Mobility: Establish a mobility plan</t>
  </si>
  <si>
    <t>Energy: Establish an energy plan</t>
  </si>
  <si>
    <r>
      <t xml:space="preserve">Mobilité : Mobility: Reduce greenhouse gas emissions from mobility
</t>
    </r>
    <r>
      <rPr>
        <b/>
        <i/>
        <sz val="9"/>
        <color theme="1"/>
        <rFont val="Calibri"/>
        <family val="2"/>
      </rPr>
      <t>Attention. To meet this criterion, the use of private jets and helicopters (except for filming, on-screen vehicules, and image capture) is banned. This means that criterion H3.4 must be marked as "YES", if not, the result for the SPEC requirement will be 0.</t>
    </r>
  </si>
  <si>
    <t>Energy: Use low-carbon energy solutions rather than fossil fuels</t>
  </si>
  <si>
    <t>Responsible purchasing, food and waste management</t>
  </si>
  <si>
    <t>Food: Reduce the proportion of "meat meals" in the diet</t>
  </si>
  <si>
    <t>Waste: Identify, reduce and recycle waste products</t>
  </si>
  <si>
    <t>Purchasing: Choose responsible service providers and suppliers</t>
  </si>
  <si>
    <t>Purchasing: Favour the purchase of consumables and resources with less environmental impact</t>
  </si>
  <si>
    <t>Waste: Reuse elements used for the project</t>
  </si>
  <si>
    <t>Digital sobriety</t>
  </si>
  <si>
    <t>Identify the project's digital impacts</t>
  </si>
  <si>
    <t>Adopt rational management of technical equipment to reduce the impact of the project</t>
  </si>
  <si>
    <t>Limit the production of digital data</t>
  </si>
  <si>
    <t>Biodiversity and animal welfare</t>
  </si>
  <si>
    <t>Set up an awareness-raising approach and identify the points of vigilance in terms of biodiversity, and animal welfare if applicable, arising from the script screening</t>
  </si>
  <si>
    <t>Implement an action plan to limit the negative impacts of production on biodiversity, and animal welfare if applicable</t>
  </si>
  <si>
    <t>Inclusion, parity and quality of working life</t>
  </si>
  <si>
    <t>INCLUSION, ANTI-DISCRIMINATION: Implement an inclusive recruitment awareness campaign</t>
  </si>
  <si>
    <t>PARITY: Measure the parity rate in the technical team and among department managers</t>
  </si>
  <si>
    <t>INCLUSION, ANTI-DISCRIMINATION: Involve relevant networks in inclusive recruitment</t>
  </si>
  <si>
    <t>PARITY: Set up a technical team with equal representation and/or ensure equal representation among department managers (achieve a minimum of 40% of women)</t>
  </si>
  <si>
    <t>QWL: Integrate QWL issues into the work plan</t>
  </si>
  <si>
    <t>Training and awareness-raising</t>
  </si>
  <si>
    <t>Identify people who have been made aware/trained and inform teams about available offers</t>
  </si>
  <si>
    <t>Raise awareness with at least 50% of teams and train at least 10% of department managers and/or production teams</t>
  </si>
  <si>
    <t>Detailed alignment with AFNOR SPEC 2308 criteria</t>
  </si>
  <si>
    <t>Alignment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</si>
</sst>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0.000000000000000000000000000000000000000000000"/>
    <numFmt numFmtId="166" formatCode="0.00000000000000"/>
    <numFmt numFmtId="167" formatCode="0.0%"/>
  </numFmts>
  <fonts count="176">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u/>
      <sz val="48"/>
      <color rgb="FFD0E47A"/>
      <name val="Calibri"/>
      <family val="2"/>
    </font>
    <font>
      <sz val="11"/>
      <name val="Calibri"/>
      <family val="2"/>
    </font>
    <font>
      <sz val="11"/>
      <color theme="1"/>
      <name val="Calibri"/>
      <family val="2"/>
    </font>
    <font>
      <b/>
      <i/>
      <sz val="22"/>
      <color rgb="FF617458"/>
      <name val="Calibri"/>
      <family val="2"/>
    </font>
    <font>
      <b/>
      <sz val="8"/>
      <color theme="1"/>
      <name val="Calibri"/>
      <family val="2"/>
    </font>
    <font>
      <sz val="11"/>
      <color rgb="FFEDFFB7"/>
      <name val="Calibri"/>
      <family val="2"/>
    </font>
    <font>
      <i/>
      <sz val="12"/>
      <color theme="1"/>
      <name val="Calibri"/>
      <family val="2"/>
    </font>
    <font>
      <i/>
      <sz val="11"/>
      <color theme="1"/>
      <name val="Calibri"/>
      <family val="2"/>
    </font>
    <font>
      <u/>
      <sz val="11"/>
      <color theme="10"/>
      <name val="Calibri"/>
      <family val="2"/>
    </font>
    <font>
      <b/>
      <sz val="10"/>
      <color theme="0"/>
      <name val="Calibri"/>
      <family val="2"/>
    </font>
    <font>
      <sz val="7"/>
      <color rgb="FF5E7121"/>
      <name val="Calibri"/>
      <family val="2"/>
    </font>
    <font>
      <sz val="10"/>
      <color theme="1"/>
      <name val="Calibri"/>
      <family val="2"/>
    </font>
    <font>
      <sz val="10"/>
      <color rgb="FF385623"/>
      <name val="Calibri"/>
      <family val="2"/>
    </font>
    <font>
      <b/>
      <sz val="10"/>
      <color theme="1"/>
      <name val="Calibri"/>
      <family val="2"/>
    </font>
    <font>
      <b/>
      <i/>
      <sz val="12"/>
      <color theme="1"/>
      <name val="Calibri"/>
      <family val="2"/>
    </font>
    <font>
      <b/>
      <i/>
      <sz val="10"/>
      <color theme="1"/>
      <name val="Calibri"/>
      <family val="2"/>
    </font>
    <font>
      <sz val="7"/>
      <color rgb="FFEDFFB7"/>
      <name val="Calibri"/>
      <family val="2"/>
    </font>
    <font>
      <sz val="12"/>
      <color theme="1"/>
      <name val="Calibri"/>
      <family val="2"/>
    </font>
    <font>
      <b/>
      <sz val="11"/>
      <color theme="1"/>
      <name val="Calibri"/>
      <family val="2"/>
    </font>
    <font>
      <b/>
      <i/>
      <sz val="11"/>
      <color theme="1"/>
      <name val="Calibri"/>
      <family val="2"/>
    </font>
    <font>
      <sz val="30"/>
      <color theme="1"/>
      <name val="Calibri"/>
      <family val="2"/>
    </font>
    <font>
      <sz val="7"/>
      <color theme="1"/>
      <name val="Calibri"/>
      <family val="2"/>
    </font>
    <font>
      <b/>
      <sz val="9"/>
      <color theme="1"/>
      <name val="Calibri"/>
      <family val="2"/>
    </font>
    <font>
      <sz val="11"/>
      <color rgb="FF92D050"/>
      <name val="Calibri"/>
      <family val="2"/>
    </font>
    <font>
      <sz val="11"/>
      <color theme="0"/>
      <name val="Calibri"/>
      <family val="2"/>
    </font>
    <font>
      <sz val="7"/>
      <color theme="0"/>
      <name val="Calibri"/>
      <family val="2"/>
    </font>
    <font>
      <sz val="8"/>
      <color theme="1"/>
      <name val="Calibri"/>
      <family val="2"/>
    </font>
    <font>
      <i/>
      <sz val="9"/>
      <color rgb="FFFF0000"/>
      <name val="Calibri"/>
      <family val="2"/>
    </font>
    <font>
      <b/>
      <sz val="9"/>
      <color theme="1"/>
      <name val="Wingdings 3"/>
      <family val="1"/>
      <charset val="2"/>
    </font>
    <font>
      <b/>
      <sz val="9"/>
      <color theme="1"/>
      <name val="Arial"/>
      <family val="2"/>
    </font>
    <font>
      <sz val="10"/>
      <color theme="1"/>
      <name val="Calibri"/>
      <family val="2"/>
      <scheme val="minor"/>
    </font>
    <font>
      <i/>
      <sz val="10"/>
      <color rgb="FF000000"/>
      <name val="Calibri"/>
      <family val="2"/>
    </font>
    <font>
      <i/>
      <sz val="10"/>
      <color theme="1"/>
      <name val="Calibri"/>
      <family val="2"/>
    </font>
    <font>
      <sz val="10"/>
      <color rgb="FF5E7121"/>
      <name val="Calibri"/>
      <family val="2"/>
    </font>
    <font>
      <sz val="11"/>
      <color theme="1"/>
      <name val="Calibri"/>
      <family val="2"/>
      <scheme val="minor"/>
    </font>
    <font>
      <b/>
      <sz val="10"/>
      <color rgb="FF385623"/>
      <name val="Calibri"/>
      <family val="2"/>
      <scheme val="minor"/>
    </font>
    <font>
      <sz val="10"/>
      <color rgb="FF385623"/>
      <name val="Calibri"/>
      <family val="2"/>
      <scheme val="minor"/>
    </font>
    <font>
      <sz val="7"/>
      <color rgb="FF5E7121"/>
      <name val="Calibri"/>
      <family val="2"/>
      <scheme val="minor"/>
    </font>
    <font>
      <b/>
      <sz val="18"/>
      <color rgb="FFD0E47A"/>
      <name val="Calibri"/>
      <family val="2"/>
      <scheme val="minor"/>
    </font>
    <font>
      <sz val="10"/>
      <name val="Calibri"/>
      <family val="2"/>
      <scheme val="minor"/>
    </font>
    <font>
      <sz val="10"/>
      <color theme="0"/>
      <name val="Calibri"/>
      <family val="2"/>
      <scheme val="minor"/>
    </font>
    <font>
      <b/>
      <i/>
      <sz val="12"/>
      <color theme="1"/>
      <name val="Calibri"/>
      <family val="2"/>
      <scheme val="minor"/>
    </font>
    <font>
      <b/>
      <i/>
      <sz val="10"/>
      <color theme="1"/>
      <name val="Calibri"/>
      <family val="2"/>
      <scheme val="minor"/>
    </font>
    <font>
      <sz val="7"/>
      <color rgb="FFEDFFB7"/>
      <name val="Calibri"/>
      <family val="2"/>
      <scheme val="minor"/>
    </font>
    <font>
      <sz val="11"/>
      <color rgb="FF2B441C"/>
      <name val="Calibri"/>
      <family val="2"/>
      <scheme val="minor"/>
    </font>
    <font>
      <b/>
      <sz val="12"/>
      <color rgb="FF2B441C"/>
      <name val="Calibri"/>
      <family val="2"/>
      <scheme val="minor"/>
    </font>
    <font>
      <sz val="12"/>
      <color theme="1"/>
      <name val="Calibri"/>
      <family val="2"/>
      <scheme val="minor"/>
    </font>
    <font>
      <sz val="12"/>
      <color rgb="FF2B441C"/>
      <name val="Calibri"/>
      <family val="2"/>
      <scheme val="minor"/>
    </font>
    <font>
      <sz val="9"/>
      <color rgb="FF5E7121"/>
      <name val="Calibri"/>
      <family val="2"/>
      <scheme val="minor"/>
    </font>
    <font>
      <sz val="8"/>
      <color rgb="FF5E7121"/>
      <name val="Calibri"/>
      <family val="2"/>
      <scheme val="minor"/>
    </font>
    <font>
      <sz val="11"/>
      <name val="Calibri"/>
      <family val="2"/>
      <scheme val="minor"/>
    </font>
    <font>
      <sz val="8"/>
      <color theme="0"/>
      <name val="Calibri"/>
      <family val="2"/>
      <scheme val="minor"/>
    </font>
    <font>
      <sz val="11"/>
      <color theme="1"/>
      <name val="Calibri"/>
      <family val="2"/>
      <scheme val="minor"/>
    </font>
    <font>
      <sz val="8"/>
      <color theme="1"/>
      <name val="Calibri"/>
      <family val="2"/>
      <scheme val="minor"/>
    </font>
    <font>
      <sz val="6"/>
      <color rgb="FF5E7121"/>
      <name val="Calibri"/>
      <family val="2"/>
      <scheme val="minor"/>
    </font>
    <font>
      <b/>
      <i/>
      <sz val="12"/>
      <name val="Calibri"/>
      <family val="2"/>
    </font>
    <font>
      <sz val="10"/>
      <name val="Calibri"/>
      <family val="2"/>
    </font>
    <font>
      <b/>
      <sz val="10"/>
      <color rgb="FFC00000"/>
      <name val="Calibri"/>
      <family val="2"/>
      <scheme val="minor"/>
    </font>
    <font>
      <sz val="8"/>
      <color theme="0"/>
      <name val="Calibri"/>
      <family val="2"/>
    </font>
    <font>
      <sz val="9"/>
      <color rgb="FFC00000"/>
      <name val="Calibri"/>
      <family val="2"/>
    </font>
    <font>
      <i/>
      <sz val="10"/>
      <name val="Calibri"/>
      <family val="2"/>
    </font>
    <font>
      <sz val="10"/>
      <color rgb="FFC00000"/>
      <name val="Calibri"/>
      <family val="2"/>
    </font>
    <font>
      <u/>
      <sz val="11"/>
      <color theme="10"/>
      <name val="Calibri"/>
      <family val="2"/>
      <scheme val="minor"/>
    </font>
    <font>
      <b/>
      <sz val="10"/>
      <name val="Calibri"/>
      <family val="2"/>
      <scheme val="minor"/>
    </font>
    <font>
      <b/>
      <sz val="8"/>
      <color theme="0"/>
      <name val="Calibri"/>
      <family val="2"/>
    </font>
    <font>
      <sz val="6"/>
      <color theme="1"/>
      <name val="Calibri"/>
      <family val="2"/>
      <scheme val="minor"/>
    </font>
    <font>
      <sz val="10"/>
      <color rgb="FF213315"/>
      <name val="Calibri"/>
      <family val="2"/>
      <scheme val="minor"/>
    </font>
    <font>
      <sz val="10"/>
      <color rgb="FFD0E47A"/>
      <name val="Calibri"/>
      <family val="2"/>
      <scheme val="minor"/>
    </font>
    <font>
      <sz val="10"/>
      <color rgb="FFE1D7F8"/>
      <name val="Calibri"/>
      <family val="2"/>
    </font>
    <font>
      <b/>
      <sz val="12"/>
      <color rgb="FF385623"/>
      <name val="Calibri"/>
      <family val="2"/>
      <scheme val="minor"/>
    </font>
    <font>
      <sz val="12"/>
      <name val="Calibri"/>
      <family val="2"/>
      <scheme val="minor"/>
    </font>
    <font>
      <sz val="12"/>
      <name val="Calibri"/>
      <family val="2"/>
    </font>
    <font>
      <sz val="9"/>
      <name val="Calibri"/>
      <family val="2"/>
    </font>
    <font>
      <sz val="9"/>
      <color theme="1" tint="0.14999847407452621"/>
      <name val="Calibri"/>
      <family val="2"/>
    </font>
    <font>
      <i/>
      <sz val="10"/>
      <name val="Calibri"/>
      <family val="2"/>
      <scheme val="minor"/>
    </font>
    <font>
      <i/>
      <sz val="10"/>
      <color theme="1"/>
      <name val="Calibri"/>
      <family val="2"/>
      <scheme val="minor"/>
    </font>
    <font>
      <b/>
      <sz val="11"/>
      <color rgb="FF385623"/>
      <name val="Calibri"/>
      <family val="2"/>
      <scheme val="minor"/>
    </font>
    <font>
      <sz val="6"/>
      <name val="Calibri"/>
      <family val="2"/>
      <scheme val="minor"/>
    </font>
    <font>
      <u/>
      <sz val="11"/>
      <name val="Calibri"/>
      <family val="2"/>
      <scheme val="minor"/>
    </font>
    <font>
      <b/>
      <sz val="10"/>
      <color theme="1"/>
      <name val="Calibri"/>
      <family val="2"/>
      <scheme val="minor"/>
    </font>
    <font>
      <sz val="10"/>
      <color rgb="FF213315"/>
      <name val="Calibri"/>
      <family val="2"/>
    </font>
    <font>
      <sz val="8"/>
      <color rgb="FFBDC609"/>
      <name val="Calibri"/>
      <family val="2"/>
    </font>
    <font>
      <b/>
      <i/>
      <sz val="22"/>
      <name val="Calibri"/>
      <family val="2"/>
    </font>
    <font>
      <b/>
      <sz val="12"/>
      <name val="Calibri"/>
      <family val="2"/>
    </font>
    <font>
      <b/>
      <sz val="14"/>
      <name val="Calibri"/>
      <family val="2"/>
    </font>
    <font>
      <b/>
      <u/>
      <sz val="12"/>
      <name val="Calibri"/>
      <family val="2"/>
    </font>
    <font>
      <b/>
      <u/>
      <sz val="30"/>
      <color rgb="FFBDC609"/>
      <name val="Calibri"/>
      <family val="2"/>
      <scheme val="minor"/>
    </font>
    <font>
      <b/>
      <sz val="18"/>
      <color rgb="FFBDC609"/>
      <name val="Calibri"/>
      <family val="2"/>
      <scheme val="minor"/>
    </font>
    <font>
      <sz val="10"/>
      <color rgb="FFBDC609"/>
      <name val="Calibri"/>
      <family val="2"/>
      <scheme val="minor"/>
    </font>
    <font>
      <b/>
      <sz val="14"/>
      <name val="Calibri"/>
      <family val="2"/>
      <scheme val="minor"/>
    </font>
    <font>
      <sz val="10"/>
      <color rgb="FF404A1C"/>
      <name val="Calibri"/>
      <family val="2"/>
      <scheme val="minor"/>
    </font>
    <font>
      <sz val="20"/>
      <color rgb="FF404A1C"/>
      <name val="Calibri"/>
      <family val="2"/>
    </font>
    <font>
      <b/>
      <u/>
      <sz val="20"/>
      <color rgb="FF404A1C"/>
      <name val="Calibri"/>
      <family val="2"/>
    </font>
    <font>
      <sz val="11"/>
      <color rgb="FF404A1C"/>
      <name val="Calibri"/>
      <family val="2"/>
    </font>
    <font>
      <sz val="18"/>
      <color rgb="FF404A1C"/>
      <name val="Calibri"/>
      <family val="2"/>
    </font>
    <font>
      <b/>
      <u/>
      <sz val="18"/>
      <color rgb="FF404A1C"/>
      <name val="Calibri"/>
      <family val="2"/>
    </font>
    <font>
      <sz val="11"/>
      <color rgb="FFD0E47A"/>
      <name val="Calibri"/>
      <family val="2"/>
    </font>
    <font>
      <b/>
      <u/>
      <sz val="10"/>
      <color theme="2"/>
      <name val="Calibri"/>
      <family val="2"/>
      <scheme val="minor"/>
    </font>
    <font>
      <sz val="11"/>
      <color rgb="FFD0E47A"/>
      <name val="Calibri"/>
      <family val="2"/>
      <scheme val="minor"/>
    </font>
    <font>
      <b/>
      <u/>
      <sz val="48"/>
      <color rgb="FFD7DD6A"/>
      <name val="Calibri"/>
      <family val="2"/>
    </font>
    <font>
      <sz val="8"/>
      <color rgb="FFD7DD6A"/>
      <name val="Calibri"/>
      <family val="2"/>
    </font>
    <font>
      <b/>
      <u/>
      <sz val="30"/>
      <color rgb="FFD7DD6A"/>
      <name val="Calibri"/>
      <family val="2"/>
      <scheme val="minor"/>
    </font>
    <font>
      <b/>
      <sz val="18"/>
      <color rgb="FFD7DD6A"/>
      <name val="Calibri"/>
      <family val="2"/>
      <scheme val="minor"/>
    </font>
    <font>
      <b/>
      <u/>
      <sz val="30"/>
      <color rgb="FFD7DD6A"/>
      <name val="Calibri"/>
      <family val="2"/>
    </font>
    <font>
      <b/>
      <u/>
      <sz val="16"/>
      <color rgb="FFD7DD6A"/>
      <name val="Calibri"/>
      <family val="2"/>
    </font>
    <font>
      <sz val="16"/>
      <color rgb="FFD7DD6A"/>
      <name val="Calibri"/>
      <family val="2"/>
    </font>
    <font>
      <sz val="11"/>
      <color rgb="FFD7DD6A"/>
      <name val="Calibri"/>
      <family val="2"/>
      <scheme val="minor"/>
    </font>
    <font>
      <b/>
      <sz val="18"/>
      <color rgb="FFD7DD6A"/>
      <name val="Calibri"/>
      <family val="2"/>
    </font>
    <font>
      <sz val="11"/>
      <color rgb="FFD7DD6A"/>
      <name val="Calibri"/>
      <family val="2"/>
    </font>
    <font>
      <sz val="10"/>
      <color rgb="FFD7DD6A"/>
      <name val="Calibri"/>
      <family val="2"/>
      <scheme val="minor"/>
    </font>
    <font>
      <b/>
      <sz val="18"/>
      <color rgb="FF404A1C"/>
      <name val="Calibri"/>
      <family val="2"/>
      <scheme val="minor"/>
    </font>
    <font>
      <b/>
      <i/>
      <sz val="12"/>
      <color rgb="FFBFBFBF"/>
      <name val="Calibri"/>
      <family val="2"/>
      <scheme val="minor"/>
    </font>
    <font>
      <b/>
      <sz val="7"/>
      <color rgb="FF5E7121"/>
      <name val="Calibri"/>
      <family val="2"/>
    </font>
    <font>
      <b/>
      <sz val="30"/>
      <color rgb="FFD7DD6A"/>
      <name val="Calibri"/>
      <family val="2"/>
      <scheme val="minor"/>
    </font>
    <font>
      <b/>
      <sz val="9"/>
      <name val="Calibri"/>
      <family val="2"/>
      <scheme val="minor"/>
    </font>
    <font>
      <b/>
      <sz val="7"/>
      <name val="Calibri"/>
      <family val="2"/>
      <scheme val="minor"/>
    </font>
    <font>
      <b/>
      <sz val="11"/>
      <name val="Calibri"/>
      <family val="2"/>
      <scheme val="minor"/>
    </font>
    <font>
      <b/>
      <sz val="10"/>
      <color rgb="FFD7DD6A"/>
      <name val="Calibri"/>
      <family val="2"/>
      <scheme val="minor"/>
    </font>
    <font>
      <sz val="12"/>
      <color rgb="FF385623"/>
      <name val="Calibri"/>
      <family val="2"/>
      <scheme val="minor"/>
    </font>
    <font>
      <sz val="10"/>
      <color theme="0"/>
      <name val="Calibri"/>
      <family val="2"/>
    </font>
    <font>
      <b/>
      <sz val="12"/>
      <color rgb="FFFF0000"/>
      <name val="Calibri"/>
      <family val="2"/>
      <scheme val="minor"/>
    </font>
    <font>
      <sz val="9"/>
      <color theme="1"/>
      <name val="Calibri"/>
      <family val="2"/>
    </font>
    <font>
      <sz val="9"/>
      <color theme="1"/>
      <name val="Calibri"/>
      <family val="2"/>
      <scheme val="minor"/>
    </font>
    <font>
      <b/>
      <sz val="8"/>
      <name val="Calibri"/>
      <family val="2"/>
    </font>
    <font>
      <sz val="8"/>
      <name val="Calibri"/>
      <family val="2"/>
    </font>
    <font>
      <b/>
      <sz val="8"/>
      <name val="Calibri"/>
      <family val="2"/>
      <scheme val="minor"/>
    </font>
    <font>
      <b/>
      <sz val="8"/>
      <color theme="1"/>
      <name val="Calibri"/>
      <family val="2"/>
      <scheme val="minor"/>
    </font>
    <font>
      <b/>
      <i/>
      <sz val="8"/>
      <color theme="1"/>
      <name val="Calibri"/>
      <family val="2"/>
      <scheme val="minor"/>
    </font>
    <font>
      <sz val="14"/>
      <color theme="1"/>
      <name val="Calibri"/>
      <family val="2"/>
      <scheme val="minor"/>
    </font>
    <font>
      <b/>
      <sz val="14"/>
      <color theme="0"/>
      <name val="Calibri"/>
      <family val="2"/>
      <scheme val="minor"/>
    </font>
    <font>
      <sz val="14"/>
      <color theme="0"/>
      <name val="Calibri"/>
      <family val="2"/>
      <scheme val="minor"/>
    </font>
    <font>
      <b/>
      <sz val="12"/>
      <color theme="0"/>
      <name val="Calibri"/>
      <family val="2"/>
    </font>
    <font>
      <sz val="9"/>
      <color theme="0" tint="-0.499984740745262"/>
      <name val="Calibri"/>
      <family val="2"/>
      <scheme val="minor"/>
    </font>
    <font>
      <sz val="9"/>
      <color theme="0" tint="-0.249977111117893"/>
      <name val="Calibri"/>
      <family val="2"/>
    </font>
    <font>
      <sz val="9"/>
      <color theme="0" tint="-0.499984740745262"/>
      <name val="Calibri"/>
      <family val="2"/>
    </font>
    <font>
      <b/>
      <sz val="10"/>
      <color rgb="FFC00000"/>
      <name val="Calibri"/>
      <family val="2"/>
    </font>
    <font>
      <b/>
      <sz val="10"/>
      <color rgb="FFC00000"/>
      <name val="Wingdings 3"/>
      <family val="1"/>
      <charset val="2"/>
    </font>
    <font>
      <sz val="10"/>
      <color rgb="FFC00000"/>
      <name val="Wingdings 3"/>
      <family val="1"/>
      <charset val="2"/>
    </font>
    <font>
      <b/>
      <sz val="12"/>
      <color theme="0"/>
      <name val="Calibri"/>
      <family val="2"/>
      <scheme val="minor"/>
    </font>
    <font>
      <sz val="12"/>
      <color theme="9" tint="0.79998168889431442"/>
      <name val="Calibri"/>
      <family val="2"/>
    </font>
    <font>
      <sz val="12"/>
      <color theme="0"/>
      <name val="Calibri"/>
      <family val="2"/>
    </font>
    <font>
      <strike/>
      <sz val="8"/>
      <color rgb="FFFF0000"/>
      <name val="Calibri"/>
      <family val="2"/>
    </font>
    <font>
      <b/>
      <sz val="8"/>
      <color rgb="FF00B050"/>
      <name val="Calibri"/>
      <family val="2"/>
    </font>
    <font>
      <b/>
      <sz val="9"/>
      <color rgb="FF0070C0"/>
      <name val="Calibri"/>
      <family val="2"/>
    </font>
    <font>
      <sz val="9"/>
      <color indexed="81"/>
      <name val="Tahoma"/>
      <family val="2"/>
    </font>
    <font>
      <sz val="12"/>
      <color rgb="FF213315"/>
      <name val="Calibri"/>
      <family val="2"/>
    </font>
    <font>
      <b/>
      <sz val="9"/>
      <color indexed="81"/>
      <name val="Tahoma"/>
      <family val="2"/>
    </font>
    <font>
      <u/>
      <sz val="9"/>
      <color indexed="81"/>
      <name val="Tahoma"/>
      <family val="2"/>
    </font>
    <font>
      <b/>
      <i/>
      <sz val="9"/>
      <color theme="1"/>
      <name val="Calibri"/>
      <family val="2"/>
    </font>
    <font>
      <i/>
      <sz val="9"/>
      <name val="Calibri"/>
      <family val="2"/>
      <scheme val="minor"/>
    </font>
    <font>
      <b/>
      <sz val="14"/>
      <color rgb="FF595959"/>
      <name val="Calibri"/>
      <family val="2"/>
      <scheme val="minor"/>
    </font>
    <font>
      <b/>
      <sz val="12"/>
      <color rgb="FF7030A0"/>
      <name val="Calibri"/>
      <family val="2"/>
      <scheme val="minor"/>
    </font>
    <font>
      <b/>
      <sz val="11"/>
      <color rgb="FFC00000"/>
      <name val="Calibri"/>
      <family val="2"/>
    </font>
    <font>
      <u/>
      <sz val="11"/>
      <color theme="1"/>
      <name val="Calibri"/>
      <family val="2"/>
      <scheme val="minor"/>
    </font>
    <font>
      <i/>
      <sz val="11"/>
      <color theme="1"/>
      <name val="Calibri"/>
      <family val="2"/>
      <scheme val="minor"/>
    </font>
    <font>
      <i/>
      <u/>
      <sz val="11"/>
      <color theme="1"/>
      <name val="Calibri"/>
      <family val="2"/>
      <scheme val="minor"/>
    </font>
    <font>
      <sz val="8"/>
      <color rgb="FFBDC609"/>
      <name val="Calibri"/>
      <family val="2"/>
      <scheme val="minor"/>
    </font>
    <font>
      <i/>
      <sz val="8"/>
      <color rgb="FFFF0000"/>
      <name val="Calibri"/>
      <family val="2"/>
    </font>
    <font>
      <b/>
      <sz val="10"/>
      <color theme="2"/>
      <name val="Calibri"/>
      <family val="2"/>
      <scheme val="minor"/>
    </font>
    <font>
      <b/>
      <i/>
      <sz val="10"/>
      <name val="Calibri"/>
      <family val="2"/>
      <scheme val="minor"/>
    </font>
    <font>
      <b/>
      <sz val="11"/>
      <color rgb="FFFF0000"/>
      <name val="Calibri"/>
      <family val="2"/>
    </font>
    <font>
      <b/>
      <sz val="9"/>
      <color theme="1"/>
      <name val="Calibri"/>
      <family val="1"/>
      <charset val="2"/>
    </font>
    <font>
      <b/>
      <sz val="10"/>
      <color rgb="FFD7DD6A"/>
      <name val="Calibri"/>
      <family val="2"/>
    </font>
  </fonts>
  <fills count="58">
    <fill>
      <patternFill patternType="none"/>
    </fill>
    <fill>
      <patternFill patternType="gray125"/>
    </fill>
    <fill>
      <patternFill patternType="solid">
        <fgColor rgb="FF5E7121"/>
        <bgColor rgb="FF5E7121"/>
      </patternFill>
    </fill>
    <fill>
      <patternFill patternType="solid">
        <fgColor rgb="FFF6FBE9"/>
        <bgColor rgb="FFF6FBE9"/>
      </patternFill>
    </fill>
    <fill>
      <patternFill patternType="solid">
        <fgColor rgb="FFC1D72F"/>
        <bgColor rgb="FFC1D72F"/>
      </patternFill>
    </fill>
    <fill>
      <patternFill patternType="solid">
        <fgColor theme="0"/>
        <bgColor theme="0"/>
      </patternFill>
    </fill>
    <fill>
      <patternFill patternType="solid">
        <fgColor rgb="FFE3EFBB"/>
        <bgColor rgb="FFE3EFBB"/>
      </patternFill>
    </fill>
    <fill>
      <patternFill patternType="solid">
        <fgColor rgb="FF91D6E3"/>
        <bgColor rgb="FF91D6E3"/>
      </patternFill>
    </fill>
    <fill>
      <patternFill patternType="solid">
        <fgColor rgb="FFFFFFFF"/>
        <bgColor rgb="FFFFFFFF"/>
      </patternFill>
    </fill>
    <fill>
      <patternFill patternType="solid">
        <fgColor rgb="FFD8D8D8"/>
        <bgColor rgb="FFD8D8D8"/>
      </patternFill>
    </fill>
    <fill>
      <patternFill patternType="solid">
        <fgColor rgb="FFF2F2F2"/>
        <bgColor rgb="FFF2F2F2"/>
      </patternFill>
    </fill>
    <fill>
      <patternFill patternType="solid">
        <fgColor rgb="FF7F7F7F"/>
        <bgColor rgb="FF7F7F7F"/>
      </patternFill>
    </fill>
    <fill>
      <patternFill patternType="solid">
        <fgColor rgb="FF595959"/>
        <bgColor rgb="FF595959"/>
      </patternFill>
    </fill>
    <fill>
      <patternFill patternType="solid">
        <fgColor rgb="FFA5A5A5"/>
        <bgColor rgb="FFA5A5A5"/>
      </patternFill>
    </fill>
    <fill>
      <patternFill patternType="solid">
        <fgColor rgb="FFBFBFBF"/>
        <bgColor rgb="FFBFBFBF"/>
      </patternFill>
    </fill>
    <fill>
      <patternFill patternType="solid">
        <fgColor rgb="FFC5EAEB"/>
        <bgColor rgb="FFC1D72F"/>
      </patternFill>
    </fill>
    <fill>
      <patternFill patternType="solid">
        <fgColor rgb="FFDAF1F2"/>
        <bgColor rgb="FFC7F6FF"/>
      </patternFill>
    </fill>
    <fill>
      <patternFill patternType="solid">
        <fgColor rgb="FFDBEA9A"/>
        <bgColor indexed="64"/>
      </patternFill>
    </fill>
    <fill>
      <patternFill patternType="solid">
        <fgColor rgb="FFE6F5F6"/>
        <bgColor rgb="FFC7F6FF"/>
      </patternFill>
    </fill>
    <fill>
      <patternFill patternType="solid">
        <fgColor rgb="FFECF4CC"/>
        <bgColor indexed="64"/>
      </patternFill>
    </fill>
    <fill>
      <patternFill patternType="solid">
        <fgColor rgb="FFE1D7F8"/>
        <bgColor indexed="64"/>
      </patternFill>
    </fill>
    <fill>
      <patternFill patternType="solid">
        <fgColor rgb="FFF2EEFC"/>
        <bgColor indexed="64"/>
      </patternFill>
    </fill>
    <fill>
      <patternFill patternType="solid">
        <fgColor theme="0" tint="-0.14999847407452621"/>
        <bgColor rgb="FFF2F2F2"/>
      </patternFill>
    </fill>
    <fill>
      <patternFill patternType="solid">
        <fgColor rgb="FF404A1C"/>
        <bgColor rgb="FF5E7121"/>
      </patternFill>
    </fill>
    <fill>
      <patternFill patternType="solid">
        <fgColor rgb="FF404A1C"/>
        <bgColor indexed="64"/>
      </patternFill>
    </fill>
    <fill>
      <patternFill patternType="solid">
        <fgColor rgb="FFF6FBE9"/>
        <bgColor indexed="64"/>
      </patternFill>
    </fill>
    <fill>
      <patternFill patternType="solid">
        <fgColor theme="2" tint="-0.14999847407452621"/>
        <bgColor rgb="FFC1D72F"/>
      </patternFill>
    </fill>
    <fill>
      <patternFill patternType="solid">
        <fgColor rgb="FFD7DD6A"/>
        <bgColor indexed="64"/>
      </patternFill>
    </fill>
    <fill>
      <patternFill patternType="solid">
        <fgColor rgb="FFECF4CC"/>
        <bgColor rgb="FFE3EFBB"/>
      </patternFill>
    </fill>
    <fill>
      <patternFill patternType="solid">
        <fgColor rgb="FFD7DD6A"/>
        <bgColor rgb="FFC7F6FF"/>
      </patternFill>
    </fill>
    <fill>
      <patternFill patternType="solid">
        <fgColor rgb="FFA4DFE0"/>
        <bgColor rgb="FF91D6E3"/>
      </patternFill>
    </fill>
    <fill>
      <patternFill patternType="solid">
        <fgColor rgb="FFA4DFE0"/>
        <bgColor rgb="FFC7F6FF"/>
      </patternFill>
    </fill>
    <fill>
      <patternFill patternType="solid">
        <fgColor rgb="FFA4DFE0"/>
        <bgColor indexed="64"/>
      </patternFill>
    </fill>
    <fill>
      <patternFill patternType="solid">
        <fgColor rgb="FFD8CAF6"/>
        <bgColor indexed="64"/>
      </patternFill>
    </fill>
    <fill>
      <patternFill patternType="solid">
        <fgColor rgb="FFE6F5F6"/>
        <bgColor rgb="FFC1D72F"/>
      </patternFill>
    </fill>
    <fill>
      <patternFill patternType="solid">
        <fgColor rgb="FFBFBFBF"/>
        <bgColor indexed="64"/>
      </patternFill>
    </fill>
    <fill>
      <patternFill patternType="solid">
        <fgColor rgb="FFBFBFBF"/>
        <bgColor rgb="FFC1D72F"/>
      </patternFill>
    </fill>
    <fill>
      <patternFill patternType="solid">
        <fgColor rgb="FFBFBFBF"/>
        <bgColor rgb="FFB1D349"/>
      </patternFill>
    </fill>
    <fill>
      <patternFill patternType="solid">
        <fgColor theme="0" tint="-0.249977111117893"/>
        <bgColor rgb="FFC1D72F"/>
      </patternFill>
    </fill>
    <fill>
      <patternFill patternType="solid">
        <fgColor theme="0" tint="-0.249977111117893"/>
        <bgColor rgb="FFB1D349"/>
      </patternFill>
    </fill>
    <fill>
      <patternFill patternType="solid">
        <fgColor theme="0" tint="-0.14999847407452621"/>
        <bgColor rgb="FFC1D72F"/>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8CAF6"/>
        <bgColor rgb="FFC1D72F"/>
      </patternFill>
    </fill>
    <fill>
      <patternFill patternType="solid">
        <fgColor rgb="FF3C005A"/>
        <bgColor rgb="FF5E7121"/>
      </patternFill>
    </fill>
    <fill>
      <patternFill patternType="solid">
        <fgColor rgb="FFE4EFBF"/>
        <bgColor indexed="64"/>
      </patternFill>
    </fill>
    <fill>
      <patternFill patternType="solid">
        <fgColor rgb="FFD9BD97"/>
        <bgColor rgb="FFB1D349"/>
      </patternFill>
    </fill>
    <fill>
      <patternFill patternType="solid">
        <fgColor theme="7" tint="0.59999389629810485"/>
        <bgColor indexed="64"/>
      </patternFill>
    </fill>
    <fill>
      <patternFill patternType="solid">
        <fgColor rgb="FFD9BD97"/>
        <bgColor rgb="FF5E7121"/>
      </patternFill>
    </fill>
    <fill>
      <patternFill patternType="solid">
        <fgColor rgb="FFC00000"/>
        <bgColor indexed="64"/>
      </patternFill>
    </fill>
    <fill>
      <patternFill patternType="solid">
        <fgColor theme="9" tint="-0.249977111117893"/>
        <bgColor indexed="64"/>
      </patternFill>
    </fill>
    <fill>
      <patternFill patternType="solid">
        <fgColor rgb="FFBFDB67"/>
        <bgColor indexed="64"/>
      </patternFill>
    </fill>
    <fill>
      <patternFill patternType="solid">
        <fgColor rgb="FF7030A0"/>
        <bgColor indexed="64"/>
      </patternFill>
    </fill>
    <fill>
      <patternFill patternType="solid">
        <fgColor theme="7" tint="0.79998168889431442"/>
        <bgColor indexed="64"/>
      </patternFill>
    </fill>
    <fill>
      <patternFill patternType="solid">
        <fgColor rgb="FFB889DB"/>
        <bgColor rgb="FF5E7121"/>
      </patternFill>
    </fill>
    <fill>
      <patternFill patternType="solid">
        <fgColor rgb="FF00B0F0"/>
        <bgColor indexed="64"/>
      </patternFill>
    </fill>
    <fill>
      <patternFill patternType="solid">
        <fgColor rgb="FFFF0000"/>
        <bgColor indexed="64"/>
      </patternFill>
    </fill>
    <fill>
      <patternFill patternType="solid">
        <fgColor theme="0" tint="-0.249977111117893"/>
        <bgColor rgb="FFD9D9D9"/>
      </patternFill>
    </fill>
  </fills>
  <borders count="133">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5E7121"/>
      </left>
      <right style="thin">
        <color rgb="FF5E7121"/>
      </right>
      <top style="thin">
        <color rgb="FF5E7121"/>
      </top>
      <bottom/>
      <diagonal/>
    </border>
    <border>
      <left style="thin">
        <color rgb="FF5E7121"/>
      </left>
      <right/>
      <top style="thin">
        <color rgb="FF5E7121"/>
      </top>
      <bottom/>
      <diagonal/>
    </border>
    <border>
      <left/>
      <right style="thin">
        <color rgb="FF5E7121"/>
      </right>
      <top style="thin">
        <color rgb="FF5E7121"/>
      </top>
      <bottom/>
      <diagonal/>
    </border>
    <border>
      <left style="thin">
        <color rgb="FF5E7121"/>
      </left>
      <right style="thin">
        <color rgb="FF5E7121"/>
      </right>
      <top/>
      <bottom style="thin">
        <color rgb="FF5E7121"/>
      </bottom>
      <diagonal/>
    </border>
    <border>
      <left style="thin">
        <color rgb="FF5E7121"/>
      </left>
      <right style="thin">
        <color rgb="FF5E7121"/>
      </right>
      <top/>
      <bottom style="thin">
        <color rgb="FF5E7121"/>
      </bottom>
      <diagonal/>
    </border>
    <border>
      <left style="thin">
        <color rgb="FF5E7121"/>
      </left>
      <right style="thin">
        <color rgb="FF5E7121"/>
      </right>
      <top style="thin">
        <color rgb="FF5E7121"/>
      </top>
      <bottom style="thin">
        <color rgb="FF5E7121"/>
      </bottom>
      <diagonal/>
    </border>
    <border>
      <left/>
      <right/>
      <top/>
      <bottom style="hair">
        <color rgb="FF000000"/>
      </bottom>
      <diagonal/>
    </border>
    <border>
      <left style="thin">
        <color rgb="FF617458"/>
      </left>
      <right/>
      <top style="thin">
        <color rgb="FF617458"/>
      </top>
      <bottom style="thin">
        <color rgb="FF617458"/>
      </bottom>
      <diagonal/>
    </border>
    <border>
      <left/>
      <right/>
      <top style="thin">
        <color rgb="FF617458"/>
      </top>
      <bottom style="thin">
        <color rgb="FF617458"/>
      </bottom>
      <diagonal/>
    </border>
    <border>
      <left/>
      <right style="thin">
        <color rgb="FF617458"/>
      </right>
      <top style="thin">
        <color rgb="FF617458"/>
      </top>
      <bottom style="thin">
        <color rgb="FF617458"/>
      </bottom>
      <diagonal/>
    </border>
    <border>
      <left style="medium">
        <color rgb="FF385623"/>
      </left>
      <right/>
      <top style="medium">
        <color rgb="FF385623"/>
      </top>
      <bottom style="medium">
        <color rgb="FF000000"/>
      </bottom>
      <diagonal/>
    </border>
    <border>
      <left/>
      <right/>
      <top style="medium">
        <color rgb="FF385623"/>
      </top>
      <bottom style="medium">
        <color rgb="FF000000"/>
      </bottom>
      <diagonal/>
    </border>
    <border>
      <left/>
      <right style="medium">
        <color rgb="FF385623"/>
      </right>
      <top style="medium">
        <color rgb="FF385623"/>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theme="0"/>
      </left>
      <right/>
      <top style="thin">
        <color rgb="FF000000"/>
      </top>
      <bottom style="thin">
        <color rgb="FF000000"/>
      </bottom>
      <diagonal/>
    </border>
    <border>
      <left style="thin">
        <color rgb="FF5E7121"/>
      </left>
      <right style="hair">
        <color rgb="FF5E7121"/>
      </right>
      <top style="thin">
        <color rgb="FF5E7121"/>
      </top>
      <bottom style="thin">
        <color rgb="FF5E7121"/>
      </bottom>
      <diagonal/>
    </border>
    <border>
      <left style="hair">
        <color rgb="FF5E7121"/>
      </left>
      <right style="thin">
        <color rgb="FF5E7121"/>
      </right>
      <top style="thin">
        <color rgb="FF5E7121"/>
      </top>
      <bottom style="thin">
        <color rgb="FF5E7121"/>
      </bottom>
      <diagonal/>
    </border>
    <border>
      <left style="thin">
        <color rgb="FF5E7121"/>
      </left>
      <right style="hair">
        <color rgb="FF5E7121"/>
      </right>
      <top style="thin">
        <color rgb="FF5E7121"/>
      </top>
      <bottom/>
      <diagonal/>
    </border>
    <border>
      <left style="hair">
        <color rgb="FF5E7121"/>
      </left>
      <right style="thin">
        <color rgb="FF5E7121"/>
      </right>
      <top style="thin">
        <color rgb="FF5E7121"/>
      </top>
      <bottom/>
      <diagonal/>
    </border>
    <border>
      <left style="thin">
        <color rgb="FF5E7121"/>
      </left>
      <right style="hair">
        <color rgb="FF5E7121"/>
      </right>
      <top/>
      <bottom style="thin">
        <color rgb="FF5E7121"/>
      </bottom>
      <diagonal/>
    </border>
    <border>
      <left style="hair">
        <color rgb="FF5E7121"/>
      </left>
      <right style="thin">
        <color rgb="FF5E7121"/>
      </right>
      <top/>
      <bottom style="thin">
        <color rgb="FF5E7121"/>
      </bottom>
      <diagonal/>
    </border>
    <border>
      <left/>
      <right/>
      <top style="thin">
        <color rgb="FF000000"/>
      </top>
      <bottom style="thin">
        <color rgb="FF5E712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rgb="FF404A1C"/>
      </left>
      <right style="thin">
        <color rgb="FF404A1C"/>
      </right>
      <top style="thin">
        <color rgb="FF404A1C"/>
      </top>
      <bottom style="thin">
        <color rgb="FF404A1C"/>
      </bottom>
      <diagonal/>
    </border>
    <border>
      <left style="thin">
        <color rgb="FF404A1C"/>
      </left>
      <right/>
      <top style="thin">
        <color rgb="FF404A1C"/>
      </top>
      <bottom style="thin">
        <color rgb="FF404A1C"/>
      </bottom>
      <diagonal/>
    </border>
    <border>
      <left/>
      <right style="thin">
        <color rgb="FF404A1C"/>
      </right>
      <top style="thin">
        <color rgb="FF404A1C"/>
      </top>
      <bottom style="thin">
        <color rgb="FF404A1C"/>
      </bottom>
      <diagonal/>
    </border>
    <border>
      <left/>
      <right/>
      <top style="thin">
        <color rgb="FF404A1C"/>
      </top>
      <bottom style="thin">
        <color rgb="FF404A1C"/>
      </bottom>
      <diagonal/>
    </border>
    <border>
      <left style="thin">
        <color rgb="FF404A1C"/>
      </left>
      <right style="hair">
        <color rgb="FF404A1C"/>
      </right>
      <top style="thin">
        <color rgb="FF404A1C"/>
      </top>
      <bottom style="thin">
        <color rgb="FF404A1C"/>
      </bottom>
      <diagonal/>
    </border>
    <border>
      <left style="hair">
        <color rgb="FF404A1C"/>
      </left>
      <right style="thin">
        <color rgb="FF404A1C"/>
      </right>
      <top style="thin">
        <color rgb="FF404A1C"/>
      </top>
      <bottom style="thin">
        <color rgb="FF404A1C"/>
      </bottom>
      <diagonal/>
    </border>
    <border>
      <left style="thin">
        <color rgb="FF404A1C"/>
      </left>
      <right style="thin">
        <color rgb="FF5E7121"/>
      </right>
      <top style="thin">
        <color rgb="FF404A1C"/>
      </top>
      <bottom style="thin">
        <color rgb="FF404A1C"/>
      </bottom>
      <diagonal/>
    </border>
    <border>
      <left style="thin">
        <color rgb="FF5E7121"/>
      </left>
      <right style="thin">
        <color rgb="FF5E7121"/>
      </right>
      <top style="thin">
        <color rgb="FF404A1C"/>
      </top>
      <bottom style="thin">
        <color rgb="FF404A1C"/>
      </bottom>
      <diagonal/>
    </border>
    <border>
      <left style="thin">
        <color rgb="FF5E7121"/>
      </left>
      <right style="thin">
        <color rgb="FF404A1C"/>
      </right>
      <top style="thin">
        <color rgb="FF404A1C"/>
      </top>
      <bottom style="thin">
        <color rgb="FF404A1C"/>
      </bottom>
      <diagonal/>
    </border>
    <border>
      <left style="thin">
        <color rgb="FF5E7121"/>
      </left>
      <right/>
      <top style="thin">
        <color rgb="FF404A1C"/>
      </top>
      <bottom style="thin">
        <color rgb="FF404A1C"/>
      </bottom>
      <diagonal/>
    </border>
    <border>
      <left/>
      <right style="thin">
        <color rgb="FF5E7121"/>
      </right>
      <top style="thin">
        <color rgb="FF404A1C"/>
      </top>
      <bottom style="thin">
        <color rgb="FF404A1C"/>
      </bottom>
      <diagonal/>
    </border>
    <border>
      <left style="thin">
        <color rgb="FF5E7121"/>
      </left>
      <right style="hair">
        <color rgb="FF5E7121"/>
      </right>
      <top style="thin">
        <color rgb="FF404A1C"/>
      </top>
      <bottom style="thin">
        <color rgb="FF404A1C"/>
      </bottom>
      <diagonal/>
    </border>
    <border>
      <left style="hair">
        <color rgb="FF5E7121"/>
      </left>
      <right style="thin">
        <color rgb="FF5E7121"/>
      </right>
      <top style="thin">
        <color rgb="FF404A1C"/>
      </top>
      <bottom style="thin">
        <color rgb="FF404A1C"/>
      </bottom>
      <diagonal/>
    </border>
    <border>
      <left style="thin">
        <color theme="0"/>
      </left>
      <right style="thin">
        <color theme="0"/>
      </right>
      <top style="thin">
        <color rgb="FF404A1C"/>
      </top>
      <bottom style="thin">
        <color rgb="FF404A1C"/>
      </bottom>
      <diagonal/>
    </border>
    <border>
      <left style="thin">
        <color theme="0"/>
      </left>
      <right style="thin">
        <color rgb="FF404A1C"/>
      </right>
      <top style="thin">
        <color rgb="FF404A1C"/>
      </top>
      <bottom style="thin">
        <color rgb="FF404A1C"/>
      </bottom>
      <diagonal/>
    </border>
    <border>
      <left style="thin">
        <color indexed="64"/>
      </left>
      <right style="thin">
        <color indexed="64"/>
      </right>
      <top style="hair">
        <color indexed="64"/>
      </top>
      <bottom style="thin">
        <color indexed="64"/>
      </bottom>
      <diagonal/>
    </border>
    <border>
      <left/>
      <right style="thin">
        <color rgb="FF000000"/>
      </right>
      <top/>
      <bottom/>
      <diagonal/>
    </border>
    <border>
      <left/>
      <right style="thin">
        <color rgb="FF000000"/>
      </right>
      <top style="thin">
        <color rgb="FF000000"/>
      </top>
      <bottom style="thin">
        <color rgb="FF5E7121"/>
      </bottom>
      <diagonal/>
    </border>
    <border>
      <left style="thin">
        <color indexed="64"/>
      </left>
      <right style="thin">
        <color indexed="64"/>
      </right>
      <top style="hair">
        <color indexed="64"/>
      </top>
      <bottom style="hair">
        <color indexed="64"/>
      </bottom>
      <diagonal/>
    </border>
    <border>
      <left style="thin">
        <color rgb="FF5E7121"/>
      </left>
      <right/>
      <top/>
      <bottom/>
      <diagonal/>
    </border>
    <border>
      <left style="thin">
        <color rgb="FF5E7121"/>
      </left>
      <right style="thin">
        <color rgb="FF5E7121"/>
      </right>
      <top/>
      <bottom/>
      <diagonal/>
    </border>
    <border>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thin">
        <color rgb="FF000000"/>
      </left>
      <right style="thin">
        <color rgb="FF000000"/>
      </right>
      <top/>
      <bottom/>
      <diagonal/>
    </border>
    <border>
      <left/>
      <right style="dotted">
        <color rgb="FF000000"/>
      </right>
      <top/>
      <bottom style="thin">
        <color rgb="FF000000"/>
      </bottom>
      <diagonal/>
    </border>
    <border>
      <left style="dotted">
        <color rgb="FF000000"/>
      </left>
      <right style="dotted">
        <color rgb="FF000000"/>
      </right>
      <top/>
      <bottom style="thin">
        <color rgb="FF000000"/>
      </bottom>
      <diagonal/>
    </border>
    <border>
      <left style="dotted">
        <color rgb="FF000000"/>
      </left>
      <right style="thin">
        <color rgb="FF000000"/>
      </right>
      <top/>
      <bottom style="thin">
        <color rgb="FF000000"/>
      </bottom>
      <diagonal/>
    </border>
    <border>
      <left style="thin">
        <color rgb="FF000000"/>
      </left>
      <right style="dotted">
        <color rgb="FF000000"/>
      </right>
      <top/>
      <bottom style="thin">
        <color rgb="FF000000"/>
      </bottom>
      <diagonal/>
    </border>
    <border>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n">
        <color rgb="FF000000"/>
      </left>
      <right style="dotted">
        <color rgb="FF000000"/>
      </right>
      <top style="thin">
        <color rgb="FF000000"/>
      </top>
      <bottom style="thin">
        <color rgb="FF0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top style="medium">
        <color theme="9" tint="-0.499984740745262"/>
      </top>
      <bottom style="medium">
        <color theme="9" tint="-0.499984740745262"/>
      </bottom>
      <diagonal/>
    </border>
    <border>
      <left style="thin">
        <color theme="9" tint="-0.499984740745262"/>
      </left>
      <right style="thin">
        <color theme="9" tint="-0.24994659260841701"/>
      </right>
      <top style="medium">
        <color theme="9" tint="-0.499984740745262"/>
      </top>
      <bottom style="thin">
        <color theme="9" tint="-0.24994659260841701"/>
      </bottom>
      <diagonal/>
    </border>
    <border>
      <left/>
      <right/>
      <top/>
      <bottom style="medium">
        <color theme="9" tint="-0.499984740745262"/>
      </bottom>
      <diagonal/>
    </border>
    <border>
      <left style="thin">
        <color theme="9" tint="-0.24994659260841701"/>
      </left>
      <right/>
      <top style="medium">
        <color theme="9" tint="-0.499984740745262"/>
      </top>
      <bottom style="thin">
        <color theme="9" tint="-0.24994659260841701"/>
      </bottom>
      <diagonal/>
    </border>
    <border>
      <left/>
      <right style="thin">
        <color theme="9" tint="-0.24994659260841701"/>
      </right>
      <top style="medium">
        <color theme="9" tint="-0.499984740745262"/>
      </top>
      <bottom style="thin">
        <color theme="9" tint="-0.24994659260841701"/>
      </bottom>
      <diagonal/>
    </border>
    <border>
      <left style="thin">
        <color theme="9" tint="-0.24994659260841701"/>
      </left>
      <right style="thin">
        <color theme="9" tint="-0.24994659260841701"/>
      </right>
      <top/>
      <bottom style="thin">
        <color theme="9" tint="-0.24994659260841701"/>
      </bottom>
      <diagonal/>
    </border>
    <border>
      <left/>
      <right/>
      <top style="medium">
        <color rgb="FF57257D"/>
      </top>
      <bottom style="medium">
        <color rgb="FF57257D"/>
      </bottom>
      <diagonal/>
    </border>
    <border>
      <left/>
      <right style="thin">
        <color rgb="FF57257D"/>
      </right>
      <top style="medium">
        <color rgb="FF57257D"/>
      </top>
      <bottom style="medium">
        <color rgb="FF57257D"/>
      </bottom>
      <diagonal/>
    </border>
    <border>
      <left style="thin">
        <color rgb="FF57257D"/>
      </left>
      <right/>
      <top style="medium">
        <color rgb="FF57257D"/>
      </top>
      <bottom style="medium">
        <color rgb="FF57257D"/>
      </bottom>
      <diagonal/>
    </border>
    <border>
      <left style="hair">
        <color auto="1"/>
      </left>
      <right style="hair">
        <color auto="1"/>
      </right>
      <top style="thin">
        <color auto="1"/>
      </top>
      <bottom style="hair">
        <color auto="1"/>
      </bottom>
      <diagonal/>
    </border>
    <border>
      <left style="hair">
        <color auto="1"/>
      </left>
      <right style="medium">
        <color theme="9" tint="-0.499984740745262"/>
      </right>
      <top style="thin">
        <color auto="1"/>
      </top>
      <bottom style="hair">
        <color auto="1"/>
      </bottom>
      <diagonal/>
    </border>
    <border>
      <left style="medium">
        <color theme="9" tint="-0.499984740745262"/>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hair">
        <color auto="1"/>
      </left>
      <right style="hair">
        <color auto="1"/>
      </right>
      <top/>
      <bottom style="hair">
        <color auto="1"/>
      </bottom>
      <diagonal/>
    </border>
    <border>
      <left style="hair">
        <color auto="1"/>
      </left>
      <right/>
      <top/>
      <bottom/>
      <diagonal/>
    </border>
    <border>
      <left style="thin">
        <color theme="9" tint="-0.499984740745262"/>
      </left>
      <right style="hair">
        <color auto="1"/>
      </right>
      <top style="hair">
        <color auto="1"/>
      </top>
      <bottom style="hair">
        <color auto="1"/>
      </bottom>
      <diagonal/>
    </border>
    <border>
      <left style="hair">
        <color auto="1"/>
      </left>
      <right/>
      <top style="hair">
        <color auto="1"/>
      </top>
      <bottom style="hair">
        <color auto="1"/>
      </bottom>
      <diagonal/>
    </border>
    <border>
      <left/>
      <right style="thin">
        <color theme="9" tint="-0.499984740745262"/>
      </right>
      <top style="hair">
        <color auto="1"/>
      </top>
      <bottom style="hair">
        <color auto="1"/>
      </bottom>
      <diagonal/>
    </border>
    <border>
      <left style="thin">
        <color theme="9" tint="-0.499984740745262"/>
      </left>
      <right/>
      <top style="hair">
        <color auto="1"/>
      </top>
      <bottom style="hair">
        <color auto="1"/>
      </bottom>
      <diagonal/>
    </border>
    <border>
      <left style="hair">
        <color auto="1"/>
      </left>
      <right style="hair">
        <color auto="1"/>
      </right>
      <top style="hair">
        <color auto="1"/>
      </top>
      <bottom style="hair">
        <color auto="1"/>
      </bottom>
      <diagonal/>
    </border>
    <border>
      <left/>
      <right style="thin">
        <color theme="9" tint="-0.499984740745262"/>
      </right>
      <top style="hair">
        <color auto="1"/>
      </top>
      <bottom/>
      <diagonal/>
    </border>
    <border>
      <left style="medium">
        <color auto="1"/>
      </left>
      <right style="medium">
        <color auto="1"/>
      </right>
      <top style="medium">
        <color auto="1"/>
      </top>
      <bottom style="medium">
        <color auto="1"/>
      </bottom>
      <diagonal/>
    </border>
    <border>
      <left style="hair">
        <color auto="1"/>
      </left>
      <right/>
      <top/>
      <bottom style="medium">
        <color theme="9" tint="-0.499984740745262"/>
      </bottom>
      <diagonal/>
    </border>
    <border>
      <left/>
      <right/>
      <top style="hair">
        <color auto="1"/>
      </top>
      <bottom style="medium">
        <color theme="9" tint="-0.499984740745262"/>
      </bottom>
      <diagonal/>
    </border>
    <border>
      <left/>
      <right style="hair">
        <color auto="1"/>
      </right>
      <top style="hair">
        <color auto="1"/>
      </top>
      <bottom style="medium">
        <color theme="9" tint="-0.499984740745262"/>
      </bottom>
      <diagonal/>
    </border>
    <border>
      <left style="hair">
        <color auto="1"/>
      </left>
      <right style="hair">
        <color auto="1"/>
      </right>
      <top/>
      <bottom/>
      <diagonal/>
    </border>
    <border>
      <left style="hair">
        <color auto="1"/>
      </left>
      <right style="hair">
        <color auto="1"/>
      </right>
      <top style="hair">
        <color auto="1"/>
      </top>
      <bottom style="thin">
        <color auto="1"/>
      </bottom>
      <diagonal/>
    </border>
    <border>
      <left/>
      <right/>
      <top style="hair">
        <color auto="1"/>
      </top>
      <bottom style="hair">
        <color auto="1"/>
      </bottom>
      <diagonal/>
    </border>
    <border>
      <left style="hair">
        <color auto="1"/>
      </left>
      <right/>
      <top style="medium">
        <color rgb="FFC00000"/>
      </top>
      <bottom style="medium">
        <color rgb="FFC00000"/>
      </bottom>
      <diagonal/>
    </border>
    <border>
      <left style="thin">
        <color theme="0" tint="-4.9989318521683403E-2"/>
      </left>
      <right/>
      <top style="medium">
        <color theme="9" tint="-0.499984740745262"/>
      </top>
      <bottom style="medium">
        <color theme="9" tint="-0.499984740745262"/>
      </bottom>
      <diagonal/>
    </border>
    <border>
      <left style="medium">
        <color theme="0"/>
      </left>
      <right/>
      <top style="medium">
        <color theme="9" tint="-0.499984740745262"/>
      </top>
      <bottom style="medium">
        <color theme="9" tint="-0.499984740745262"/>
      </bottom>
      <diagonal/>
    </border>
    <border>
      <left/>
      <right style="medium">
        <color theme="0"/>
      </right>
      <top style="medium">
        <color theme="9" tint="-0.499984740745262"/>
      </top>
      <bottom style="medium">
        <color theme="9" tint="-0.499984740745262"/>
      </bottom>
      <diagonal/>
    </border>
    <border>
      <left style="hair">
        <color auto="1"/>
      </left>
      <right style="hair">
        <color auto="1"/>
      </right>
      <top/>
      <bottom style="medium">
        <color theme="9" tint="-0.499984740745262"/>
      </bottom>
      <diagonal/>
    </border>
    <border>
      <left style="medium">
        <color theme="0"/>
      </left>
      <right style="thin">
        <color theme="0" tint="-4.9989318521683403E-2"/>
      </right>
      <top style="medium">
        <color theme="9" tint="-0.499984740745262"/>
      </top>
      <bottom style="medium">
        <color theme="9" tint="-0.499984740745262"/>
      </bottom>
      <diagonal/>
    </border>
    <border>
      <left style="thin">
        <color theme="0" tint="-4.9989318521683403E-2"/>
      </left>
      <right style="thin">
        <color theme="0" tint="-4.9989318521683403E-2"/>
      </right>
      <top style="medium">
        <color theme="9" tint="-0.499984740745262"/>
      </top>
      <bottom style="medium">
        <color theme="9" tint="-0.499984740745262"/>
      </bottom>
      <diagonal/>
    </border>
    <border>
      <left/>
      <right style="thin">
        <color theme="0" tint="-4.9989318521683403E-2"/>
      </right>
      <top style="medium">
        <color theme="9" tint="-0.499984740745262"/>
      </top>
      <bottom style="medium">
        <color theme="9" tint="-0.499984740745262"/>
      </bottom>
      <diagonal/>
    </border>
    <border>
      <left/>
      <right/>
      <top style="medium">
        <color rgb="FFC00000"/>
      </top>
      <bottom style="medium">
        <color theme="9" tint="-0.499984740745262"/>
      </bottom>
      <diagonal/>
    </border>
    <border>
      <left style="thin">
        <color indexed="64"/>
      </left>
      <right style="thin">
        <color indexed="64"/>
      </right>
      <top style="thin">
        <color indexed="64"/>
      </top>
      <bottom/>
      <diagonal/>
    </border>
    <border>
      <left/>
      <right style="thin">
        <color rgb="FF5E7121"/>
      </right>
      <top/>
      <bottom/>
      <diagonal/>
    </border>
    <border>
      <left/>
      <right style="thin">
        <color rgb="FF5E7121"/>
      </right>
      <top/>
      <bottom style="thin">
        <color rgb="FF5E7121"/>
      </bottom>
      <diagonal/>
    </border>
  </borders>
  <cellStyleXfs count="8">
    <xf numFmtId="0" fontId="0" fillId="0" borderId="0"/>
    <xf numFmtId="0" fontId="47" fillId="0" borderId="28"/>
    <xf numFmtId="9" fontId="65" fillId="0" borderId="0" applyFont="0" applyFill="0" applyBorder="0" applyAlignment="0" applyProtection="0"/>
    <xf numFmtId="0" fontId="75" fillId="0" borderId="0" applyNumberFormat="0" applyFill="0" applyBorder="0" applyAlignment="0" applyProtection="0"/>
    <xf numFmtId="0" fontId="11" fillId="0" borderId="28"/>
    <xf numFmtId="0" fontId="11" fillId="0" borderId="28"/>
    <xf numFmtId="9" fontId="11" fillId="0" borderId="28" applyFont="0" applyFill="0" applyBorder="0" applyAlignment="0" applyProtection="0"/>
    <xf numFmtId="0" fontId="75" fillId="0" borderId="28" applyNumberFormat="0" applyFill="0" applyBorder="0" applyAlignment="0" applyProtection="0"/>
  </cellStyleXfs>
  <cellXfs count="635">
    <xf numFmtId="0" fontId="0" fillId="0" borderId="0" xfId="0"/>
    <xf numFmtId="0" fontId="15" fillId="0" borderId="0" xfId="0" applyFont="1" applyAlignment="1">
      <alignment horizontal="left" vertical="center"/>
    </xf>
    <xf numFmtId="0" fontId="15" fillId="0" borderId="0" xfId="0" applyFont="1" applyAlignment="1">
      <alignment horizontal="center" vertical="center"/>
    </xf>
    <xf numFmtId="0" fontId="36" fillId="11" borderId="7" xfId="0" applyFont="1" applyFill="1" applyBorder="1" applyAlignment="1">
      <alignment horizontal="center" vertical="center"/>
    </xf>
    <xf numFmtId="0" fontId="37" fillId="0" borderId="0" xfId="0" applyFont="1" applyAlignment="1">
      <alignment horizontal="center" vertical="center"/>
    </xf>
    <xf numFmtId="0" fontId="37" fillId="11" borderId="7" xfId="0" applyFont="1" applyFill="1" applyBorder="1" applyAlignment="1">
      <alignment horizontal="center" vertical="center"/>
    </xf>
    <xf numFmtId="0" fontId="15" fillId="12" borderId="7" xfId="0" applyFont="1" applyFill="1" applyBorder="1" applyAlignment="1">
      <alignment horizontal="center" vertical="center"/>
    </xf>
    <xf numFmtId="0" fontId="15" fillId="12" borderId="7" xfId="0" applyFont="1" applyFill="1" applyBorder="1" applyAlignment="1">
      <alignment horizontal="left" vertical="center"/>
    </xf>
    <xf numFmtId="0" fontId="24" fillId="0" borderId="0" xfId="0" applyFont="1" applyAlignment="1">
      <alignment vertical="center" wrapText="1"/>
    </xf>
    <xf numFmtId="0" fontId="24" fillId="4" borderId="35" xfId="0" applyFont="1" applyFill="1" applyBorder="1" applyAlignment="1">
      <alignment horizontal="center" vertical="center" wrapText="1"/>
    </xf>
    <xf numFmtId="0" fontId="24" fillId="4" borderId="35" xfId="0" applyFont="1" applyFill="1" applyBorder="1" applyAlignment="1">
      <alignment vertical="center" wrapText="1"/>
    </xf>
    <xf numFmtId="0" fontId="38" fillId="13" borderId="7" xfId="0" applyFont="1" applyFill="1" applyBorder="1" applyAlignment="1">
      <alignment horizontal="center" vertical="center"/>
    </xf>
    <xf numFmtId="0" fontId="38" fillId="13" borderId="7" xfId="0" applyFont="1" applyFill="1" applyBorder="1" applyAlignment="1">
      <alignment horizontal="left" vertical="center"/>
    </xf>
    <xf numFmtId="0" fontId="34" fillId="0" borderId="0" xfId="0" applyFont="1"/>
    <xf numFmtId="0" fontId="24" fillId="0" borderId="0" xfId="0" applyFont="1" applyAlignment="1">
      <alignment vertical="top"/>
    </xf>
    <xf numFmtId="0" fontId="34" fillId="14" borderId="37" xfId="0" applyFont="1" applyFill="1" applyBorder="1" applyAlignment="1">
      <alignment horizontal="center" vertical="top"/>
    </xf>
    <xf numFmtId="164" fontId="34" fillId="14" borderId="37" xfId="0" applyNumberFormat="1" applyFont="1" applyFill="1" applyBorder="1" applyAlignment="1">
      <alignment horizontal="center" vertical="top" wrapText="1"/>
    </xf>
    <xf numFmtId="0" fontId="34" fillId="14" borderId="37" xfId="0" applyFont="1" applyFill="1" applyBorder="1" applyAlignment="1">
      <alignment vertical="top" wrapText="1"/>
    </xf>
    <xf numFmtId="0" fontId="34" fillId="0" borderId="0" xfId="0" applyFont="1" applyAlignment="1">
      <alignment vertical="top"/>
    </xf>
    <xf numFmtId="0" fontId="24" fillId="0" borderId="0" xfId="0" applyFont="1" applyAlignment="1">
      <alignment horizontal="center" vertical="top"/>
    </xf>
    <xf numFmtId="0" fontId="24" fillId="0" borderId="0" xfId="0" applyFont="1" applyAlignment="1">
      <alignment vertical="top" wrapText="1"/>
    </xf>
    <xf numFmtId="0" fontId="26" fillId="4" borderId="32" xfId="0" applyFont="1" applyFill="1" applyBorder="1" applyAlignment="1">
      <alignment vertical="center" wrapText="1"/>
    </xf>
    <xf numFmtId="0" fontId="66" fillId="0" borderId="0" xfId="0" applyFont="1"/>
    <xf numFmtId="0" fontId="24" fillId="0" borderId="0" xfId="0" applyFont="1" applyAlignment="1">
      <alignment vertical="center"/>
    </xf>
    <xf numFmtId="0" fontId="59" fillId="0" borderId="0" xfId="0" applyFont="1" applyAlignment="1">
      <alignment horizontal="left" vertical="center"/>
    </xf>
    <xf numFmtId="0" fontId="71" fillId="13" borderId="7" xfId="0" applyFont="1" applyFill="1" applyBorder="1" applyAlignment="1">
      <alignment horizontal="center" vertical="center"/>
    </xf>
    <xf numFmtId="0" fontId="39" fillId="14" borderId="37" xfId="0" applyFont="1" applyFill="1" applyBorder="1" applyAlignment="1">
      <alignment vertical="top" wrapText="1"/>
    </xf>
    <xf numFmtId="0" fontId="39" fillId="0" borderId="0" xfId="0" applyFont="1" applyAlignment="1">
      <alignment vertical="top" wrapText="1"/>
    </xf>
    <xf numFmtId="0" fontId="72" fillId="4" borderId="33" xfId="0" applyFont="1" applyFill="1" applyBorder="1" applyAlignment="1">
      <alignment horizontal="right" vertical="center" wrapText="1"/>
    </xf>
    <xf numFmtId="0" fontId="12" fillId="0" borderId="0" xfId="0" applyFont="1"/>
    <xf numFmtId="0" fontId="12" fillId="0" borderId="0" xfId="0" applyFont="1" applyAlignment="1">
      <alignment horizontal="center"/>
    </xf>
    <xf numFmtId="0" fontId="12" fillId="0" borderId="0" xfId="0" applyFont="1" applyAlignment="1">
      <alignment horizontal="left"/>
    </xf>
    <xf numFmtId="0" fontId="12" fillId="0" borderId="0" xfId="0" applyFont="1" applyAlignment="1">
      <alignment horizontal="right"/>
    </xf>
    <xf numFmtId="0" fontId="12" fillId="0" borderId="0" xfId="0" applyFont="1" applyAlignment="1">
      <alignment vertical="center"/>
    </xf>
    <xf numFmtId="0" fontId="15" fillId="0" borderId="0" xfId="0" applyFont="1"/>
    <xf numFmtId="0" fontId="17" fillId="0" borderId="0" xfId="0" applyFont="1" applyAlignment="1">
      <alignment vertical="top"/>
    </xf>
    <xf numFmtId="0" fontId="18" fillId="0" borderId="0" xfId="0" applyFont="1" applyAlignment="1">
      <alignment horizontal="left"/>
    </xf>
    <xf numFmtId="0" fontId="18" fillId="0" borderId="0" xfId="0" applyFont="1"/>
    <xf numFmtId="0" fontId="18" fillId="0" borderId="28" xfId="0" applyFont="1" applyBorder="1"/>
    <xf numFmtId="0" fontId="0" fillId="0" borderId="0" xfId="0" applyAlignment="1">
      <alignment horizontal="left"/>
    </xf>
    <xf numFmtId="0" fontId="15" fillId="0" borderId="28" xfId="0" applyFont="1" applyBorder="1"/>
    <xf numFmtId="0" fontId="15" fillId="0" borderId="0" xfId="0" applyFont="1" applyAlignment="1">
      <alignment horizontal="left"/>
    </xf>
    <xf numFmtId="0" fontId="23" fillId="0" borderId="0" xfId="0" applyFont="1" applyAlignment="1">
      <alignment vertical="center"/>
    </xf>
    <xf numFmtId="0" fontId="33" fillId="0" borderId="0" xfId="0" applyFont="1" applyAlignment="1">
      <alignment vertical="center"/>
    </xf>
    <xf numFmtId="0" fontId="34" fillId="0" borderId="0" xfId="0" applyFont="1" applyAlignment="1">
      <alignment vertical="center"/>
    </xf>
    <xf numFmtId="0" fontId="24" fillId="0" borderId="0" xfId="0" applyFont="1"/>
    <xf numFmtId="0" fontId="43" fillId="0" borderId="0" xfId="0" applyFont="1"/>
    <xf numFmtId="0" fontId="24" fillId="0" borderId="0" xfId="0" applyFont="1" applyAlignment="1">
      <alignment horizontal="left"/>
    </xf>
    <xf numFmtId="0" fontId="46" fillId="0" borderId="0" xfId="0" applyFont="1"/>
    <xf numFmtId="0" fontId="15" fillId="0" borderId="0" xfId="0" applyFont="1" applyAlignment="1">
      <alignment horizontal="center"/>
    </xf>
    <xf numFmtId="0" fontId="58" fillId="7" borderId="49" xfId="0" applyFont="1" applyFill="1" applyBorder="1" applyAlignment="1">
      <alignment horizontal="center" vertical="center" wrapText="1"/>
    </xf>
    <xf numFmtId="0" fontId="11" fillId="19" borderId="48" xfId="0" applyFont="1" applyFill="1" applyBorder="1" applyAlignment="1">
      <alignment vertical="center" wrapText="1"/>
    </xf>
    <xf numFmtId="0" fontId="11" fillId="22" borderId="48" xfId="0" applyFont="1" applyFill="1" applyBorder="1" applyAlignment="1">
      <alignment vertical="center" wrapText="1"/>
    </xf>
    <xf numFmtId="0" fontId="59" fillId="19" borderId="48" xfId="0" applyFont="1" applyFill="1" applyBorder="1" applyAlignment="1">
      <alignment vertical="center" wrapText="1"/>
    </xf>
    <xf numFmtId="0" fontId="30" fillId="15" borderId="48" xfId="0" applyFont="1" applyFill="1" applyBorder="1" applyAlignment="1">
      <alignment horizontal="left" vertical="center"/>
    </xf>
    <xf numFmtId="0" fontId="0" fillId="0" borderId="28" xfId="0" applyBorder="1"/>
    <xf numFmtId="0" fontId="23" fillId="0" borderId="28" xfId="0" applyFont="1" applyBorder="1"/>
    <xf numFmtId="0" fontId="83" fillId="17" borderId="49" xfId="0" applyFont="1" applyFill="1" applyBorder="1" applyAlignment="1">
      <alignment horizontal="center" vertical="center" wrapText="1"/>
    </xf>
    <xf numFmtId="0" fontId="15" fillId="21" borderId="50" xfId="0" applyFont="1" applyFill="1" applyBorder="1" applyAlignment="1">
      <alignment horizontal="left" vertical="center" wrapText="1"/>
    </xf>
    <xf numFmtId="0" fontId="84" fillId="20" borderId="51" xfId="0" applyFont="1" applyFill="1" applyBorder="1" applyAlignment="1">
      <alignment horizontal="center" vertical="center" wrapText="1"/>
    </xf>
    <xf numFmtId="0" fontId="86" fillId="21" borderId="52" xfId="0" applyFont="1" applyFill="1" applyBorder="1" applyAlignment="1">
      <alignment horizontal="left" vertical="center" wrapText="1" indent="4"/>
    </xf>
    <xf numFmtId="0" fontId="85" fillId="20" borderId="53" xfId="0" applyFont="1" applyFill="1" applyBorder="1" applyAlignment="1">
      <alignment horizontal="center" vertical="center" wrapText="1"/>
    </xf>
    <xf numFmtId="0" fontId="15" fillId="3" borderId="7" xfId="0" applyFont="1" applyFill="1" applyBorder="1"/>
    <xf numFmtId="0" fontId="50" fillId="0" borderId="28" xfId="0" applyFont="1" applyBorder="1" applyAlignment="1">
      <alignment vertical="center"/>
    </xf>
    <xf numFmtId="0" fontId="12" fillId="0" borderId="0" xfId="0" applyFont="1" applyAlignment="1">
      <alignment horizontal="center" vertical="center"/>
    </xf>
    <xf numFmtId="0" fontId="12" fillId="0" borderId="0" xfId="0" applyFont="1" applyAlignment="1">
      <alignment horizontal="right" vertical="center"/>
    </xf>
    <xf numFmtId="0" fontId="12" fillId="0" borderId="0" xfId="0" applyFont="1" applyAlignment="1">
      <alignment horizontal="center" vertical="top"/>
    </xf>
    <xf numFmtId="0" fontId="57" fillId="0" borderId="0" xfId="0" applyFont="1" applyAlignment="1">
      <alignment horizontal="right" vertical="center" wrapText="1"/>
    </xf>
    <xf numFmtId="0" fontId="60" fillId="0" borderId="0" xfId="0" applyFont="1" applyAlignment="1">
      <alignment horizontal="right" vertical="center" wrapText="1"/>
    </xf>
    <xf numFmtId="0" fontId="43" fillId="0" borderId="0" xfId="0" applyFont="1" applyAlignment="1">
      <alignment horizontal="left" vertical="center"/>
    </xf>
    <xf numFmtId="0" fontId="13" fillId="23" borderId="1" xfId="0" applyFont="1" applyFill="1" applyBorder="1" applyAlignment="1">
      <alignment vertical="center" wrapText="1"/>
    </xf>
    <xf numFmtId="0" fontId="94" fillId="23" borderId="1" xfId="0" applyFont="1" applyFill="1" applyBorder="1" applyAlignment="1">
      <alignment horizontal="right" vertical="center" textRotation="90"/>
    </xf>
    <xf numFmtId="0" fontId="14" fillId="3" borderId="7" xfId="0" applyFont="1" applyFill="1" applyBorder="1" applyAlignment="1">
      <alignment vertical="top" wrapText="1"/>
    </xf>
    <xf numFmtId="0" fontId="77" fillId="23" borderId="41" xfId="0" applyFont="1" applyFill="1" applyBorder="1"/>
    <xf numFmtId="0" fontId="15" fillId="0" borderId="44" xfId="0" applyFont="1" applyBorder="1" applyAlignment="1" applyProtection="1">
      <alignment horizontal="left" vertical="center"/>
      <protection locked="0"/>
    </xf>
    <xf numFmtId="0" fontId="15" fillId="0" borderId="56" xfId="0" applyFont="1" applyBorder="1" applyAlignment="1" applyProtection="1">
      <alignment horizontal="left" vertical="center"/>
      <protection locked="0"/>
    </xf>
    <xf numFmtId="0" fontId="15" fillId="0" borderId="55" xfId="0" applyFont="1" applyBorder="1" applyAlignment="1" applyProtection="1">
      <alignment horizontal="left" vertical="center"/>
      <protection locked="0"/>
    </xf>
    <xf numFmtId="0" fontId="15" fillId="5" borderId="44" xfId="0" applyFont="1" applyFill="1" applyBorder="1" applyAlignment="1" applyProtection="1">
      <alignment horizontal="left" vertical="center"/>
      <protection locked="0"/>
    </xf>
    <xf numFmtId="49" fontId="15" fillId="5" borderId="44" xfId="0" applyNumberFormat="1" applyFont="1" applyFill="1" applyBorder="1" applyAlignment="1" applyProtection="1">
      <alignment horizontal="left" vertical="center"/>
      <protection locked="0"/>
    </xf>
    <xf numFmtId="0" fontId="21" fillId="5" borderId="44" xfId="0" applyFont="1" applyFill="1" applyBorder="1" applyAlignment="1" applyProtection="1">
      <alignment horizontal="left" vertical="center"/>
      <protection locked="0"/>
    </xf>
    <xf numFmtId="0" fontId="15" fillId="5" borderId="44" xfId="0" applyFont="1" applyFill="1" applyBorder="1" applyAlignment="1" applyProtection="1">
      <alignment horizontal="left" vertical="center" wrapText="1"/>
      <protection locked="0"/>
    </xf>
    <xf numFmtId="0" fontId="19" fillId="26" borderId="44" xfId="0" applyFont="1" applyFill="1" applyBorder="1" applyAlignment="1">
      <alignment horizontal="left" vertical="center" wrapText="1"/>
    </xf>
    <xf numFmtId="0" fontId="19" fillId="26" borderId="44" xfId="0" applyFont="1" applyFill="1" applyBorder="1" applyAlignment="1">
      <alignment horizontal="left" vertical="center"/>
    </xf>
    <xf numFmtId="0" fontId="83" fillId="27" borderId="49" xfId="0" applyFont="1" applyFill="1" applyBorder="1" applyAlignment="1">
      <alignment horizontal="center" vertical="center" wrapText="1"/>
    </xf>
    <xf numFmtId="9" fontId="82" fillId="27" borderId="49" xfId="2" applyFont="1" applyFill="1" applyBorder="1" applyAlignment="1" applyProtection="1">
      <alignment horizontal="center" vertical="center" wrapText="1"/>
    </xf>
    <xf numFmtId="0" fontId="103" fillId="0" borderId="0" xfId="0" applyFont="1" applyAlignment="1">
      <alignment horizontal="left" vertical="center"/>
    </xf>
    <xf numFmtId="0" fontId="111" fillId="0" borderId="0" xfId="0" applyFont="1"/>
    <xf numFmtId="0" fontId="113" fillId="23" borderId="43" xfId="0" applyFont="1" applyFill="1" applyBorder="1" applyAlignment="1">
      <alignment horizontal="right" vertical="center" textRotation="90"/>
    </xf>
    <xf numFmtId="0" fontId="118" fillId="0" borderId="0" xfId="0" applyFont="1"/>
    <xf numFmtId="0" fontId="118" fillId="0" borderId="0" xfId="0" applyFont="1" applyAlignment="1">
      <alignment vertical="center"/>
    </xf>
    <xf numFmtId="0" fontId="119" fillId="0" borderId="0" xfId="0" applyFont="1"/>
    <xf numFmtId="0" fontId="121" fillId="0" borderId="28" xfId="0" applyFont="1" applyBorder="1"/>
    <xf numFmtId="0" fontId="121" fillId="0" borderId="28" xfId="0" applyFont="1" applyBorder="1" applyAlignment="1">
      <alignment vertical="center"/>
    </xf>
    <xf numFmtId="0" fontId="119" fillId="0" borderId="28" xfId="0" applyFont="1" applyBorder="1"/>
    <xf numFmtId="0" fontId="84" fillId="33" borderId="51" xfId="0" applyFont="1" applyFill="1" applyBorder="1" applyAlignment="1">
      <alignment horizontal="center" vertical="center" wrapText="1"/>
    </xf>
    <xf numFmtId="0" fontId="85" fillId="33" borderId="53" xfId="0" applyFont="1" applyFill="1" applyBorder="1" applyAlignment="1">
      <alignment horizontal="center" vertical="center" wrapText="1"/>
    </xf>
    <xf numFmtId="0" fontId="58" fillId="30" borderId="49" xfId="0" applyFont="1" applyFill="1" applyBorder="1" applyAlignment="1">
      <alignment horizontal="center" vertical="center" wrapText="1"/>
    </xf>
    <xf numFmtId="0" fontId="30" fillId="34" borderId="48" xfId="0" applyFont="1" applyFill="1" applyBorder="1" applyAlignment="1">
      <alignment horizontal="left" vertical="center"/>
    </xf>
    <xf numFmtId="0" fontId="10" fillId="0" borderId="0" xfId="0" applyFont="1"/>
    <xf numFmtId="0" fontId="48" fillId="30" borderId="57" xfId="0" applyFont="1" applyFill="1" applyBorder="1" applyAlignment="1">
      <alignment horizontal="center" vertical="center" wrapText="1"/>
    </xf>
    <xf numFmtId="0" fontId="79" fillId="18" borderId="57" xfId="0" applyFont="1" applyFill="1" applyBorder="1" applyAlignment="1">
      <alignment vertical="center" wrapText="1"/>
    </xf>
    <xf numFmtId="0" fontId="79" fillId="18" borderId="57" xfId="0" applyFont="1" applyFill="1" applyBorder="1" applyAlignment="1">
      <alignment horizontal="center" vertical="center" wrapText="1"/>
    </xf>
    <xf numFmtId="0" fontId="24" fillId="0" borderId="57" xfId="0" applyFont="1" applyBorder="1" applyAlignment="1" applyProtection="1">
      <alignment horizontal="left" vertical="center" wrapText="1"/>
      <protection locked="0"/>
    </xf>
    <xf numFmtId="0" fontId="49" fillId="27" borderId="57" xfId="0" applyFont="1" applyFill="1" applyBorder="1" applyAlignment="1">
      <alignment horizontal="center" vertical="center" wrapText="1"/>
    </xf>
    <xf numFmtId="0" fontId="79" fillId="19" borderId="57" xfId="0" applyFont="1" applyFill="1" applyBorder="1" applyAlignment="1">
      <alignment vertical="center" wrapText="1"/>
    </xf>
    <xf numFmtId="0" fontId="79" fillId="19" borderId="57" xfId="0" applyFont="1" applyFill="1" applyBorder="1" applyAlignment="1">
      <alignment horizontal="center" vertical="center" wrapText="1"/>
    </xf>
    <xf numFmtId="0" fontId="69" fillId="0" borderId="57" xfId="0" applyFont="1" applyBorder="1" applyAlignment="1">
      <alignment horizontal="left" vertical="center" wrapText="1"/>
    </xf>
    <xf numFmtId="0" fontId="52" fillId="0" borderId="57" xfId="0" applyFont="1" applyBorder="1" applyAlignment="1">
      <alignment vertical="center" wrapText="1"/>
    </xf>
    <xf numFmtId="0" fontId="52" fillId="0" borderId="57" xfId="0" applyFont="1" applyBorder="1" applyAlignment="1">
      <alignment vertical="center"/>
    </xf>
    <xf numFmtId="0" fontId="74" fillId="0" borderId="57" xfId="0" applyFont="1" applyBorder="1" applyAlignment="1">
      <alignment vertical="center" wrapText="1"/>
    </xf>
    <xf numFmtId="0" fontId="49" fillId="18" borderId="57" xfId="0" applyFont="1" applyFill="1" applyBorder="1" applyAlignment="1">
      <alignment vertical="center" wrapText="1"/>
    </xf>
    <xf numFmtId="0" fontId="73" fillId="0" borderId="57" xfId="0" applyFont="1" applyBorder="1" applyAlignment="1">
      <alignment horizontal="center" vertical="center" wrapText="1"/>
    </xf>
    <xf numFmtId="0" fontId="120" fillId="23" borderId="57" xfId="0" applyFont="1" applyFill="1" applyBorder="1" applyAlignment="1">
      <alignment vertical="center"/>
    </xf>
    <xf numFmtId="0" fontId="120" fillId="23" borderId="57" xfId="0" applyFont="1" applyFill="1" applyBorder="1" applyAlignment="1">
      <alignment horizontal="left" vertical="center"/>
    </xf>
    <xf numFmtId="0" fontId="123" fillId="23" borderId="57" xfId="0" applyFont="1" applyFill="1" applyBorder="1" applyAlignment="1">
      <alignment horizontal="center" vertical="center"/>
    </xf>
    <xf numFmtId="0" fontId="120" fillId="23" borderId="57" xfId="0" applyFont="1" applyFill="1" applyBorder="1" applyAlignment="1">
      <alignment horizontal="center" vertical="center"/>
    </xf>
    <xf numFmtId="0" fontId="93" fillId="33" borderId="57" xfId="0" applyFont="1" applyFill="1" applyBorder="1" applyAlignment="1">
      <alignment horizontal="center" vertical="center" wrapText="1"/>
    </xf>
    <xf numFmtId="0" fontId="93" fillId="21" borderId="57" xfId="0" applyFont="1" applyFill="1" applyBorder="1" applyAlignment="1">
      <alignment horizontal="left" vertical="center" wrapText="1"/>
    </xf>
    <xf numFmtId="0" fontId="93" fillId="21" borderId="57" xfId="0" applyFont="1" applyFill="1" applyBorder="1" applyAlignment="1">
      <alignment horizontal="center" vertical="center" wrapText="1"/>
    </xf>
    <xf numFmtId="0" fontId="44" fillId="0" borderId="57" xfId="0" applyFont="1" applyBorder="1" applyAlignment="1">
      <alignment vertical="center" wrapText="1"/>
    </xf>
    <xf numFmtId="0" fontId="43" fillId="0" borderId="57" xfId="0" applyFont="1" applyBorder="1" applyAlignment="1">
      <alignment vertical="center"/>
    </xf>
    <xf numFmtId="0" fontId="45" fillId="0" borderId="57" xfId="0" applyFont="1" applyBorder="1" applyAlignment="1">
      <alignment vertical="center" wrapText="1"/>
    </xf>
    <xf numFmtId="0" fontId="24" fillId="0" borderId="57" xfId="0" applyFont="1" applyBorder="1" applyAlignment="1">
      <alignment horizontal="left" vertical="center" wrapText="1"/>
    </xf>
    <xf numFmtId="0" fontId="24" fillId="0" borderId="57" xfId="0" applyFont="1" applyBorder="1" applyAlignment="1">
      <alignment vertical="center"/>
    </xf>
    <xf numFmtId="0" fontId="49" fillId="16" borderId="57" xfId="0" applyFont="1" applyFill="1" applyBorder="1" applyAlignment="1">
      <alignment vertical="center" wrapText="1"/>
    </xf>
    <xf numFmtId="0" fontId="69" fillId="0" borderId="57" xfId="0" applyFont="1" applyBorder="1" applyAlignment="1">
      <alignment vertical="center" wrapText="1"/>
    </xf>
    <xf numFmtId="0" fontId="52" fillId="0" borderId="57" xfId="1" applyFont="1" applyBorder="1" applyAlignment="1">
      <alignment vertical="center"/>
    </xf>
    <xf numFmtId="0" fontId="52" fillId="0" borderId="57" xfId="1" applyFont="1" applyBorder="1" applyAlignment="1">
      <alignment horizontal="left" vertical="center"/>
    </xf>
    <xf numFmtId="0" fontId="52" fillId="0" borderId="57" xfId="1" applyFont="1" applyBorder="1" applyAlignment="1">
      <alignment vertical="center" wrapText="1"/>
    </xf>
    <xf numFmtId="0" fontId="93" fillId="33" borderId="58" xfId="0" applyFont="1" applyFill="1" applyBorder="1" applyAlignment="1">
      <alignment horizontal="center" vertical="center" wrapText="1"/>
    </xf>
    <xf numFmtId="0" fontId="81" fillId="33" borderId="59" xfId="0" applyFont="1" applyFill="1" applyBorder="1" applyAlignment="1">
      <alignment horizontal="center" vertical="center" wrapText="1"/>
    </xf>
    <xf numFmtId="0" fontId="120" fillId="23" borderId="58" xfId="0" applyFont="1" applyFill="1" applyBorder="1" applyAlignment="1">
      <alignment vertical="center"/>
    </xf>
    <xf numFmtId="0" fontId="120" fillId="23" borderId="60" xfId="0" applyFont="1" applyFill="1" applyBorder="1" applyAlignment="1">
      <alignment horizontal="left" vertical="center"/>
    </xf>
    <xf numFmtId="0" fontId="123" fillId="23" borderId="60" xfId="0" applyFont="1" applyFill="1" applyBorder="1" applyAlignment="1">
      <alignment horizontal="center" vertical="center"/>
    </xf>
    <xf numFmtId="0" fontId="120" fillId="23" borderId="60" xfId="0" applyFont="1" applyFill="1" applyBorder="1" applyAlignment="1">
      <alignment horizontal="center" vertical="center"/>
    </xf>
    <xf numFmtId="0" fontId="120" fillId="23" borderId="59" xfId="0" applyFont="1" applyFill="1" applyBorder="1" applyAlignment="1">
      <alignment vertical="center"/>
    </xf>
    <xf numFmtId="0" fontId="27" fillId="37" borderId="58" xfId="0" applyFont="1" applyFill="1" applyBorder="1" applyAlignment="1">
      <alignment vertical="center"/>
    </xf>
    <xf numFmtId="0" fontId="54" fillId="37" borderId="60" xfId="0" applyFont="1" applyFill="1" applyBorder="1" applyAlignment="1">
      <alignment horizontal="left" vertical="center"/>
    </xf>
    <xf numFmtId="0" fontId="124" fillId="37" borderId="60" xfId="0" applyFont="1" applyFill="1" applyBorder="1" applyAlignment="1">
      <alignment horizontal="center" vertical="center"/>
    </xf>
    <xf numFmtId="0" fontId="28" fillId="37" borderId="60" xfId="0" applyFont="1" applyFill="1" applyBorder="1" applyAlignment="1">
      <alignment vertical="center"/>
    </xf>
    <xf numFmtId="0" fontId="27" fillId="37" borderId="60" xfId="0" applyFont="1" applyFill="1" applyBorder="1" applyAlignment="1">
      <alignment horizontal="left" vertical="center"/>
    </xf>
    <xf numFmtId="0" fontId="27" fillId="37" borderId="59" xfId="0" applyFont="1" applyFill="1" applyBorder="1" applyAlignment="1">
      <alignment vertical="center"/>
    </xf>
    <xf numFmtId="0" fontId="27" fillId="37" borderId="60" xfId="0" applyFont="1" applyFill="1" applyBorder="1" applyAlignment="1">
      <alignment horizontal="center" vertical="center"/>
    </xf>
    <xf numFmtId="0" fontId="25" fillId="0" borderId="61" xfId="0" applyFont="1" applyBorder="1" applyAlignment="1">
      <alignment horizontal="center" vertical="center" wrapText="1"/>
    </xf>
    <xf numFmtId="0" fontId="25" fillId="0" borderId="62" xfId="0" applyFont="1" applyBorder="1" applyAlignment="1">
      <alignment horizontal="center" vertical="center" wrapText="1"/>
    </xf>
    <xf numFmtId="0" fontId="114" fillId="23" borderId="58" xfId="0" applyFont="1" applyFill="1" applyBorder="1" applyAlignment="1">
      <alignment vertical="center"/>
    </xf>
    <xf numFmtId="0" fontId="99" fillId="23" borderId="60" xfId="0" applyFont="1" applyFill="1" applyBorder="1" applyAlignment="1">
      <alignment vertical="center"/>
    </xf>
    <xf numFmtId="0" fontId="99" fillId="23" borderId="60" xfId="0" applyFont="1" applyFill="1" applyBorder="1" applyAlignment="1">
      <alignment horizontal="center" vertical="center"/>
    </xf>
    <xf numFmtId="0" fontId="76" fillId="35" borderId="63" xfId="0" applyFont="1" applyFill="1" applyBorder="1" applyAlignment="1">
      <alignment horizontal="center" vertical="center" wrapText="1"/>
    </xf>
    <xf numFmtId="0" fontId="76" fillId="36" borderId="64" xfId="0" applyFont="1" applyFill="1" applyBorder="1" applyAlignment="1">
      <alignment vertical="center" wrapText="1"/>
    </xf>
    <xf numFmtId="0" fontId="76" fillId="36" borderId="64" xfId="0" applyFont="1" applyFill="1" applyBorder="1" applyAlignment="1">
      <alignment horizontal="center" vertical="center" wrapText="1"/>
    </xf>
    <xf numFmtId="0" fontId="76" fillId="36" borderId="64" xfId="0" applyFont="1" applyFill="1" applyBorder="1" applyAlignment="1">
      <alignment horizontal="center" vertical="center" textRotation="180" wrapText="1"/>
    </xf>
    <xf numFmtId="0" fontId="76" fillId="36" borderId="65" xfId="0" applyFont="1" applyFill="1" applyBorder="1" applyAlignment="1">
      <alignment horizontal="left" vertical="center" wrapText="1"/>
    </xf>
    <xf numFmtId="0" fontId="115" fillId="23" borderId="58" xfId="0" applyFont="1" applyFill="1" applyBorder="1" applyAlignment="1">
      <alignment vertical="center"/>
    </xf>
    <xf numFmtId="0" fontId="100" fillId="23" borderId="60" xfId="0" applyFont="1" applyFill="1" applyBorder="1" applyAlignment="1">
      <alignment horizontal="left" vertical="center"/>
    </xf>
    <xf numFmtId="0" fontId="100" fillId="23" borderId="60" xfId="0" applyFont="1" applyFill="1" applyBorder="1" applyAlignment="1">
      <alignment horizontal="center" vertical="center"/>
    </xf>
    <xf numFmtId="0" fontId="101" fillId="23" borderId="59" xfId="0" applyFont="1" applyFill="1" applyBorder="1" applyAlignment="1">
      <alignment horizontal="left" vertical="center"/>
    </xf>
    <xf numFmtId="0" fontId="48" fillId="30" borderId="63" xfId="0" applyFont="1" applyFill="1" applyBorder="1" applyAlignment="1">
      <alignment horizontal="center" vertical="center" wrapText="1"/>
    </xf>
    <xf numFmtId="0" fontId="79" fillId="18" borderId="64" xfId="0" applyFont="1" applyFill="1" applyBorder="1" applyAlignment="1">
      <alignment vertical="center" wrapText="1"/>
    </xf>
    <xf numFmtId="0" fontId="48" fillId="30" borderId="64" xfId="0" applyFont="1" applyFill="1" applyBorder="1" applyAlignment="1" applyProtection="1">
      <alignment horizontal="center" vertical="center" wrapText="1"/>
      <protection locked="0"/>
    </xf>
    <xf numFmtId="0" fontId="79" fillId="18" borderId="64" xfId="0" applyFont="1" applyFill="1" applyBorder="1" applyAlignment="1">
      <alignment horizontal="center" vertical="center" wrapText="1"/>
    </xf>
    <xf numFmtId="0" fontId="49" fillId="27" borderId="63" xfId="0" applyFont="1" applyFill="1" applyBorder="1" applyAlignment="1">
      <alignment horizontal="center" vertical="center" wrapText="1"/>
    </xf>
    <xf numFmtId="0" fontId="79" fillId="19" borderId="64" xfId="0" applyFont="1" applyFill="1" applyBorder="1" applyAlignment="1">
      <alignment vertical="center" wrapText="1"/>
    </xf>
    <xf numFmtId="0" fontId="49" fillId="27" borderId="64" xfId="0" applyFont="1" applyFill="1" applyBorder="1" applyAlignment="1" applyProtection="1">
      <alignment horizontal="center" vertical="center" wrapText="1"/>
      <protection locked="0"/>
    </xf>
    <xf numFmtId="0" fontId="79" fillId="19" borderId="64" xfId="0" applyFont="1" applyFill="1" applyBorder="1" applyAlignment="1">
      <alignment horizontal="center" vertical="center" wrapText="1"/>
    </xf>
    <xf numFmtId="0" fontId="52" fillId="8" borderId="65" xfId="0" applyFont="1" applyFill="1" applyBorder="1" applyAlignment="1">
      <alignment horizontal="left" vertical="center" wrapText="1"/>
    </xf>
    <xf numFmtId="0" fontId="48" fillId="31" borderId="63" xfId="0" applyFont="1" applyFill="1" applyBorder="1" applyAlignment="1">
      <alignment horizontal="center" vertical="center" wrapText="1"/>
    </xf>
    <xf numFmtId="0" fontId="43" fillId="0" borderId="65" xfId="0" applyFont="1" applyBorder="1" applyAlignment="1">
      <alignment vertical="center" wrapText="1"/>
    </xf>
    <xf numFmtId="0" fontId="93" fillId="33" borderId="63" xfId="0" applyFont="1" applyFill="1" applyBorder="1" applyAlignment="1">
      <alignment horizontal="center" vertical="center" wrapText="1"/>
    </xf>
    <xf numFmtId="0" fontId="93" fillId="21" borderId="64" xfId="0" applyFont="1" applyFill="1" applyBorder="1" applyAlignment="1">
      <alignment horizontal="left" vertical="center" wrapText="1"/>
    </xf>
    <xf numFmtId="0" fontId="93" fillId="33" borderId="64" xfId="0" applyFont="1" applyFill="1" applyBorder="1" applyAlignment="1" applyProtection="1">
      <alignment horizontal="center" vertical="center" wrapText="1"/>
      <protection locked="0"/>
    </xf>
    <xf numFmtId="0" fontId="93" fillId="21" borderId="64" xfId="0" applyFont="1" applyFill="1" applyBorder="1" applyAlignment="1">
      <alignment horizontal="center" vertical="center" wrapText="1"/>
    </xf>
    <xf numFmtId="0" fontId="69" fillId="0" borderId="65" xfId="0" applyFont="1" applyBorder="1" applyAlignment="1">
      <alignment horizontal="left" vertical="center" wrapText="1"/>
    </xf>
    <xf numFmtId="0" fontId="54" fillId="37" borderId="58" xfId="0" applyFont="1" applyFill="1" applyBorder="1" applyAlignment="1">
      <alignment vertical="center"/>
    </xf>
    <xf numFmtId="0" fontId="54" fillId="37" borderId="60" xfId="0" applyFont="1" applyFill="1" applyBorder="1" applyAlignment="1">
      <alignment horizontal="center" vertical="center"/>
    </xf>
    <xf numFmtId="0" fontId="55" fillId="37" borderId="59" xfId="0" applyFont="1" applyFill="1" applyBorder="1" applyAlignment="1">
      <alignment vertical="center"/>
    </xf>
    <xf numFmtId="0" fontId="43" fillId="0" borderId="65" xfId="0" applyFont="1" applyBorder="1" applyAlignment="1">
      <alignment horizontal="left" vertical="center" wrapText="1"/>
    </xf>
    <xf numFmtId="0" fontId="51" fillId="23" borderId="60" xfId="0" applyFont="1" applyFill="1" applyBorder="1" applyAlignment="1">
      <alignment horizontal="left" vertical="center"/>
    </xf>
    <xf numFmtId="0" fontId="51" fillId="23" borderId="60" xfId="0" applyFont="1" applyFill="1" applyBorder="1" applyAlignment="1">
      <alignment horizontal="center" vertical="center"/>
    </xf>
    <xf numFmtId="0" fontId="80" fillId="23" borderId="59" xfId="0" applyFont="1" applyFill="1" applyBorder="1" applyAlignment="1">
      <alignment horizontal="left" vertical="center"/>
    </xf>
    <xf numFmtId="0" fontId="49" fillId="27" borderId="66" xfId="0" applyFont="1" applyFill="1" applyBorder="1" applyAlignment="1" applyProtection="1">
      <alignment horizontal="center" vertical="center" wrapText="1"/>
      <protection locked="0"/>
    </xf>
    <xf numFmtId="0" fontId="80" fillId="27" borderId="67" xfId="0" applyFont="1" applyFill="1" applyBorder="1" applyAlignment="1">
      <alignment horizontal="center" vertical="center" wrapText="1"/>
    </xf>
    <xf numFmtId="0" fontId="69" fillId="0" borderId="65" xfId="0" applyFont="1" applyBorder="1" applyAlignment="1">
      <alignment vertical="center" wrapText="1"/>
    </xf>
    <xf numFmtId="0" fontId="87" fillId="0" borderId="65" xfId="0" applyFont="1" applyBorder="1" applyAlignment="1">
      <alignment horizontal="left" vertical="center" wrapText="1"/>
    </xf>
    <xf numFmtId="0" fontId="49" fillId="0" borderId="68" xfId="0" applyFont="1" applyBorder="1" applyAlignment="1">
      <alignment horizontal="center" vertical="center" wrapText="1"/>
    </xf>
    <xf numFmtId="0" fontId="49" fillId="0" borderId="69" xfId="0" applyFont="1" applyBorder="1" applyAlignment="1" applyProtection="1">
      <alignment horizontal="center" vertical="center" wrapText="1"/>
      <protection locked="0"/>
    </xf>
    <xf numFmtId="0" fontId="49" fillId="30" borderId="63" xfId="0" applyFont="1" applyFill="1" applyBorder="1" applyAlignment="1">
      <alignment horizontal="center" vertical="center" wrapText="1"/>
    </xf>
    <xf numFmtId="0" fontId="49" fillId="32" borderId="64" xfId="0" applyFont="1" applyFill="1" applyBorder="1" applyAlignment="1" applyProtection="1">
      <alignment horizontal="center" vertical="center" wrapText="1"/>
      <protection locked="0"/>
    </xf>
    <xf numFmtId="0" fontId="49" fillId="30" borderId="64" xfId="0" applyFont="1" applyFill="1" applyBorder="1" applyAlignment="1" applyProtection="1">
      <alignment horizontal="center" vertical="center" wrapText="1"/>
      <protection locked="0"/>
    </xf>
    <xf numFmtId="0" fontId="52" fillId="0" borderId="65" xfId="0" quotePrefix="1" applyFont="1" applyBorder="1" applyAlignment="1">
      <alignment horizontal="left" vertical="center" wrapText="1"/>
    </xf>
    <xf numFmtId="0" fontId="87" fillId="8" borderId="65" xfId="0" applyFont="1" applyFill="1" applyBorder="1" applyAlignment="1">
      <alignment horizontal="left" vertical="center" wrapText="1"/>
    </xf>
    <xf numFmtId="0" fontId="93" fillId="33" borderId="66" xfId="0" applyFont="1" applyFill="1" applyBorder="1" applyAlignment="1" applyProtection="1">
      <alignment horizontal="center" vertical="center" wrapText="1"/>
      <protection locked="0"/>
    </xf>
    <xf numFmtId="0" fontId="81" fillId="33" borderId="67" xfId="0" applyFont="1" applyFill="1" applyBorder="1" applyAlignment="1">
      <alignment horizontal="center" vertical="center" wrapText="1"/>
    </xf>
    <xf numFmtId="0" fontId="49" fillId="27" borderId="58" xfId="0" applyFont="1" applyFill="1" applyBorder="1" applyAlignment="1">
      <alignment horizontal="center" vertical="center" wrapText="1"/>
    </xf>
    <xf numFmtId="0" fontId="122" fillId="27" borderId="59" xfId="0" applyFont="1" applyFill="1" applyBorder="1" applyAlignment="1">
      <alignment horizontal="center" vertical="center" wrapText="1"/>
    </xf>
    <xf numFmtId="0" fontId="116" fillId="23" borderId="58" xfId="0" applyFont="1" applyFill="1" applyBorder="1" applyAlignment="1">
      <alignment vertical="center"/>
    </xf>
    <xf numFmtId="0" fontId="116" fillId="23" borderId="60" xfId="0" applyFont="1" applyFill="1" applyBorder="1" applyAlignment="1">
      <alignment vertical="center"/>
    </xf>
    <xf numFmtId="0" fontId="116" fillId="23" borderId="60" xfId="0" applyFont="1" applyFill="1" applyBorder="1" applyAlignment="1">
      <alignment horizontal="center" vertical="center"/>
    </xf>
    <xf numFmtId="0" fontId="117" fillId="23" borderId="60" xfId="0" applyFont="1" applyFill="1" applyBorder="1" applyAlignment="1">
      <alignment horizontal="left" vertical="center"/>
    </xf>
    <xf numFmtId="0" fontId="48" fillId="35" borderId="63" xfId="0" applyFont="1" applyFill="1" applyBorder="1" applyAlignment="1">
      <alignment horizontal="center" vertical="center" wrapText="1"/>
    </xf>
    <xf numFmtId="0" fontId="92" fillId="36" borderId="64" xfId="0" applyFont="1" applyFill="1" applyBorder="1" applyAlignment="1">
      <alignment vertical="center" wrapText="1"/>
    </xf>
    <xf numFmtId="0" fontId="48" fillId="36" borderId="64" xfId="0" applyFont="1" applyFill="1" applyBorder="1" applyAlignment="1">
      <alignment horizontal="center" vertical="center" wrapText="1"/>
    </xf>
    <xf numFmtId="0" fontId="92" fillId="36" borderId="64" xfId="0" applyFont="1" applyFill="1" applyBorder="1" applyAlignment="1">
      <alignment horizontal="center" vertical="center" textRotation="180" wrapText="1"/>
    </xf>
    <xf numFmtId="0" fontId="23" fillId="28" borderId="60" xfId="0" applyFont="1" applyFill="1" applyBorder="1" applyAlignment="1">
      <alignment horizontal="center" vertical="center"/>
    </xf>
    <xf numFmtId="0" fontId="23" fillId="28" borderId="60" xfId="0" applyFont="1" applyFill="1" applyBorder="1" applyAlignment="1">
      <alignment vertical="center"/>
    </xf>
    <xf numFmtId="10" fontId="35" fillId="28" borderId="70" xfId="0" applyNumberFormat="1" applyFont="1" applyFill="1" applyBorder="1" applyAlignment="1">
      <alignment horizontal="center" vertical="center"/>
    </xf>
    <xf numFmtId="10" fontId="35" fillId="28" borderId="71" xfId="0" applyNumberFormat="1" applyFont="1" applyFill="1" applyBorder="1" applyAlignment="1">
      <alignment horizontal="center" vertical="center"/>
    </xf>
    <xf numFmtId="0" fontId="68" fillId="37" borderId="58" xfId="0" applyFont="1" applyFill="1" applyBorder="1" applyAlignment="1">
      <alignment vertical="center"/>
    </xf>
    <xf numFmtId="0" fontId="31" fillId="36" borderId="64" xfId="0" applyFont="1" applyFill="1" applyBorder="1" applyAlignment="1">
      <alignment horizontal="left" vertical="center" wrapText="1"/>
    </xf>
    <xf numFmtId="0" fontId="31" fillId="36" borderId="64" xfId="0" applyFont="1" applyFill="1" applyBorder="1" applyAlignment="1">
      <alignment vertical="center" wrapText="1"/>
    </xf>
    <xf numFmtId="0" fontId="32" fillId="36" borderId="65" xfId="0" applyFont="1" applyFill="1" applyBorder="1" applyAlignment="1">
      <alignment vertical="center" wrapText="1"/>
    </xf>
    <xf numFmtId="0" fontId="23" fillId="28" borderId="60" xfId="0" applyFont="1" applyFill="1" applyBorder="1" applyAlignment="1">
      <alignment horizontal="left" vertical="center"/>
    </xf>
    <xf numFmtId="0" fontId="67" fillId="28" borderId="58" xfId="0" applyFont="1" applyFill="1" applyBorder="1" applyAlignment="1">
      <alignment horizontal="center" vertical="center"/>
    </xf>
    <xf numFmtId="0" fontId="15" fillId="28" borderId="28" xfId="0" applyFont="1" applyFill="1" applyBorder="1" applyAlignment="1">
      <alignment horizontal="left" vertical="center"/>
    </xf>
    <xf numFmtId="0" fontId="23" fillId="28" borderId="28" xfId="0" applyFont="1" applyFill="1" applyBorder="1" applyAlignment="1">
      <alignment horizontal="left" vertical="center"/>
    </xf>
    <xf numFmtId="0" fontId="29" fillId="28" borderId="28" xfId="0" applyFont="1" applyFill="1" applyBorder="1" applyAlignment="1">
      <alignment horizontal="center" vertical="center"/>
    </xf>
    <xf numFmtId="0" fontId="15" fillId="28" borderId="28" xfId="0" applyFont="1" applyFill="1" applyBorder="1" applyAlignment="1">
      <alignment vertical="center"/>
    </xf>
    <xf numFmtId="0" fontId="15" fillId="0" borderId="28" xfId="0" applyFont="1" applyBorder="1" applyAlignment="1">
      <alignment vertical="center"/>
    </xf>
    <xf numFmtId="0" fontId="0" fillId="0" borderId="28" xfId="0" applyBorder="1" applyAlignment="1">
      <alignment vertical="center"/>
    </xf>
    <xf numFmtId="0" fontId="50" fillId="28" borderId="7" xfId="0" applyFont="1" applyFill="1" applyBorder="1" applyAlignment="1">
      <alignment vertical="center"/>
    </xf>
    <xf numFmtId="0" fontId="56" fillId="28" borderId="7" xfId="0" applyFont="1" applyFill="1" applyBorder="1" applyAlignment="1">
      <alignment vertical="center"/>
    </xf>
    <xf numFmtId="0" fontId="67" fillId="28" borderId="60" xfId="0" applyFont="1" applyFill="1" applyBorder="1" applyAlignment="1">
      <alignment horizontal="left" vertical="center"/>
    </xf>
    <xf numFmtId="0" fontId="67" fillId="28" borderId="59" xfId="0" applyFont="1" applyFill="1" applyBorder="1" applyAlignment="1">
      <alignment horizontal="left" vertical="center"/>
    </xf>
    <xf numFmtId="0" fontId="78" fillId="0" borderId="0" xfId="0" applyFont="1" applyAlignment="1">
      <alignment horizontal="left" vertical="center"/>
    </xf>
    <xf numFmtId="0" fontId="19" fillId="26" borderId="55" xfId="0" applyFont="1" applyFill="1" applyBorder="1" applyAlignment="1">
      <alignment horizontal="left" vertical="center" wrapText="1"/>
    </xf>
    <xf numFmtId="0" fontId="20" fillId="26" borderId="72" xfId="0" applyFont="1" applyFill="1" applyBorder="1" applyAlignment="1">
      <alignment horizontal="left" vertical="center" wrapText="1"/>
    </xf>
    <xf numFmtId="0" fontId="126" fillId="23" borderId="58" xfId="0" applyFont="1" applyFill="1" applyBorder="1" applyAlignment="1">
      <alignment vertical="center"/>
    </xf>
    <xf numFmtId="0" fontId="70" fillId="38" borderId="47" xfId="0" applyFont="1" applyFill="1" applyBorder="1" applyAlignment="1">
      <alignment horizontal="center" vertical="center" wrapText="1"/>
    </xf>
    <xf numFmtId="0" fontId="48" fillId="38" borderId="14" xfId="0" applyFont="1" applyFill="1" applyBorder="1" applyAlignment="1">
      <alignment horizontal="center" vertical="center" textRotation="180"/>
    </xf>
    <xf numFmtId="0" fontId="127" fillId="38" borderId="45" xfId="0" applyFont="1" applyFill="1" applyBorder="1" applyAlignment="1">
      <alignment horizontal="center" vertical="center" textRotation="90"/>
    </xf>
    <xf numFmtId="0" fontId="128" fillId="38" borderId="45" xfId="0" applyFont="1" applyFill="1" applyBorder="1" applyAlignment="1">
      <alignment horizontal="center" vertical="top" textRotation="90"/>
    </xf>
    <xf numFmtId="0" fontId="50" fillId="6" borderId="28" xfId="0" applyFont="1" applyFill="1" applyBorder="1" applyAlignment="1">
      <alignment horizontal="left"/>
    </xf>
    <xf numFmtId="0" fontId="50" fillId="6" borderId="28" xfId="0" applyFont="1" applyFill="1" applyBorder="1" applyAlignment="1">
      <alignment horizontal="center"/>
    </xf>
    <xf numFmtId="0" fontId="56" fillId="6" borderId="28" xfId="0" applyFont="1" applyFill="1" applyBorder="1" applyAlignment="1">
      <alignment horizontal="center"/>
    </xf>
    <xf numFmtId="0" fontId="48" fillId="30" borderId="64" xfId="0" applyFont="1" applyFill="1" applyBorder="1" applyAlignment="1">
      <alignment horizontal="center" vertical="center" wrapText="1"/>
    </xf>
    <xf numFmtId="0" fontId="8" fillId="0" borderId="35" xfId="0" applyFont="1" applyBorder="1" applyAlignment="1">
      <alignment horizontal="center" vertical="center"/>
    </xf>
    <xf numFmtId="0" fontId="49" fillId="27" borderId="64" xfId="0" applyFont="1" applyFill="1" applyBorder="1" applyAlignment="1">
      <alignment horizontal="center" vertical="center" wrapText="1"/>
    </xf>
    <xf numFmtId="0" fontId="8" fillId="0" borderId="36" xfId="0" applyFont="1" applyBorder="1" applyAlignment="1">
      <alignment horizontal="center" vertical="center"/>
    </xf>
    <xf numFmtId="0" fontId="8" fillId="0" borderId="45" xfId="0" applyFont="1" applyBorder="1" applyAlignment="1">
      <alignment horizontal="center" vertical="center"/>
    </xf>
    <xf numFmtId="0" fontId="8" fillId="0" borderId="27" xfId="0" applyFont="1" applyBorder="1" applyAlignment="1">
      <alignment horizontal="center" vertical="center"/>
    </xf>
    <xf numFmtId="0" fontId="93" fillId="33" borderId="64" xfId="0" applyFont="1" applyFill="1" applyBorder="1" applyAlignment="1">
      <alignment horizontal="center" vertical="center" wrapText="1"/>
    </xf>
    <xf numFmtId="0" fontId="49" fillId="27" borderId="66" xfId="0" applyFont="1" applyFill="1" applyBorder="1" applyAlignment="1">
      <alignment horizontal="center" vertical="center" wrapText="1"/>
    </xf>
    <xf numFmtId="0" fontId="49" fillId="0" borderId="69" xfId="0" applyFont="1" applyBorder="1" applyAlignment="1">
      <alignment horizontal="center" vertical="center" wrapText="1"/>
    </xf>
    <xf numFmtId="0" fontId="49" fillId="32" borderId="64" xfId="0" applyFont="1" applyFill="1" applyBorder="1" applyAlignment="1">
      <alignment horizontal="center" vertical="center" wrapText="1"/>
    </xf>
    <xf numFmtId="0" fontId="49" fillId="30" borderId="64" xfId="0" applyFont="1" applyFill="1" applyBorder="1" applyAlignment="1">
      <alignment horizontal="center" vertical="center" wrapText="1"/>
    </xf>
    <xf numFmtId="0" fontId="93" fillId="33" borderId="66" xfId="0" applyFont="1" applyFill="1" applyBorder="1" applyAlignment="1">
      <alignment horizontal="center" vertical="center" wrapText="1"/>
    </xf>
    <xf numFmtId="0" fontId="129" fillId="38" borderId="22" xfId="0" applyFont="1" applyFill="1" applyBorder="1" applyAlignment="1">
      <alignment horizontal="left"/>
    </xf>
    <xf numFmtId="0" fontId="129" fillId="38" borderId="23" xfId="0" applyFont="1" applyFill="1" applyBorder="1" applyAlignment="1">
      <alignment horizontal="center" vertical="center"/>
    </xf>
    <xf numFmtId="0" fontId="129" fillId="38" borderId="24" xfId="0" applyFont="1" applyFill="1" applyBorder="1" applyAlignment="1">
      <alignment horizontal="center" vertical="center"/>
    </xf>
    <xf numFmtId="0" fontId="127" fillId="38" borderId="25" xfId="0" applyFont="1" applyFill="1" applyBorder="1" applyAlignment="1">
      <alignment horizontal="center" vertical="center" wrapText="1"/>
    </xf>
    <xf numFmtId="0" fontId="127" fillId="38" borderId="26" xfId="0" applyFont="1" applyFill="1" applyBorder="1" applyAlignment="1">
      <alignment horizontal="center" vertical="center" wrapText="1"/>
    </xf>
    <xf numFmtId="0" fontId="53" fillId="23" borderId="54" xfId="0" applyFont="1" applyFill="1" applyBorder="1" applyAlignment="1">
      <alignment horizontal="center" vertical="center"/>
    </xf>
    <xf numFmtId="0" fontId="53" fillId="23" borderId="54" xfId="0" applyFont="1" applyFill="1" applyBorder="1" applyAlignment="1">
      <alignment horizontal="right" vertical="center"/>
    </xf>
    <xf numFmtId="0" fontId="64" fillId="23" borderId="54" xfId="0" applyFont="1" applyFill="1" applyBorder="1" applyAlignment="1">
      <alignment horizontal="center" vertical="center" wrapText="1"/>
    </xf>
    <xf numFmtId="0" fontId="49" fillId="27" borderId="58" xfId="0" applyFont="1" applyFill="1" applyBorder="1" applyAlignment="1">
      <alignment horizontal="right" vertical="center" wrapText="1"/>
    </xf>
    <xf numFmtId="0" fontId="8" fillId="0" borderId="46" xfId="0" applyFont="1" applyBorder="1" applyAlignment="1">
      <alignment horizontal="center" vertical="center"/>
    </xf>
    <xf numFmtId="0" fontId="8" fillId="0" borderId="29" xfId="0" applyFont="1" applyBorder="1" applyAlignment="1">
      <alignment horizontal="center" vertical="center"/>
    </xf>
    <xf numFmtId="0" fontId="8" fillId="9" borderId="27" xfId="0" applyFont="1" applyFill="1" applyBorder="1" applyAlignment="1">
      <alignment horizontal="center" vertical="center"/>
    </xf>
    <xf numFmtId="0" fontId="55" fillId="39" borderId="30" xfId="0" applyFont="1" applyFill="1" applyBorder="1" applyAlignment="1">
      <alignment horizontal="center" vertical="center"/>
    </xf>
    <xf numFmtId="0" fontId="12" fillId="0" borderId="28" xfId="0" applyFont="1" applyBorder="1"/>
    <xf numFmtId="0" fontId="12" fillId="0" borderId="28" xfId="0" applyFont="1" applyBorder="1" applyAlignment="1">
      <alignment vertical="center"/>
    </xf>
    <xf numFmtId="0" fontId="12" fillId="0" borderId="28" xfId="0" applyFont="1" applyBorder="1" applyAlignment="1">
      <alignment horizontal="left"/>
    </xf>
    <xf numFmtId="0" fontId="8" fillId="0" borderId="28" xfId="0" applyFont="1" applyBorder="1"/>
    <xf numFmtId="0" fontId="8" fillId="0" borderId="28" xfId="0" applyFont="1" applyBorder="1" applyAlignment="1">
      <alignment vertical="center"/>
    </xf>
    <xf numFmtId="0" fontId="8" fillId="0" borderId="28" xfId="0" applyFont="1" applyBorder="1" applyAlignment="1">
      <alignment vertical="center" wrapText="1"/>
    </xf>
    <xf numFmtId="0" fontId="12" fillId="0" borderId="0" xfId="0" applyFont="1" applyAlignment="1">
      <alignment vertical="top"/>
    </xf>
    <xf numFmtId="0" fontId="63" fillId="0" borderId="0" xfId="0" applyFont="1" applyAlignment="1">
      <alignment vertical="top"/>
    </xf>
    <xf numFmtId="0" fontId="90" fillId="0" borderId="0" xfId="0" applyFont="1" applyAlignment="1">
      <alignment horizontal="left" vertical="center"/>
    </xf>
    <xf numFmtId="0" fontId="91" fillId="0" borderId="0" xfId="3" applyFont="1" applyFill="1" applyAlignment="1" applyProtection="1">
      <alignment vertical="top"/>
    </xf>
    <xf numFmtId="0" fontId="12" fillId="0" borderId="28" xfId="0" applyFont="1" applyBorder="1" applyAlignment="1">
      <alignment vertical="top"/>
    </xf>
    <xf numFmtId="0" fontId="111" fillId="0" borderId="0" xfId="0" applyFont="1" applyAlignment="1">
      <alignment vertical="top"/>
    </xf>
    <xf numFmtId="0" fontId="9" fillId="0" borderId="0" xfId="0" applyFont="1" applyAlignment="1">
      <alignment vertical="top"/>
    </xf>
    <xf numFmtId="0" fontId="63" fillId="0" borderId="0" xfId="0" applyFont="1" applyAlignment="1">
      <alignment vertical="center"/>
    </xf>
    <xf numFmtId="0" fontId="129" fillId="38" borderId="23" xfId="0" applyFont="1" applyFill="1" applyBorder="1" applyAlignment="1">
      <alignment horizontal="left"/>
    </xf>
    <xf numFmtId="0" fontId="127" fillId="38" borderId="25" xfId="0" applyFont="1" applyFill="1" applyBorder="1" applyAlignment="1">
      <alignment horizontal="right" vertical="center" wrapText="1"/>
    </xf>
    <xf numFmtId="0" fontId="127" fillId="38" borderId="20" xfId="0" applyFont="1" applyFill="1" applyBorder="1" applyAlignment="1">
      <alignment horizontal="left" vertical="center" wrapText="1"/>
    </xf>
    <xf numFmtId="0" fontId="50" fillId="6" borderId="28" xfId="0" applyFont="1" applyFill="1" applyBorder="1" applyAlignment="1">
      <alignment horizontal="right"/>
    </xf>
    <xf numFmtId="0" fontId="130" fillId="23" borderId="58" xfId="0" applyFont="1" applyFill="1" applyBorder="1" applyAlignment="1">
      <alignment horizontal="center" vertical="center"/>
    </xf>
    <xf numFmtId="0" fontId="130" fillId="23" borderId="60" xfId="0" applyFont="1" applyFill="1" applyBorder="1" applyAlignment="1">
      <alignment horizontal="center" vertical="center"/>
    </xf>
    <xf numFmtId="0" fontId="48" fillId="30" borderId="58" xfId="0" applyFont="1" applyFill="1" applyBorder="1" applyAlignment="1">
      <alignment horizontal="right" vertical="center" wrapText="1"/>
    </xf>
    <xf numFmtId="0" fontId="48" fillId="30" borderId="67" xfId="0" applyFont="1" applyFill="1" applyBorder="1" applyAlignment="1">
      <alignment horizontal="left" vertical="center" wrapText="1"/>
    </xf>
    <xf numFmtId="0" fontId="49" fillId="27" borderId="67" xfId="0" applyFont="1" applyFill="1" applyBorder="1" applyAlignment="1">
      <alignment horizontal="left" vertical="center" wrapText="1"/>
    </xf>
    <xf numFmtId="0" fontId="48" fillId="31" borderId="58" xfId="0" applyFont="1" applyFill="1" applyBorder="1" applyAlignment="1">
      <alignment horizontal="right" vertical="center" wrapText="1"/>
    </xf>
    <xf numFmtId="0" fontId="48" fillId="31" borderId="67" xfId="0" applyFont="1" applyFill="1" applyBorder="1" applyAlignment="1">
      <alignment horizontal="left" vertical="center" wrapText="1"/>
    </xf>
    <xf numFmtId="0" fontId="93" fillId="33" borderId="58" xfId="0" applyFont="1" applyFill="1" applyBorder="1" applyAlignment="1">
      <alignment horizontal="right" vertical="center" wrapText="1"/>
    </xf>
    <xf numFmtId="0" fontId="93" fillId="33" borderId="67" xfId="0" applyFont="1" applyFill="1" applyBorder="1" applyAlignment="1">
      <alignment horizontal="left" vertical="center" wrapText="1"/>
    </xf>
    <xf numFmtId="0" fontId="54" fillId="37" borderId="58" xfId="0" applyFont="1" applyFill="1" applyBorder="1" applyAlignment="1">
      <alignment horizontal="right" vertical="center"/>
    </xf>
    <xf numFmtId="0" fontId="49" fillId="30" borderId="58" xfId="0" applyFont="1" applyFill="1" applyBorder="1" applyAlignment="1">
      <alignment horizontal="right" vertical="center" wrapText="1"/>
    </xf>
    <xf numFmtId="0" fontId="49" fillId="30" borderId="67" xfId="0" applyFont="1" applyFill="1" applyBorder="1" applyAlignment="1">
      <alignment horizontal="left" vertical="center" wrapText="1"/>
    </xf>
    <xf numFmtId="0" fontId="7" fillId="0" borderId="28" xfId="0" applyFont="1" applyBorder="1" applyAlignment="1">
      <alignment horizontal="right" vertical="top"/>
    </xf>
    <xf numFmtId="0" fontId="7" fillId="0" borderId="28" xfId="0" applyFont="1" applyBorder="1" applyAlignment="1">
      <alignment horizontal="left" vertical="top"/>
    </xf>
    <xf numFmtId="0" fontId="7" fillId="0" borderId="28" xfId="0" applyFont="1" applyBorder="1" applyAlignment="1">
      <alignment horizontal="right"/>
    </xf>
    <xf numFmtId="0" fontId="7" fillId="0" borderId="28" xfId="0" applyFont="1" applyBorder="1" applyAlignment="1">
      <alignment horizontal="left"/>
    </xf>
    <xf numFmtId="0" fontId="7" fillId="0" borderId="28" xfId="0" applyFont="1" applyBorder="1" applyAlignment="1">
      <alignment horizontal="right" vertical="center"/>
    </xf>
    <xf numFmtId="0" fontId="7" fillId="0" borderId="28" xfId="0" applyFont="1" applyBorder="1" applyAlignment="1">
      <alignment horizontal="left" vertical="center"/>
    </xf>
    <xf numFmtId="0" fontId="7" fillId="0" borderId="0" xfId="0" applyFont="1" applyAlignment="1">
      <alignment horizontal="right"/>
    </xf>
    <xf numFmtId="9" fontId="131" fillId="17" borderId="49" xfId="2" applyFont="1" applyFill="1" applyBorder="1" applyAlignment="1" applyProtection="1">
      <alignment horizontal="center" vertical="center" wrapText="1"/>
    </xf>
    <xf numFmtId="0" fontId="60" fillId="7" borderId="49" xfId="0" applyFont="1" applyFill="1" applyBorder="1" applyAlignment="1">
      <alignment horizontal="center" vertical="center" wrapText="1"/>
    </xf>
    <xf numFmtId="14" fontId="38" fillId="13" borderId="7" xfId="0" applyNumberFormat="1" applyFont="1" applyFill="1" applyBorder="1" applyAlignment="1">
      <alignment horizontal="center" vertical="center"/>
    </xf>
    <xf numFmtId="14" fontId="38" fillId="13" borderId="37" xfId="0" applyNumberFormat="1" applyFont="1" applyFill="1" applyBorder="1" applyAlignment="1">
      <alignment horizontal="center" vertical="center"/>
    </xf>
    <xf numFmtId="14" fontId="24" fillId="0" borderId="0" xfId="0" applyNumberFormat="1" applyFont="1" applyAlignment="1">
      <alignment horizontal="center" vertical="top"/>
    </xf>
    <xf numFmtId="14" fontId="0" fillId="0" borderId="0" xfId="0" applyNumberFormat="1"/>
    <xf numFmtId="0" fontId="50" fillId="6" borderId="73" xfId="0" applyFont="1" applyFill="1" applyBorder="1" applyAlignment="1">
      <alignment horizontal="left"/>
    </xf>
    <xf numFmtId="0" fontId="53" fillId="23" borderId="74" xfId="0" applyFont="1" applyFill="1" applyBorder="1" applyAlignment="1">
      <alignment horizontal="center" vertical="center"/>
    </xf>
    <xf numFmtId="0" fontId="55" fillId="39" borderId="14" xfId="0" applyFont="1" applyFill="1" applyBorder="1" applyAlignment="1">
      <alignment horizontal="center" vertical="center"/>
    </xf>
    <xf numFmtId="0" fontId="132" fillId="11" borderId="7" xfId="0" applyFont="1" applyFill="1" applyBorder="1" applyAlignment="1">
      <alignment horizontal="center" vertical="center"/>
    </xf>
    <xf numFmtId="0" fontId="125" fillId="28" borderId="58" xfId="0" applyFont="1" applyFill="1" applyBorder="1" applyAlignment="1">
      <alignment horizontal="left" vertical="center"/>
    </xf>
    <xf numFmtId="0" fontId="6" fillId="0" borderId="0" xfId="0" applyFont="1" applyAlignment="1">
      <alignment horizontal="left" wrapText="1"/>
    </xf>
    <xf numFmtId="0" fontId="83" fillId="0" borderId="0" xfId="0" applyFont="1" applyAlignment="1">
      <alignment horizontal="left" vertical="center"/>
    </xf>
    <xf numFmtId="0" fontId="15" fillId="42" borderId="55" xfId="0" applyFont="1" applyFill="1" applyBorder="1" applyAlignment="1">
      <alignment horizontal="center" vertical="center" wrapText="1"/>
    </xf>
    <xf numFmtId="0" fontId="15" fillId="42" borderId="72" xfId="0" applyFont="1" applyFill="1" applyBorder="1" applyAlignment="1">
      <alignment horizontal="center" vertical="center" wrapText="1"/>
    </xf>
    <xf numFmtId="0" fontId="134" fillId="0" borderId="36" xfId="0" applyFont="1" applyBorder="1" applyAlignment="1">
      <alignment horizontal="center" vertical="top"/>
    </xf>
    <xf numFmtId="14" fontId="134" fillId="0" borderId="36" xfId="0" applyNumberFormat="1" applyFont="1" applyBorder="1" applyAlignment="1">
      <alignment horizontal="center" vertical="top"/>
    </xf>
    <xf numFmtId="164" fontId="134" fillId="0" borderId="36" xfId="0" applyNumberFormat="1" applyFont="1" applyBorder="1" applyAlignment="1">
      <alignment horizontal="center" vertical="top" wrapText="1"/>
    </xf>
    <xf numFmtId="0" fontId="134" fillId="0" borderId="36" xfId="0" applyFont="1" applyBorder="1" applyAlignment="1">
      <alignment vertical="top" wrapText="1"/>
    </xf>
    <xf numFmtId="0" fontId="134" fillId="10" borderId="36" xfId="0" applyFont="1" applyFill="1" applyBorder="1" applyAlignment="1">
      <alignment vertical="top" wrapText="1"/>
    </xf>
    <xf numFmtId="0" fontId="134" fillId="0" borderId="0" xfId="0" applyFont="1" applyAlignment="1">
      <alignment vertical="top"/>
    </xf>
    <xf numFmtId="0" fontId="135" fillId="0" borderId="0" xfId="0" applyFont="1"/>
    <xf numFmtId="9" fontId="134" fillId="0" borderId="36" xfId="0" applyNumberFormat="1" applyFont="1" applyBorder="1" applyAlignment="1">
      <alignment horizontal="left" vertical="top" wrapText="1"/>
    </xf>
    <xf numFmtId="0" fontId="76" fillId="43" borderId="22" xfId="0" applyFont="1" applyFill="1" applyBorder="1" applyAlignment="1">
      <alignment horizontal="left" vertical="center"/>
    </xf>
    <xf numFmtId="0" fontId="76" fillId="43" borderId="23" xfId="0" applyFont="1" applyFill="1" applyBorder="1" applyAlignment="1">
      <alignment horizontal="left" vertical="center"/>
    </xf>
    <xf numFmtId="0" fontId="138" fillId="43" borderId="23" xfId="0" applyFont="1" applyFill="1" applyBorder="1" applyAlignment="1">
      <alignment horizontal="left" vertical="center"/>
    </xf>
    <xf numFmtId="9" fontId="138" fillId="43" borderId="23" xfId="2" applyFont="1" applyFill="1" applyBorder="1" applyAlignment="1" applyProtection="1">
      <alignment horizontal="left" vertical="center"/>
    </xf>
    <xf numFmtId="0" fontId="138" fillId="43" borderId="23" xfId="2" applyNumberFormat="1" applyFont="1" applyFill="1" applyBorder="1" applyAlignment="1" applyProtection="1">
      <alignment horizontal="left" vertical="center"/>
    </xf>
    <xf numFmtId="9" fontId="138" fillId="43" borderId="23" xfId="2" applyFont="1" applyFill="1" applyBorder="1" applyAlignment="1" applyProtection="1">
      <alignment horizontal="left" vertical="center" wrapText="1"/>
    </xf>
    <xf numFmtId="0" fontId="138" fillId="43" borderId="26" xfId="0" applyFont="1" applyFill="1" applyBorder="1" applyAlignment="1">
      <alignment horizontal="center" vertical="center" textRotation="90" wrapText="1"/>
    </xf>
    <xf numFmtId="0" fontId="138" fillId="43" borderId="78" xfId="0" applyFont="1" applyFill="1" applyBorder="1" applyAlignment="1">
      <alignment horizontal="center" vertical="center" textRotation="90" wrapText="1"/>
    </xf>
    <xf numFmtId="0" fontId="138" fillId="43" borderId="79" xfId="0" applyFont="1" applyFill="1" applyBorder="1" applyAlignment="1">
      <alignment horizontal="center" vertical="center" textRotation="90" wrapText="1"/>
    </xf>
    <xf numFmtId="9" fontId="138" fillId="43" borderId="79" xfId="2" applyFont="1" applyFill="1" applyBorder="1" applyAlignment="1" applyProtection="1">
      <alignment horizontal="center" vertical="center" textRotation="90" wrapText="1"/>
    </xf>
    <xf numFmtId="0" fontId="138" fillId="43" borderId="79" xfId="2" applyNumberFormat="1" applyFont="1" applyFill="1" applyBorder="1" applyAlignment="1" applyProtection="1">
      <alignment horizontal="center" vertical="center" textRotation="90" wrapText="1"/>
    </xf>
    <xf numFmtId="9" fontId="138" fillId="43" borderId="80" xfId="2" applyFont="1" applyFill="1" applyBorder="1" applyAlignment="1" applyProtection="1">
      <alignment horizontal="center" vertical="center" textRotation="90" wrapText="1"/>
    </xf>
    <xf numFmtId="0" fontId="138" fillId="43" borderId="81" xfId="0" applyFont="1" applyFill="1" applyBorder="1" applyAlignment="1">
      <alignment horizontal="center" vertical="center" textRotation="90" wrapText="1"/>
    </xf>
    <xf numFmtId="0" fontId="62" fillId="0" borderId="82" xfId="0" applyFont="1" applyBorder="1" applyAlignment="1">
      <alignment vertical="center"/>
    </xf>
    <xf numFmtId="0" fontId="62" fillId="0" borderId="28" xfId="0" applyFont="1" applyBorder="1" applyAlignment="1">
      <alignment vertical="center"/>
    </xf>
    <xf numFmtId="0" fontId="62" fillId="0" borderId="0" xfId="0" applyFont="1" applyAlignment="1">
      <alignment vertical="center"/>
    </xf>
    <xf numFmtId="9" fontId="62" fillId="0" borderId="0" xfId="2" applyFont="1" applyAlignment="1" applyProtection="1">
      <alignment vertical="center"/>
    </xf>
    <xf numFmtId="0" fontId="62" fillId="0" borderId="0" xfId="2" applyNumberFormat="1" applyFont="1" applyAlignment="1" applyProtection="1">
      <alignment vertical="center"/>
    </xf>
    <xf numFmtId="9" fontId="62" fillId="0" borderId="73" xfId="2" applyFont="1" applyBorder="1" applyAlignment="1" applyProtection="1">
      <alignment vertical="center" wrapText="1"/>
    </xf>
    <xf numFmtId="0" fontId="64" fillId="44" borderId="54" xfId="0" applyFont="1" applyFill="1" applyBorder="1" applyAlignment="1">
      <alignment horizontal="center" vertical="center"/>
    </xf>
    <xf numFmtId="9" fontId="64" fillId="44" borderId="54" xfId="2" applyFont="1" applyFill="1" applyBorder="1" applyAlignment="1" applyProtection="1">
      <alignment horizontal="center" vertical="center"/>
    </xf>
    <xf numFmtId="0" fontId="64" fillId="44" borderId="54" xfId="2" applyNumberFormat="1" applyFont="1" applyFill="1" applyBorder="1" applyAlignment="1" applyProtection="1">
      <alignment horizontal="center" vertical="center"/>
    </xf>
    <xf numFmtId="9" fontId="64" fillId="44" borderId="54" xfId="2" applyFont="1" applyFill="1" applyBorder="1" applyAlignment="1" applyProtection="1">
      <alignment horizontal="center" vertical="center" wrapText="1"/>
    </xf>
    <xf numFmtId="0" fontId="66" fillId="0" borderId="45" xfId="0" applyFont="1" applyBorder="1" applyAlignment="1">
      <alignment horizontal="center" vertical="center"/>
    </xf>
    <xf numFmtId="0" fontId="66" fillId="0" borderId="83" xfId="0" applyFont="1" applyBorder="1" applyAlignment="1">
      <alignment horizontal="center" vertical="center"/>
    </xf>
    <xf numFmtId="0" fontId="66" fillId="0" borderId="84" xfId="0" applyFont="1" applyBorder="1" applyAlignment="1">
      <alignment horizontal="center" vertical="center"/>
    </xf>
    <xf numFmtId="9" fontId="66" fillId="0" borderId="84" xfId="2" applyFont="1" applyBorder="1" applyAlignment="1" applyProtection="1">
      <alignment horizontal="center" vertical="center"/>
    </xf>
    <xf numFmtId="0" fontId="66" fillId="45" borderId="84" xfId="2" applyNumberFormat="1" applyFont="1" applyFill="1" applyBorder="1" applyAlignment="1" applyProtection="1">
      <alignment horizontal="center" vertical="center"/>
    </xf>
    <xf numFmtId="9" fontId="66" fillId="45" borderId="85" xfId="2" applyFont="1" applyFill="1" applyBorder="1" applyAlignment="1" applyProtection="1">
      <alignment horizontal="center" vertical="center" wrapText="1"/>
    </xf>
    <xf numFmtId="0" fontId="66" fillId="0" borderId="86" xfId="0" applyFont="1" applyBorder="1" applyAlignment="1">
      <alignment horizontal="center" vertical="center"/>
    </xf>
    <xf numFmtId="0" fontId="66" fillId="0" borderId="27" xfId="0" applyFont="1" applyBorder="1" applyAlignment="1">
      <alignment horizontal="center" vertical="center"/>
    </xf>
    <xf numFmtId="0" fontId="66" fillId="0" borderId="87" xfId="0" applyFont="1" applyBorder="1" applyAlignment="1">
      <alignment horizontal="center" vertical="center"/>
    </xf>
    <xf numFmtId="0" fontId="66" fillId="0" borderId="88" xfId="0" applyFont="1" applyBorder="1" applyAlignment="1">
      <alignment horizontal="center" vertical="center"/>
    </xf>
    <xf numFmtId="9" fontId="66" fillId="0" borderId="88" xfId="2" applyFont="1" applyBorder="1" applyAlignment="1" applyProtection="1">
      <alignment horizontal="center" vertical="center"/>
    </xf>
    <xf numFmtId="0" fontId="66" fillId="45" borderId="88" xfId="2" applyNumberFormat="1" applyFont="1" applyFill="1" applyBorder="1" applyAlignment="1" applyProtection="1">
      <alignment horizontal="center" vertical="center"/>
    </xf>
    <xf numFmtId="9" fontId="66" fillId="45" borderId="89" xfId="2" applyFont="1" applyFill="1" applyBorder="1" applyAlignment="1" applyProtection="1">
      <alignment horizontal="center" vertical="center" wrapText="1"/>
    </xf>
    <xf numFmtId="0" fontId="66" fillId="0" borderId="90" xfId="0" applyFont="1" applyBorder="1" applyAlignment="1">
      <alignment horizontal="center" vertical="center"/>
    </xf>
    <xf numFmtId="0" fontId="139" fillId="46" borderId="27" xfId="0" applyFont="1" applyFill="1" applyBorder="1" applyAlignment="1">
      <alignment horizontal="center" vertical="center"/>
    </xf>
    <xf numFmtId="0" fontId="140" fillId="46" borderId="30" xfId="0" applyFont="1" applyFill="1" applyBorder="1" applyAlignment="1">
      <alignment horizontal="center" vertical="center"/>
    </xf>
    <xf numFmtId="0" fontId="140" fillId="46" borderId="14" xfId="0" applyFont="1" applyFill="1" applyBorder="1" applyAlignment="1">
      <alignment horizontal="center" vertical="center" wrapText="1"/>
    </xf>
    <xf numFmtId="0" fontId="139" fillId="48" borderId="27" xfId="0" applyFont="1" applyFill="1" applyBorder="1" applyAlignment="1">
      <alignment horizontal="center" vertical="center"/>
    </xf>
    <xf numFmtId="0" fontId="140" fillId="48" borderId="30" xfId="0" applyFont="1" applyFill="1" applyBorder="1" applyAlignment="1">
      <alignment horizontal="center" vertical="center"/>
    </xf>
    <xf numFmtId="0" fontId="140" fillId="48" borderId="14" xfId="0" applyFont="1" applyFill="1" applyBorder="1" applyAlignment="1">
      <alignment horizontal="center" vertical="center" wrapText="1"/>
    </xf>
    <xf numFmtId="0" fontId="139" fillId="44" borderId="27" xfId="0" applyFont="1" applyFill="1" applyBorder="1" applyAlignment="1">
      <alignment horizontal="center" vertical="center"/>
    </xf>
    <xf numFmtId="0" fontId="140" fillId="44" borderId="30" xfId="0" applyFont="1" applyFill="1" applyBorder="1" applyAlignment="1">
      <alignment horizontal="center" vertical="center"/>
    </xf>
    <xf numFmtId="0" fontId="140" fillId="44" borderId="14" xfId="0" applyFont="1" applyFill="1" applyBorder="1" applyAlignment="1">
      <alignment horizontal="center" vertical="center" wrapText="1"/>
    </xf>
    <xf numFmtId="0" fontId="66" fillId="0" borderId="0" xfId="0" applyFont="1" applyAlignment="1">
      <alignment horizontal="center" vertical="top"/>
    </xf>
    <xf numFmtId="9" fontId="66" fillId="0" borderId="0" xfId="2" applyFont="1" applyAlignment="1" applyProtection="1">
      <alignment horizontal="center" vertical="top"/>
    </xf>
    <xf numFmtId="0" fontId="66" fillId="0" borderId="0" xfId="2" applyNumberFormat="1" applyFont="1" applyAlignment="1" applyProtection="1">
      <alignment horizontal="center" vertical="top"/>
    </xf>
    <xf numFmtId="9" fontId="66" fillId="0" borderId="0" xfId="2" applyFont="1" applyAlignment="1" applyProtection="1">
      <alignment horizontal="center" vertical="top" wrapText="1"/>
    </xf>
    <xf numFmtId="0" fontId="4" fillId="0" borderId="0" xfId="0" applyFont="1"/>
    <xf numFmtId="0" fontId="66" fillId="0" borderId="0" xfId="0" applyFont="1" applyAlignment="1">
      <alignment horizontal="center" vertical="center"/>
    </xf>
    <xf numFmtId="9" fontId="66" fillId="0" borderId="0" xfId="2" applyFont="1" applyAlignment="1" applyProtection="1">
      <alignment horizontal="center" vertical="center"/>
    </xf>
    <xf numFmtId="0" fontId="66" fillId="0" borderId="0" xfId="2" applyNumberFormat="1" applyFont="1" applyAlignment="1" applyProtection="1">
      <alignment horizontal="center" vertical="center"/>
    </xf>
    <xf numFmtId="9" fontId="66" fillId="0" borderId="0" xfId="2" applyFont="1" applyAlignment="1" applyProtection="1">
      <alignment horizontal="center" vertical="center" wrapText="1"/>
    </xf>
    <xf numFmtId="9" fontId="66" fillId="0" borderId="0" xfId="2" applyFont="1" applyProtection="1"/>
    <xf numFmtId="0" fontId="66" fillId="0" borderId="0" xfId="2" applyNumberFormat="1" applyFont="1" applyProtection="1"/>
    <xf numFmtId="9" fontId="66" fillId="0" borderId="0" xfId="2" applyFont="1" applyAlignment="1" applyProtection="1">
      <alignment wrapText="1"/>
    </xf>
    <xf numFmtId="1" fontId="141" fillId="0" borderId="0" xfId="0" applyNumberFormat="1" applyFont="1" applyAlignment="1">
      <alignment horizontal="center" vertical="center"/>
    </xf>
    <xf numFmtId="0" fontId="141" fillId="0" borderId="0" xfId="0" applyFont="1" applyAlignment="1">
      <alignment horizontal="center" vertical="center"/>
    </xf>
    <xf numFmtId="0" fontId="141" fillId="0" borderId="0" xfId="0" applyFont="1" applyAlignment="1">
      <alignment vertical="center"/>
    </xf>
    <xf numFmtId="1" fontId="43" fillId="0" borderId="0" xfId="0" applyNumberFormat="1" applyFont="1" applyAlignment="1">
      <alignment horizontal="center" vertical="center"/>
    </xf>
    <xf numFmtId="0" fontId="43" fillId="0" borderId="0" xfId="0" applyFont="1" applyAlignment="1">
      <alignment horizontal="center" vertical="center"/>
    </xf>
    <xf numFmtId="0" fontId="43" fillId="0" borderId="0" xfId="0" applyFont="1" applyAlignment="1">
      <alignment vertical="center"/>
    </xf>
    <xf numFmtId="0" fontId="144" fillId="50" borderId="93" xfId="0" applyFont="1" applyFill="1" applyBorder="1" applyAlignment="1">
      <alignment vertical="center"/>
    </xf>
    <xf numFmtId="0" fontId="132" fillId="50" borderId="93" xfId="0" applyFont="1" applyFill="1" applyBorder="1" applyAlignment="1">
      <alignment vertical="center" wrapText="1"/>
    </xf>
    <xf numFmtId="0" fontId="24" fillId="0" borderId="28" xfId="0" applyFont="1" applyBorder="1" applyAlignment="1">
      <alignment vertical="center"/>
    </xf>
    <xf numFmtId="0" fontId="24" fillId="0" borderId="28" xfId="0" applyFont="1" applyBorder="1" applyAlignment="1">
      <alignment horizontal="center" vertical="center"/>
    </xf>
    <xf numFmtId="0" fontId="43" fillId="0" borderId="28" xfId="0" applyFont="1" applyBorder="1" applyAlignment="1">
      <alignment vertical="center"/>
    </xf>
    <xf numFmtId="0" fontId="43" fillId="0" borderId="28" xfId="0" applyFont="1" applyBorder="1" applyAlignment="1">
      <alignment horizontal="center" vertical="center"/>
    </xf>
    <xf numFmtId="0" fontId="26" fillId="0" borderId="28" xfId="0" applyFont="1" applyBorder="1" applyAlignment="1">
      <alignment horizontal="center" vertical="center"/>
    </xf>
    <xf numFmtId="0" fontId="26" fillId="51" borderId="94" xfId="0" applyFont="1" applyFill="1" applyBorder="1" applyAlignment="1">
      <alignment horizontal="center" vertical="center"/>
    </xf>
    <xf numFmtId="0" fontId="26" fillId="51" borderId="96" xfId="0" applyFont="1" applyFill="1" applyBorder="1" applyAlignment="1">
      <alignment horizontal="left" vertical="center"/>
    </xf>
    <xf numFmtId="0" fontId="26" fillId="51" borderId="97" xfId="0" applyFont="1" applyFill="1" applyBorder="1" applyAlignment="1">
      <alignment horizontal="left" vertical="center"/>
    </xf>
    <xf numFmtId="0" fontId="26" fillId="51" borderId="98" xfId="0" applyFont="1" applyFill="1" applyBorder="1" applyAlignment="1">
      <alignment horizontal="center" vertical="center" wrapText="1"/>
    </xf>
    <xf numFmtId="0" fontId="24" fillId="0" borderId="0" xfId="0" applyFont="1" applyAlignment="1">
      <alignment horizontal="center" vertical="center"/>
    </xf>
    <xf numFmtId="1" fontId="145" fillId="0" borderId="28" xfId="0" applyNumberFormat="1" applyFont="1" applyBorder="1" applyAlignment="1">
      <alignment horizontal="center" vertical="center"/>
    </xf>
    <xf numFmtId="0" fontId="145" fillId="0" borderId="28" xfId="0" applyFont="1" applyBorder="1" applyAlignment="1">
      <alignment horizontal="center" vertical="center"/>
    </xf>
    <xf numFmtId="0" fontId="146" fillId="0" borderId="28" xfId="0" applyFont="1" applyBorder="1" applyAlignment="1">
      <alignment horizontal="left" vertical="center"/>
    </xf>
    <xf numFmtId="0" fontId="147" fillId="0" borderId="28" xfId="0" applyFont="1" applyBorder="1" applyAlignment="1">
      <alignment horizontal="center" vertical="center"/>
    </xf>
    <xf numFmtId="0" fontId="147" fillId="0" borderId="28" xfId="0" applyFont="1" applyBorder="1" applyAlignment="1">
      <alignment vertical="center" wrapText="1"/>
    </xf>
    <xf numFmtId="9" fontId="147" fillId="0" borderId="28" xfId="2" applyFont="1" applyFill="1" applyBorder="1" applyAlignment="1" applyProtection="1">
      <alignment horizontal="right" vertical="center"/>
    </xf>
    <xf numFmtId="9" fontId="145" fillId="0" borderId="28" xfId="0" applyNumberFormat="1" applyFont="1" applyBorder="1" applyAlignment="1">
      <alignment horizontal="center" vertical="center"/>
    </xf>
    <xf numFmtId="0" fontId="147" fillId="0" borderId="28" xfId="0" applyFont="1" applyBorder="1" applyAlignment="1">
      <alignment vertical="center"/>
    </xf>
    <xf numFmtId="0" fontId="145" fillId="0" borderId="28" xfId="0" applyFont="1" applyBorder="1" applyAlignment="1">
      <alignment vertical="center"/>
    </xf>
    <xf numFmtId="0" fontId="22" fillId="52" borderId="99" xfId="0" applyFont="1" applyFill="1" applyBorder="1" applyAlignment="1">
      <alignment horizontal="left" vertical="center"/>
    </xf>
    <xf numFmtId="0" fontId="22" fillId="52" borderId="99" xfId="0" applyFont="1" applyFill="1" applyBorder="1" applyAlignment="1">
      <alignment horizontal="center" vertical="center"/>
    </xf>
    <xf numFmtId="0" fontId="132" fillId="52" borderId="99" xfId="0" applyFont="1" applyFill="1" applyBorder="1" applyAlignment="1">
      <alignment vertical="center" wrapText="1"/>
    </xf>
    <xf numFmtId="0" fontId="132" fillId="52" borderId="100" xfId="0" applyFont="1" applyFill="1" applyBorder="1" applyAlignment="1">
      <alignment vertical="center" wrapText="1"/>
    </xf>
    <xf numFmtId="9" fontId="43" fillId="0" borderId="101" xfId="2" applyFont="1" applyBorder="1" applyAlignment="1" applyProtection="1">
      <alignment horizontal="right" vertical="center"/>
    </xf>
    <xf numFmtId="0" fontId="132" fillId="0" borderId="28" xfId="0" applyFont="1" applyBorder="1" applyAlignment="1">
      <alignment vertical="center" wrapText="1"/>
    </xf>
    <xf numFmtId="0" fontId="22" fillId="0" borderId="95" xfId="0" applyFont="1" applyBorder="1" applyAlignment="1">
      <alignment horizontal="center" vertical="center"/>
    </xf>
    <xf numFmtId="0" fontId="22" fillId="0" borderId="28" xfId="0" applyFont="1" applyBorder="1" applyAlignment="1">
      <alignment horizontal="left" vertical="center"/>
    </xf>
    <xf numFmtId="0" fontId="22" fillId="0" borderId="28" xfId="0" applyFont="1" applyBorder="1" applyAlignment="1">
      <alignment horizontal="center" vertical="center"/>
    </xf>
    <xf numFmtId="1" fontId="43" fillId="0" borderId="102" xfId="0" applyNumberFormat="1" applyFont="1" applyBorder="1" applyAlignment="1">
      <alignment horizontal="center" vertical="center"/>
    </xf>
    <xf numFmtId="0" fontId="43" fillId="0" borderId="103" xfId="0" applyFont="1" applyBorder="1" applyAlignment="1">
      <alignment horizontal="center" vertical="center"/>
    </xf>
    <xf numFmtId="0" fontId="22" fillId="50" borderId="104" xfId="0" applyFont="1" applyFill="1" applyBorder="1" applyAlignment="1">
      <alignment horizontal="center" vertical="center"/>
    </xf>
    <xf numFmtId="0" fontId="22" fillId="50" borderId="93" xfId="0" applyFont="1" applyFill="1" applyBorder="1" applyAlignment="1">
      <alignment horizontal="left" vertical="center"/>
    </xf>
    <xf numFmtId="0" fontId="22" fillId="50" borderId="93" xfId="0" applyFont="1" applyFill="1" applyBorder="1" applyAlignment="1">
      <alignment horizontal="center" vertical="center"/>
    </xf>
    <xf numFmtId="9" fontId="69" fillId="0" borderId="93" xfId="2" applyFont="1" applyFill="1" applyBorder="1" applyAlignment="1" applyProtection="1">
      <alignment horizontal="right" vertical="center"/>
    </xf>
    <xf numFmtId="9" fontId="53" fillId="0" borderId="28" xfId="0" applyNumberFormat="1" applyFont="1" applyBorder="1" applyAlignment="1">
      <alignment horizontal="center" vertical="center"/>
    </xf>
    <xf numFmtId="1" fontId="43" fillId="0" borderId="28" xfId="0" applyNumberFormat="1" applyFont="1" applyBorder="1" applyAlignment="1">
      <alignment horizontal="center" vertical="center"/>
    </xf>
    <xf numFmtId="1" fontId="43" fillId="0" borderId="106" xfId="0" applyNumberFormat="1" applyFont="1" applyBorder="1" applyAlignment="1">
      <alignment horizontal="center" vertical="center"/>
    </xf>
    <xf numFmtId="0" fontId="43" fillId="0" borderId="106" xfId="0" applyFont="1" applyBorder="1" applyAlignment="1">
      <alignment horizontal="center" vertical="center"/>
    </xf>
    <xf numFmtId="0" fontId="148" fillId="0" borderId="107" xfId="0" applyFont="1" applyBorder="1" applyAlignment="1">
      <alignment horizontal="center" vertical="center"/>
    </xf>
    <xf numFmtId="0" fontId="26" fillId="0" borderId="108" xfId="0" applyFont="1" applyBorder="1" applyAlignment="1">
      <alignment horizontal="center" vertical="center"/>
    </xf>
    <xf numFmtId="0" fontId="26" fillId="0" borderId="109" xfId="0" applyFont="1" applyBorder="1" applyAlignment="1">
      <alignment horizontal="center" vertical="center"/>
    </xf>
    <xf numFmtId="9" fontId="24" fillId="0" borderId="111" xfId="2" applyFont="1" applyBorder="1" applyAlignment="1" applyProtection="1">
      <alignment horizontal="right" vertical="center" wrapText="1"/>
    </xf>
    <xf numFmtId="9" fontId="24" fillId="0" borderId="112" xfId="2" applyFont="1" applyBorder="1" applyAlignment="1" applyProtection="1">
      <alignment horizontal="center" vertical="center" wrapText="1"/>
    </xf>
    <xf numFmtId="1" fontId="70" fillId="0" borderId="112" xfId="0" applyNumberFormat="1" applyFont="1" applyBorder="1" applyAlignment="1">
      <alignment horizontal="center" vertical="center"/>
    </xf>
    <xf numFmtId="1" fontId="43" fillId="0" borderId="112" xfId="0" applyNumberFormat="1" applyFont="1" applyBorder="1" applyAlignment="1">
      <alignment horizontal="center" vertical="center"/>
    </xf>
    <xf numFmtId="0" fontId="43" fillId="0" borderId="112" xfId="0" applyFont="1" applyBorder="1" applyAlignment="1">
      <alignment horizontal="center" vertical="center"/>
    </xf>
    <xf numFmtId="1" fontId="148" fillId="0" borderId="112" xfId="0" applyNumberFormat="1" applyFont="1" applyBorder="1" applyAlignment="1">
      <alignment horizontal="center" vertical="center"/>
    </xf>
    <xf numFmtId="0" fontId="26" fillId="53" borderId="108" xfId="0" applyFont="1" applyFill="1" applyBorder="1" applyAlignment="1">
      <alignment horizontal="center" vertical="center"/>
    </xf>
    <xf numFmtId="0" fontId="26" fillId="53" borderId="109" xfId="0" applyFont="1" applyFill="1" applyBorder="1" applyAlignment="1">
      <alignment horizontal="center" vertical="center"/>
    </xf>
    <xf numFmtId="0" fontId="24" fillId="53" borderId="109" xfId="0" applyFont="1" applyFill="1" applyBorder="1" applyAlignment="1">
      <alignment vertical="center" wrapText="1"/>
    </xf>
    <xf numFmtId="9" fontId="24" fillId="53" borderId="114" xfId="2" applyFont="1" applyFill="1" applyBorder="1" applyAlignment="1" applyProtection="1">
      <alignment horizontal="center" vertical="center" wrapText="1"/>
      <protection locked="0"/>
    </xf>
    <xf numFmtId="0" fontId="148" fillId="0" borderId="115" xfId="0" applyFont="1" applyBorder="1" applyAlignment="1">
      <alignment horizontal="center" vertical="center"/>
    </xf>
    <xf numFmtId="0" fontId="26" fillId="0" borderId="116" xfId="0" applyFont="1" applyBorder="1" applyAlignment="1">
      <alignment horizontal="center" vertical="center"/>
    </xf>
    <xf numFmtId="0" fontId="24" fillId="0" borderId="116" xfId="0" applyFont="1" applyBorder="1" applyAlignment="1">
      <alignment vertical="center" wrapText="1"/>
    </xf>
    <xf numFmtId="0" fontId="24" fillId="0" borderId="95" xfId="0" applyFont="1" applyBorder="1" applyAlignment="1">
      <alignment vertical="center" wrapText="1"/>
    </xf>
    <xf numFmtId="9" fontId="24" fillId="0" borderId="116" xfId="2" applyFont="1" applyBorder="1" applyAlignment="1" applyProtection="1">
      <alignment horizontal="right" vertical="center" wrapText="1"/>
    </xf>
    <xf numFmtId="9" fontId="43" fillId="0" borderId="117" xfId="0" applyNumberFormat="1" applyFont="1" applyBorder="1" applyAlignment="1">
      <alignment horizontal="center" vertical="center"/>
    </xf>
    <xf numFmtId="9" fontId="43" fillId="0" borderId="28" xfId="0" applyNumberFormat="1" applyFont="1" applyBorder="1" applyAlignment="1">
      <alignment horizontal="center" vertical="center"/>
    </xf>
    <xf numFmtId="9" fontId="132" fillId="0" borderId="28" xfId="2" applyFont="1" applyFill="1" applyBorder="1" applyAlignment="1" applyProtection="1">
      <alignment horizontal="right" vertical="center"/>
    </xf>
    <xf numFmtId="0" fontId="148" fillId="0" borderId="118" xfId="0" applyFont="1" applyBorder="1" applyAlignment="1">
      <alignment horizontal="center" vertical="center"/>
    </xf>
    <xf numFmtId="0" fontId="26" fillId="0" borderId="112" xfId="0" applyFont="1" applyBorder="1" applyAlignment="1">
      <alignment horizontal="center" vertical="center"/>
    </xf>
    <xf numFmtId="0" fontId="24" fillId="0" borderId="109" xfId="0" applyFont="1" applyBorder="1" applyAlignment="1">
      <alignment vertical="center" wrapText="1"/>
    </xf>
    <xf numFmtId="1" fontId="43" fillId="0" borderId="119" xfId="0" applyNumberFormat="1" applyFont="1" applyBorder="1" applyAlignment="1">
      <alignment horizontal="center" vertical="center"/>
    </xf>
    <xf numFmtId="0" fontId="43" fillId="0" borderId="119" xfId="0" applyFont="1" applyBorder="1" applyAlignment="1">
      <alignment horizontal="center" vertical="center"/>
    </xf>
    <xf numFmtId="165" fontId="24" fillId="0" borderId="0" xfId="0" applyNumberFormat="1" applyFont="1" applyAlignment="1">
      <alignment vertical="center"/>
    </xf>
    <xf numFmtId="0" fontId="147" fillId="45" borderId="28" xfId="0" applyFont="1" applyFill="1" applyBorder="1" applyAlignment="1">
      <alignment horizontal="left" vertical="center"/>
    </xf>
    <xf numFmtId="0" fontId="147" fillId="45" borderId="28" xfId="0" applyFont="1" applyFill="1" applyBorder="1" applyAlignment="1">
      <alignment horizontal="center" vertical="center"/>
    </xf>
    <xf numFmtId="0" fontId="147" fillId="45" borderId="28" xfId="0" applyFont="1" applyFill="1" applyBorder="1" applyAlignment="1">
      <alignment vertical="center" wrapText="1"/>
    </xf>
    <xf numFmtId="9" fontId="147" fillId="45" borderId="28" xfId="2" applyFont="1" applyFill="1" applyBorder="1" applyAlignment="1" applyProtection="1">
      <alignment horizontal="right" vertical="center"/>
    </xf>
    <xf numFmtId="9" fontId="145" fillId="45" borderId="28" xfId="0" applyNumberFormat="1" applyFont="1" applyFill="1" applyBorder="1" applyAlignment="1">
      <alignment horizontal="center" vertical="center"/>
    </xf>
    <xf numFmtId="0" fontId="147" fillId="0" borderId="28" xfId="0" applyFont="1" applyBorder="1" applyAlignment="1">
      <alignment horizontal="left" vertical="center"/>
    </xf>
    <xf numFmtId="0" fontId="148" fillId="0" borderId="0" xfId="0" applyFont="1" applyAlignment="1">
      <alignment horizontal="center" vertical="center"/>
    </xf>
    <xf numFmtId="0" fontId="43" fillId="0" borderId="0" xfId="0" applyFont="1" applyAlignment="1">
      <alignment horizontal="right" vertical="center"/>
    </xf>
    <xf numFmtId="166" fontId="43" fillId="0" borderId="0" xfId="0" applyNumberFormat="1" applyFont="1" applyAlignment="1">
      <alignment horizontal="right" vertical="center"/>
    </xf>
    <xf numFmtId="0" fontId="26" fillId="0" borderId="0" xfId="0" applyFont="1" applyAlignment="1">
      <alignment horizontal="center" vertical="center"/>
    </xf>
    <xf numFmtId="0" fontId="24" fillId="0" borderId="0" xfId="0" applyFont="1" applyAlignment="1">
      <alignment horizontal="right" vertical="center"/>
    </xf>
    <xf numFmtId="0" fontId="151" fillId="49" borderId="121" xfId="0" applyFont="1" applyFill="1" applyBorder="1" applyAlignment="1">
      <alignment horizontal="left" vertical="center"/>
    </xf>
    <xf numFmtId="0" fontId="53" fillId="49" borderId="92" xfId="0" applyFont="1" applyFill="1" applyBorder="1" applyAlignment="1">
      <alignment horizontal="center" vertical="center"/>
    </xf>
    <xf numFmtId="0" fontId="53" fillId="49" borderId="92" xfId="0" applyFont="1" applyFill="1" applyBorder="1" applyAlignment="1">
      <alignment vertical="center"/>
    </xf>
    <xf numFmtId="0" fontId="53" fillId="49" borderId="92" xfId="0" applyFont="1" applyFill="1" applyBorder="1" applyAlignment="1">
      <alignment horizontal="left" vertical="center" wrapText="1"/>
    </xf>
    <xf numFmtId="9" fontId="43" fillId="0" borderId="0" xfId="2" applyFont="1" applyAlignment="1" applyProtection="1">
      <alignment horizontal="center" vertical="center"/>
    </xf>
    <xf numFmtId="0" fontId="43" fillId="0" borderId="0" xfId="2" applyNumberFormat="1" applyFont="1" applyAlignment="1" applyProtection="1">
      <alignment horizontal="center" vertical="center"/>
    </xf>
    <xf numFmtId="0" fontId="152" fillId="50" borderId="93" xfId="0" applyFont="1" applyFill="1" applyBorder="1" applyAlignment="1">
      <alignment horizontal="left" vertical="center"/>
    </xf>
    <xf numFmtId="0" fontId="153" fillId="50" borderId="93" xfId="0" applyFont="1" applyFill="1" applyBorder="1" applyAlignment="1">
      <alignment vertical="center" wrapText="1"/>
    </xf>
    <xf numFmtId="0" fontId="153" fillId="50" borderId="93" xfId="0" applyFont="1" applyFill="1" applyBorder="1" applyAlignment="1">
      <alignment vertical="center"/>
    </xf>
    <xf numFmtId="0" fontId="153" fillId="50" borderId="123" xfId="0" applyFont="1" applyFill="1" applyBorder="1" applyAlignment="1">
      <alignment vertical="center" wrapText="1"/>
    </xf>
    <xf numFmtId="9" fontId="153" fillId="50" borderId="93" xfId="2" applyFont="1" applyFill="1" applyBorder="1" applyAlignment="1" applyProtection="1">
      <alignment vertical="center" wrapText="1"/>
    </xf>
    <xf numFmtId="0" fontId="153" fillId="50" borderId="124" xfId="0" applyFont="1" applyFill="1" applyBorder="1" applyAlignment="1">
      <alignment vertical="center"/>
    </xf>
    <xf numFmtId="0" fontId="30" fillId="0" borderId="28" xfId="0" applyFont="1" applyBorder="1" applyAlignment="1">
      <alignment vertical="center"/>
    </xf>
    <xf numFmtId="0" fontId="59" fillId="0" borderId="28" xfId="0" applyFont="1" applyBorder="1" applyAlignment="1">
      <alignment vertical="center"/>
    </xf>
    <xf numFmtId="0" fontId="76" fillId="51" borderId="115" xfId="0" applyFont="1" applyFill="1" applyBorder="1" applyAlignment="1">
      <alignment horizontal="center" vertical="center"/>
    </xf>
    <xf numFmtId="0" fontId="76" fillId="51" borderId="125" xfId="0" applyFont="1" applyFill="1" applyBorder="1" applyAlignment="1">
      <alignment horizontal="center" vertical="center"/>
    </xf>
    <xf numFmtId="0" fontId="52" fillId="51" borderId="95" xfId="0" applyFont="1" applyFill="1" applyBorder="1" applyAlignment="1">
      <alignment vertical="center"/>
    </xf>
    <xf numFmtId="0" fontId="76" fillId="51" borderId="115" xfId="0" applyFont="1" applyFill="1" applyBorder="1" applyAlignment="1">
      <alignment horizontal="left" vertical="center"/>
    </xf>
    <xf numFmtId="0" fontId="76" fillId="51" borderId="126" xfId="0" applyFont="1" applyFill="1" applyBorder="1" applyAlignment="1">
      <alignment horizontal="center" vertical="center" wrapText="1"/>
    </xf>
    <xf numFmtId="0" fontId="76" fillId="51" borderId="127" xfId="0" applyFont="1" applyFill="1" applyBorder="1" applyAlignment="1">
      <alignment horizontal="center" vertical="center" wrapText="1"/>
    </xf>
    <xf numFmtId="9" fontId="76" fillId="51" borderId="127" xfId="2" applyFont="1" applyFill="1" applyBorder="1" applyAlignment="1" applyProtection="1">
      <alignment horizontal="center" vertical="center" wrapText="1"/>
    </xf>
    <xf numFmtId="0" fontId="76" fillId="51" borderId="128" xfId="0" applyFont="1" applyFill="1" applyBorder="1" applyAlignment="1">
      <alignment horizontal="center" vertical="center" wrapText="1"/>
    </xf>
    <xf numFmtId="0" fontId="52" fillId="0" borderId="0" xfId="0" applyFont="1" applyAlignment="1">
      <alignment vertical="center"/>
    </xf>
    <xf numFmtId="9" fontId="147" fillId="45" borderId="28" xfId="2" applyFont="1" applyFill="1" applyBorder="1" applyAlignment="1" applyProtection="1">
      <alignment horizontal="center" vertical="center"/>
    </xf>
    <xf numFmtId="0" fontId="147" fillId="45" borderId="28" xfId="2" applyNumberFormat="1" applyFont="1" applyFill="1" applyBorder="1" applyAlignment="1" applyProtection="1">
      <alignment horizontal="center" vertical="center"/>
    </xf>
    <xf numFmtId="0" fontId="132" fillId="50" borderId="93" xfId="0" applyFont="1" applyFill="1" applyBorder="1" applyAlignment="1">
      <alignment horizontal="left" vertical="center" wrapText="1"/>
    </xf>
    <xf numFmtId="9" fontId="132" fillId="0" borderId="28" xfId="2" applyFont="1" applyFill="1" applyBorder="1" applyAlignment="1" applyProtection="1">
      <alignment horizontal="center" vertical="center"/>
    </xf>
    <xf numFmtId="0" fontId="132" fillId="0" borderId="28" xfId="2" applyNumberFormat="1" applyFont="1" applyFill="1" applyBorder="1" applyAlignment="1" applyProtection="1">
      <alignment horizontal="center" vertical="center"/>
    </xf>
    <xf numFmtId="0" fontId="24" fillId="0" borderId="112" xfId="2" applyNumberFormat="1" applyFont="1" applyBorder="1" applyAlignment="1" applyProtection="1">
      <alignment horizontal="center" vertical="center" wrapText="1"/>
    </xf>
    <xf numFmtId="9" fontId="24" fillId="47" borderId="120" xfId="2" applyFont="1" applyFill="1" applyBorder="1" applyAlignment="1" applyProtection="1">
      <alignment horizontal="center" vertical="center" wrapText="1"/>
      <protection locked="0"/>
    </xf>
    <xf numFmtId="9" fontId="24" fillId="47" borderId="120" xfId="2" applyFont="1" applyFill="1" applyBorder="1" applyAlignment="1" applyProtection="1">
      <alignment horizontal="center" vertical="center" wrapText="1"/>
    </xf>
    <xf numFmtId="9" fontId="24" fillId="0" borderId="116" xfId="2" applyFont="1" applyBorder="1" applyAlignment="1" applyProtection="1">
      <alignment horizontal="center" vertical="center" wrapText="1"/>
    </xf>
    <xf numFmtId="0" fontId="24" fillId="0" borderId="116" xfId="2" applyNumberFormat="1" applyFont="1" applyBorder="1" applyAlignment="1" applyProtection="1">
      <alignment horizontal="center" vertical="center"/>
    </xf>
    <xf numFmtId="9" fontId="147" fillId="0" borderId="28" xfId="2" applyFont="1" applyFill="1" applyBorder="1" applyAlignment="1" applyProtection="1">
      <alignment horizontal="center" vertical="center"/>
    </xf>
    <xf numFmtId="0" fontId="147" fillId="0" borderId="28" xfId="2" applyNumberFormat="1" applyFont="1" applyFill="1" applyBorder="1" applyAlignment="1" applyProtection="1">
      <alignment horizontal="center" vertical="center"/>
    </xf>
    <xf numFmtId="166" fontId="43" fillId="0" borderId="0" xfId="0" applyNumberFormat="1" applyFont="1" applyAlignment="1">
      <alignment horizontal="center" vertical="center"/>
    </xf>
    <xf numFmtId="9" fontId="24" fillId="0" borderId="0" xfId="2" applyFont="1" applyAlignment="1" applyProtection="1">
      <alignment horizontal="center" vertical="center"/>
    </xf>
    <xf numFmtId="0" fontId="53" fillId="23" borderId="24" xfId="0" applyFont="1" applyFill="1" applyBorder="1" applyAlignment="1">
      <alignment horizontal="center" vertical="center"/>
    </xf>
    <xf numFmtId="9" fontId="24" fillId="0" borderId="112" xfId="2" applyFont="1" applyBorder="1" applyAlignment="1" applyProtection="1">
      <alignment horizontal="center" vertical="center"/>
    </xf>
    <xf numFmtId="9" fontId="43" fillId="0" borderId="100" xfId="0" applyNumberFormat="1" applyFont="1" applyBorder="1" applyAlignment="1">
      <alignment horizontal="center" vertical="center"/>
    </xf>
    <xf numFmtId="9" fontId="53" fillId="0" borderId="105" xfId="0" applyNumberFormat="1" applyFont="1" applyBorder="1" applyAlignment="1">
      <alignment horizontal="center" vertical="center"/>
    </xf>
    <xf numFmtId="9" fontId="43" fillId="0" borderId="110" xfId="0" applyNumberFormat="1" applyFont="1" applyBorder="1" applyAlignment="1">
      <alignment horizontal="center" vertical="center"/>
    </xf>
    <xf numFmtId="0" fontId="52" fillId="0" borderId="65" xfId="0" applyFont="1" applyBorder="1" applyAlignment="1">
      <alignment horizontal="left" vertical="center" wrapText="1"/>
    </xf>
    <xf numFmtId="0" fontId="74" fillId="0" borderId="57" xfId="0" applyFont="1" applyBorder="1" applyAlignment="1">
      <alignment horizontal="left" vertical="center" wrapText="1"/>
    </xf>
    <xf numFmtId="0" fontId="73" fillId="0" borderId="57" xfId="0" applyFont="1" applyBorder="1" applyAlignment="1">
      <alignment vertical="center" wrapText="1"/>
    </xf>
    <xf numFmtId="0" fontId="14" fillId="25" borderId="28" xfId="0" applyFont="1" applyFill="1" applyBorder="1"/>
    <xf numFmtId="0" fontId="136" fillId="0" borderId="8" xfId="0" applyFont="1" applyBorder="1" applyAlignment="1">
      <alignment horizontal="left" vertical="top" wrapText="1"/>
    </xf>
    <xf numFmtId="0" fontId="136" fillId="0" borderId="28" xfId="0" applyFont="1" applyBorder="1" applyAlignment="1">
      <alignment horizontal="left" vertical="top" wrapText="1"/>
    </xf>
    <xf numFmtId="0" fontId="15" fillId="41" borderId="72" xfId="0" applyFont="1" applyFill="1" applyBorder="1" applyAlignment="1">
      <alignment horizontal="center" vertical="center" wrapText="1"/>
    </xf>
    <xf numFmtId="0" fontId="3" fillId="0" borderId="0" xfId="0" applyFont="1"/>
    <xf numFmtId="0" fontId="59" fillId="54" borderId="62" xfId="0" applyFont="1" applyFill="1" applyBorder="1" applyAlignment="1">
      <alignment horizontal="center" vertical="center"/>
    </xf>
    <xf numFmtId="0" fontId="3" fillId="0" borderId="0" xfId="0" applyFont="1" applyAlignment="1">
      <alignment horizontal="center"/>
    </xf>
    <xf numFmtId="0" fontId="3" fillId="0" borderId="28" xfId="0" applyFont="1" applyBorder="1" applyAlignment="1">
      <alignment horizontal="right"/>
    </xf>
    <xf numFmtId="0" fontId="3" fillId="0" borderId="0" xfId="0" applyFont="1" applyAlignment="1">
      <alignment horizontal="right"/>
    </xf>
    <xf numFmtId="0" fontId="3" fillId="0" borderId="28" xfId="0" applyFont="1" applyBorder="1"/>
    <xf numFmtId="0" fontId="3" fillId="0" borderId="28" xfId="0" applyFont="1" applyBorder="1" applyAlignment="1">
      <alignment horizontal="right" vertical="top"/>
    </xf>
    <xf numFmtId="0" fontId="3" fillId="0" borderId="28" xfId="0" applyFont="1" applyBorder="1" applyAlignment="1">
      <alignment horizontal="left" vertical="top"/>
    </xf>
    <xf numFmtId="0" fontId="3" fillId="0" borderId="0" xfId="0" applyFont="1" applyAlignment="1">
      <alignment horizontal="center" vertical="top"/>
    </xf>
    <xf numFmtId="0" fontId="158" fillId="33" borderId="58" xfId="0" applyFont="1" applyFill="1" applyBorder="1" applyAlignment="1">
      <alignment horizontal="left" vertical="center" wrapText="1"/>
    </xf>
    <xf numFmtId="0" fontId="24" fillId="0" borderId="28" xfId="2" applyNumberFormat="1" applyFont="1" applyBorder="1" applyAlignment="1" applyProtection="1">
      <alignment horizontal="center" vertical="center" wrapText="1"/>
    </xf>
    <xf numFmtId="0" fontId="76" fillId="51" borderId="122" xfId="0" applyFont="1" applyFill="1" applyBorder="1" applyAlignment="1">
      <alignment horizontal="center" vertical="center" wrapText="1"/>
    </xf>
    <xf numFmtId="9" fontId="24" fillId="0" borderId="112" xfId="2" applyFont="1" applyFill="1" applyBorder="1" applyAlignment="1" applyProtection="1">
      <alignment horizontal="center" vertical="center" wrapText="1"/>
    </xf>
    <xf numFmtId="0" fontId="24" fillId="47" borderId="120" xfId="2" applyNumberFormat="1" applyFont="1" applyFill="1" applyBorder="1" applyAlignment="1" applyProtection="1">
      <alignment horizontal="center" vertical="center" wrapText="1"/>
    </xf>
    <xf numFmtId="9" fontId="24" fillId="47" borderId="120" xfId="2" applyFont="1" applyFill="1" applyBorder="1" applyAlignment="1" applyProtection="1">
      <alignment horizontal="center" vertical="center"/>
    </xf>
    <xf numFmtId="0" fontId="153" fillId="50" borderId="123" xfId="0" applyFont="1" applyFill="1" applyBorder="1" applyAlignment="1">
      <alignment vertical="center"/>
    </xf>
    <xf numFmtId="167" fontId="24" fillId="0" borderId="112" xfId="2" applyNumberFormat="1" applyFont="1" applyFill="1" applyBorder="1" applyAlignment="1" applyProtection="1">
      <alignment horizontal="center" vertical="center" wrapText="1"/>
    </xf>
    <xf numFmtId="0" fontId="163" fillId="0" borderId="0" xfId="0" applyFont="1" applyAlignment="1">
      <alignment horizontal="center" vertical="center" readingOrder="1"/>
    </xf>
    <xf numFmtId="0" fontId="163" fillId="0" borderId="0" xfId="0" applyFont="1" applyAlignment="1">
      <alignment horizontal="left" vertical="center" readingOrder="1"/>
    </xf>
    <xf numFmtId="9" fontId="24" fillId="0" borderId="109" xfId="0" applyNumberFormat="1" applyFont="1" applyBorder="1" applyAlignment="1">
      <alignment vertical="center"/>
    </xf>
    <xf numFmtId="0" fontId="24" fillId="0" borderId="109" xfId="0" applyFont="1" applyBorder="1" applyAlignment="1">
      <alignment vertical="center"/>
    </xf>
    <xf numFmtId="0" fontId="43" fillId="0" borderId="28" xfId="0" applyFont="1" applyBorder="1"/>
    <xf numFmtId="0" fontId="43" fillId="0" borderId="112" xfId="0" applyFont="1" applyBorder="1" applyAlignment="1">
      <alignment horizontal="center"/>
    </xf>
    <xf numFmtId="0" fontId="15" fillId="0" borderId="0" xfId="0" applyFont="1" applyAlignment="1">
      <alignment horizontal="center" vertical="center" wrapText="1"/>
    </xf>
    <xf numFmtId="0" fontId="36" fillId="11" borderId="7" xfId="0" applyFont="1" applyFill="1" applyBorder="1" applyAlignment="1">
      <alignment horizontal="center" vertical="center" wrapText="1"/>
    </xf>
    <xf numFmtId="0" fontId="37" fillId="11" borderId="7" xfId="0" applyFont="1" applyFill="1" applyBorder="1" applyAlignment="1">
      <alignment horizontal="center" vertical="center" wrapText="1"/>
    </xf>
    <xf numFmtId="0" fontId="15" fillId="41" borderId="55" xfId="0" applyFont="1" applyFill="1" applyBorder="1" applyAlignment="1">
      <alignment horizontal="center" vertical="center" wrapText="1"/>
    </xf>
    <xf numFmtId="0" fontId="15" fillId="41" borderId="75" xfId="0" applyFont="1" applyFill="1" applyBorder="1" applyAlignment="1">
      <alignment horizontal="center" vertical="center" wrapText="1"/>
    </xf>
    <xf numFmtId="0" fontId="0" fillId="0" borderId="0" xfId="0" applyAlignment="1">
      <alignment wrapText="1"/>
    </xf>
    <xf numFmtId="0" fontId="15" fillId="42" borderId="75" xfId="0" applyFont="1" applyFill="1" applyBorder="1" applyAlignment="1">
      <alignment horizontal="center" vertical="center" wrapText="1"/>
    </xf>
    <xf numFmtId="0" fontId="2" fillId="0" borderId="0" xfId="0" applyFont="1" applyAlignment="1">
      <alignment horizontal="center"/>
    </xf>
    <xf numFmtId="9" fontId="66" fillId="55" borderId="84" xfId="2" applyFont="1" applyFill="1" applyBorder="1" applyAlignment="1" applyProtection="1">
      <alignment horizontal="center" vertical="center"/>
    </xf>
    <xf numFmtId="9" fontId="66" fillId="56" borderId="84" xfId="2" applyFont="1" applyFill="1" applyBorder="1" applyAlignment="1" applyProtection="1">
      <alignment horizontal="center" vertical="center"/>
    </xf>
    <xf numFmtId="0" fontId="24" fillId="0" borderId="112" xfId="2" applyNumberFormat="1" applyFont="1" applyFill="1" applyBorder="1" applyAlignment="1" applyProtection="1">
      <alignment horizontal="center" vertical="center" wrapText="1"/>
    </xf>
    <xf numFmtId="0" fontId="142" fillId="52" borderId="91" xfId="0" applyFont="1" applyFill="1" applyBorder="1" applyAlignment="1">
      <alignment horizontal="left" vertical="center"/>
    </xf>
    <xf numFmtId="0" fontId="143" fillId="52" borderId="92" xfId="0" applyFont="1" applyFill="1" applyBorder="1" applyAlignment="1">
      <alignment horizontal="center" vertical="center"/>
    </xf>
    <xf numFmtId="0" fontId="143" fillId="52" borderId="92" xfId="0" applyFont="1" applyFill="1" applyBorder="1" applyAlignment="1">
      <alignment vertical="center"/>
    </xf>
    <xf numFmtId="0" fontId="15" fillId="0" borderId="0" xfId="0" applyFont="1" applyAlignment="1">
      <alignment horizontal="left" vertical="center" wrapText="1"/>
    </xf>
    <xf numFmtId="0" fontId="148" fillId="0" borderId="0" xfId="0" applyFont="1" applyAlignment="1">
      <alignment horizontal="left" vertical="center" wrapText="1"/>
    </xf>
    <xf numFmtId="0" fontId="144" fillId="50" borderId="93" xfId="0" applyFont="1" applyFill="1" applyBorder="1" applyAlignment="1">
      <alignment vertical="center" wrapText="1"/>
    </xf>
    <xf numFmtId="0" fontId="15" fillId="0" borderId="72" xfId="0" applyFont="1" applyBorder="1" applyAlignment="1" applyProtection="1">
      <alignment horizontal="left" vertical="center"/>
      <protection locked="0"/>
    </xf>
    <xf numFmtId="0" fontId="15" fillId="0" borderId="130" xfId="0" applyFont="1" applyBorder="1" applyAlignment="1" applyProtection="1">
      <alignment horizontal="left" vertical="center"/>
      <protection locked="0"/>
    </xf>
    <xf numFmtId="0" fontId="19" fillId="40" borderId="130" xfId="0" applyFont="1" applyFill="1" applyBorder="1" applyAlignment="1">
      <alignment horizontal="left" vertical="center" wrapText="1"/>
    </xf>
    <xf numFmtId="0" fontId="83" fillId="57" borderId="49" xfId="0" applyFont="1" applyFill="1" applyBorder="1" applyAlignment="1">
      <alignment horizontal="center" vertical="center" wrapText="1"/>
    </xf>
    <xf numFmtId="0" fontId="169" fillId="23" borderId="59" xfId="0" applyFont="1" applyFill="1" applyBorder="1" applyAlignment="1">
      <alignment vertical="center" textRotation="90"/>
    </xf>
    <xf numFmtId="14" fontId="134" fillId="0" borderId="35" xfId="0" applyNumberFormat="1" applyFont="1" applyBorder="1" applyAlignment="1">
      <alignment horizontal="center" vertical="top"/>
    </xf>
    <xf numFmtId="0" fontId="134" fillId="0" borderId="35" xfId="0" applyFont="1" applyBorder="1" applyAlignment="1">
      <alignment horizontal="center" vertical="top"/>
    </xf>
    <xf numFmtId="0" fontId="20" fillId="26" borderId="44" xfId="0" applyFont="1" applyFill="1" applyBorder="1" applyAlignment="1">
      <alignment horizontal="left" vertical="center" wrapText="1"/>
    </xf>
    <xf numFmtId="0" fontId="1" fillId="19" borderId="48" xfId="0" applyFont="1" applyFill="1" applyBorder="1" applyAlignment="1">
      <alignment vertical="center" wrapText="1"/>
    </xf>
    <xf numFmtId="0" fontId="1" fillId="22" borderId="48" xfId="0" applyFont="1" applyFill="1" applyBorder="1" applyAlignment="1">
      <alignment vertical="center" wrapText="1"/>
    </xf>
    <xf numFmtId="0" fontId="1" fillId="0" borderId="0" xfId="0" applyFont="1" applyAlignment="1">
      <alignment horizontal="left"/>
    </xf>
    <xf numFmtId="0" fontId="87" fillId="5" borderId="65" xfId="0" applyFont="1" applyFill="1" applyBorder="1" applyAlignment="1">
      <alignment horizontal="left" vertical="center" wrapText="1"/>
    </xf>
    <xf numFmtId="0" fontId="172" fillId="37" borderId="59" xfId="0" applyFont="1" applyFill="1" applyBorder="1" applyAlignment="1">
      <alignment vertical="center"/>
    </xf>
    <xf numFmtId="0" fontId="52" fillId="5" borderId="65" xfId="0" applyFont="1" applyFill="1" applyBorder="1" applyAlignment="1">
      <alignment horizontal="left" vertical="center" wrapText="1"/>
    </xf>
    <xf numFmtId="0" fontId="52" fillId="23" borderId="59" xfId="0" applyFont="1" applyFill="1" applyBorder="1" applyAlignment="1">
      <alignment horizontal="left" vertical="center"/>
    </xf>
    <xf numFmtId="0" fontId="174" fillId="28" borderId="70" xfId="0" applyFont="1" applyFill="1" applyBorder="1" applyAlignment="1">
      <alignment horizontal="center" vertical="center" wrapText="1"/>
    </xf>
    <xf numFmtId="0" fontId="175" fillId="23" borderId="60"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4" fillId="0" borderId="15" xfId="0" applyFont="1" applyBorder="1"/>
    <xf numFmtId="0" fontId="14" fillId="0" borderId="9" xfId="0" applyFont="1" applyBorder="1"/>
    <xf numFmtId="0" fontId="112" fillId="23" borderId="2" xfId="0" applyFont="1" applyFill="1" applyBorder="1" applyAlignment="1">
      <alignment horizontal="center" vertical="center" wrapText="1"/>
    </xf>
    <xf numFmtId="0" fontId="14" fillId="24" borderId="3" xfId="0" applyFont="1" applyFill="1" applyBorder="1"/>
    <xf numFmtId="0" fontId="95" fillId="3" borderId="4" xfId="0" applyFont="1" applyFill="1" applyBorder="1" applyAlignment="1">
      <alignment horizontal="center" vertical="center" wrapText="1"/>
    </xf>
    <xf numFmtId="0" fontId="14" fillId="25" borderId="5" xfId="0" applyFont="1" applyFill="1" applyBorder="1"/>
    <xf numFmtId="0" fontId="14" fillId="25" borderId="6" xfId="0" applyFont="1" applyFill="1" applyBorder="1"/>
    <xf numFmtId="0" fontId="84" fillId="3" borderId="8" xfId="0" applyFont="1" applyFill="1" applyBorder="1" applyAlignment="1">
      <alignment horizontal="left" vertical="top" wrapText="1"/>
    </xf>
    <xf numFmtId="0" fontId="14" fillId="25" borderId="9" xfId="0" applyFont="1" applyFill="1" applyBorder="1"/>
    <xf numFmtId="0" fontId="96" fillId="3" borderId="8" xfId="0" applyFont="1" applyFill="1" applyBorder="1" applyAlignment="1">
      <alignment horizontal="left" vertical="top" wrapText="1"/>
    </xf>
    <xf numFmtId="0" fontId="14" fillId="3" borderId="10" xfId="0" applyFont="1" applyFill="1" applyBorder="1" applyAlignment="1">
      <alignment horizontal="center" vertical="top" wrapText="1"/>
    </xf>
    <xf numFmtId="0" fontId="14" fillId="25" borderId="11" xfId="0" applyFont="1" applyFill="1" applyBorder="1"/>
    <xf numFmtId="0" fontId="96" fillId="3" borderId="28" xfId="0" applyFont="1" applyFill="1" applyBorder="1" applyAlignment="1">
      <alignment horizontal="left" vertical="top" wrapText="1"/>
    </xf>
    <xf numFmtId="0" fontId="14" fillId="25" borderId="28" xfId="0" applyFont="1" applyFill="1" applyBorder="1"/>
    <xf numFmtId="0" fontId="104" fillId="27" borderId="12" xfId="0" applyFont="1" applyFill="1" applyBorder="1" applyAlignment="1">
      <alignment horizontal="center" vertical="center" wrapText="1"/>
    </xf>
    <xf numFmtId="0" fontId="106" fillId="27" borderId="13" xfId="0" applyFont="1" applyFill="1" applyBorder="1"/>
    <xf numFmtId="0" fontId="106" fillId="27" borderId="14" xfId="0" applyFont="1" applyFill="1" applyBorder="1"/>
    <xf numFmtId="0" fontId="14" fillId="0" borderId="28" xfId="0" applyFont="1" applyBorder="1"/>
    <xf numFmtId="0" fontId="63" fillId="3" borderId="28" xfId="3" applyFont="1" applyFill="1" applyBorder="1" applyAlignment="1">
      <alignment horizontal="left" vertical="top" wrapText="1"/>
    </xf>
    <xf numFmtId="0" fontId="63" fillId="0" borderId="28" xfId="3" applyFont="1" applyBorder="1"/>
    <xf numFmtId="0" fontId="112" fillId="23" borderId="42" xfId="0" applyFont="1" applyFill="1" applyBorder="1" applyAlignment="1">
      <alignment horizontal="center" vertical="center"/>
    </xf>
    <xf numFmtId="0" fontId="109" fillId="24" borderId="42" xfId="0" applyFont="1" applyFill="1" applyBorder="1"/>
    <xf numFmtId="0" fontId="107" fillId="27" borderId="16" xfId="0" applyFont="1" applyFill="1" applyBorder="1" applyAlignment="1">
      <alignment horizontal="center" vertical="center"/>
    </xf>
    <xf numFmtId="0" fontId="106" fillId="27" borderId="17" xfId="0" applyFont="1" applyFill="1" applyBorder="1"/>
    <xf numFmtId="0" fontId="106" fillId="27" borderId="18" xfId="0" applyFont="1" applyFill="1" applyBorder="1"/>
    <xf numFmtId="0" fontId="106" fillId="27" borderId="19" xfId="0" applyFont="1" applyFill="1" applyBorder="1"/>
    <xf numFmtId="0" fontId="106" fillId="27" borderId="20" xfId="0" applyFont="1" applyFill="1" applyBorder="1"/>
    <xf numFmtId="0" fontId="106" fillId="27" borderId="21" xfId="0" applyFont="1" applyFill="1" applyBorder="1"/>
    <xf numFmtId="0" fontId="52" fillId="0" borderId="65" xfId="0" applyFont="1" applyBorder="1" applyAlignment="1">
      <alignment horizontal="left" vertical="center" wrapText="1"/>
    </xf>
    <xf numFmtId="0" fontId="102" fillId="29" borderId="38" xfId="0" applyFont="1" applyFill="1" applyBorder="1" applyAlignment="1">
      <alignment horizontal="center" vertical="center" wrapText="1"/>
    </xf>
    <xf numFmtId="0" fontId="102" fillId="29" borderId="39" xfId="0" applyFont="1" applyFill="1" applyBorder="1" applyAlignment="1">
      <alignment horizontal="center" vertical="center" wrapText="1"/>
    </xf>
    <xf numFmtId="0" fontId="102" fillId="29" borderId="40" xfId="0" applyFont="1" applyFill="1" applyBorder="1" applyAlignment="1">
      <alignment horizontal="center" vertical="center" wrapText="1"/>
    </xf>
    <xf numFmtId="0" fontId="171" fillId="23" borderId="60" xfId="0" applyFont="1" applyFill="1" applyBorder="1" applyAlignment="1">
      <alignment horizontal="left" vertical="center" wrapText="1"/>
    </xf>
    <xf numFmtId="0" fontId="171" fillId="23" borderId="59" xfId="0" applyFont="1" applyFill="1" applyBorder="1" applyAlignment="1">
      <alignment horizontal="left" vertical="center" wrapText="1"/>
    </xf>
    <xf numFmtId="0" fontId="59" fillId="0" borderId="76" xfId="0" applyFont="1" applyBorder="1" applyAlignment="1">
      <alignment horizontal="left" vertical="center" wrapText="1" indent="1"/>
    </xf>
    <xf numFmtId="0" fontId="59" fillId="0" borderId="28" xfId="0" applyFont="1" applyBorder="1" applyAlignment="1">
      <alignment horizontal="left" vertical="center" wrapText="1" indent="1"/>
    </xf>
    <xf numFmtId="0" fontId="74" fillId="0" borderId="57" xfId="0" applyFont="1" applyBorder="1" applyAlignment="1">
      <alignment horizontal="left" vertical="center" wrapText="1"/>
    </xf>
    <xf numFmtId="0" fontId="73" fillId="0" borderId="57" xfId="0" applyFont="1" applyBorder="1" applyAlignment="1">
      <alignment vertical="center" wrapText="1"/>
    </xf>
    <xf numFmtId="0" fontId="5" fillId="0" borderId="76" xfId="0" applyFont="1" applyBorder="1" applyAlignment="1">
      <alignment horizontal="left" vertical="center" wrapText="1"/>
    </xf>
    <xf numFmtId="0" fontId="5" fillId="0" borderId="28" xfId="0" applyFont="1" applyBorder="1" applyAlignment="1">
      <alignment horizontal="left" vertical="center" wrapText="1"/>
    </xf>
    <xf numFmtId="0" fontId="144" fillId="50" borderId="93" xfId="0" applyFont="1" applyFill="1" applyBorder="1" applyAlignment="1">
      <alignment horizontal="left" vertical="center" wrapText="1"/>
    </xf>
    <xf numFmtId="0" fontId="165" fillId="0" borderId="28" xfId="0" applyFont="1" applyBorder="1" applyAlignment="1">
      <alignment horizontal="center" vertical="center"/>
    </xf>
    <xf numFmtId="0" fontId="164" fillId="0" borderId="129" xfId="0" applyFont="1" applyBorder="1" applyAlignment="1">
      <alignment horizontal="center" vertical="center"/>
    </xf>
    <xf numFmtId="0" fontId="24" fillId="0" borderId="109" xfId="0" applyFont="1" applyBorder="1" applyAlignment="1">
      <alignment vertical="center" wrapText="1"/>
    </xf>
    <xf numFmtId="0" fontId="24" fillId="0" borderId="110" xfId="0" applyFont="1" applyBorder="1" applyAlignment="1">
      <alignment vertical="center" wrapText="1"/>
    </xf>
    <xf numFmtId="0" fontId="24" fillId="0" borderId="113" xfId="0" applyFont="1" applyBorder="1" applyAlignment="1">
      <alignment vertical="center" wrapText="1"/>
    </xf>
    <xf numFmtId="0" fontId="144" fillId="50" borderId="93" xfId="0" applyFont="1" applyFill="1" applyBorder="1" applyAlignment="1">
      <alignment horizontal="center" vertical="center" wrapText="1"/>
    </xf>
    <xf numFmtId="0" fontId="26" fillId="51" borderId="96" xfId="0" applyFont="1" applyFill="1" applyBorder="1" applyAlignment="1">
      <alignment horizontal="center" vertical="center"/>
    </xf>
    <xf numFmtId="0" fontId="26" fillId="51" borderId="97" xfId="0" applyFont="1" applyFill="1" applyBorder="1" applyAlignment="1">
      <alignment horizontal="center" vertical="center"/>
    </xf>
    <xf numFmtId="0" fontId="134" fillId="0" borderId="44" xfId="0" applyFont="1" applyBorder="1" applyAlignment="1">
      <alignment horizontal="center" vertical="top"/>
    </xf>
    <xf numFmtId="14" fontId="134" fillId="0" borderId="33" xfId="0" applyNumberFormat="1" applyFont="1" applyBorder="1" applyAlignment="1">
      <alignment horizontal="center" vertical="top"/>
    </xf>
    <xf numFmtId="14" fontId="134" fillId="0" borderId="131" xfId="0" applyNumberFormat="1" applyFont="1" applyBorder="1" applyAlignment="1">
      <alignment horizontal="center" vertical="top"/>
    </xf>
    <xf numFmtId="14" fontId="134" fillId="0" borderId="132" xfId="0" applyNumberFormat="1" applyFont="1" applyBorder="1" applyAlignment="1">
      <alignment horizontal="center" vertical="top"/>
    </xf>
    <xf numFmtId="0" fontId="26" fillId="4" borderId="31" xfId="0" applyFont="1" applyFill="1" applyBorder="1" applyAlignment="1">
      <alignment horizontal="center" vertical="top" wrapText="1"/>
    </xf>
    <xf numFmtId="0" fontId="14" fillId="0" borderId="34" xfId="0" applyFont="1" applyBorder="1"/>
    <xf numFmtId="14" fontId="26" fillId="4" borderId="31" xfId="0" applyNumberFormat="1" applyFont="1" applyFill="1" applyBorder="1" applyAlignment="1">
      <alignment horizontal="center" vertical="top" wrapText="1"/>
    </xf>
    <xf numFmtId="14" fontId="14" fillId="0" borderId="34" xfId="0" applyNumberFormat="1" applyFont="1" applyBorder="1"/>
    <xf numFmtId="0" fontId="22" fillId="2" borderId="31" xfId="0" applyFont="1" applyFill="1" applyBorder="1" applyAlignment="1">
      <alignment horizontal="left" vertical="center" wrapText="1"/>
    </xf>
    <xf numFmtId="0" fontId="134" fillId="0" borderId="31" xfId="0" applyFont="1" applyBorder="1" applyAlignment="1">
      <alignment horizontal="center" vertical="top"/>
    </xf>
    <xf numFmtId="0" fontId="134" fillId="0" borderId="77" xfId="0" applyFont="1" applyBorder="1" applyAlignment="1">
      <alignment horizontal="center" vertical="top"/>
    </xf>
    <xf numFmtId="14" fontId="134" fillId="0" borderId="31" xfId="0" applyNumberFormat="1" applyFont="1" applyBorder="1" applyAlignment="1">
      <alignment horizontal="center" vertical="top"/>
    </xf>
    <xf numFmtId="14" fontId="134" fillId="0" borderId="77" xfId="0" applyNumberFormat="1" applyFont="1" applyBorder="1" applyAlignment="1">
      <alignment horizontal="center" vertical="top"/>
    </xf>
    <xf numFmtId="14" fontId="134" fillId="0" borderId="35" xfId="0" applyNumberFormat="1" applyFont="1" applyBorder="1" applyAlignment="1">
      <alignment horizontal="center" vertical="top"/>
    </xf>
    <xf numFmtId="9" fontId="69" fillId="0" borderId="93" xfId="2" applyFont="1" applyFill="1" applyBorder="1" applyAlignment="1" applyProtection="1">
      <alignment horizontal="center" vertical="center"/>
    </xf>
    <xf numFmtId="9" fontId="69" fillId="0" borderId="105" xfId="2" applyFont="1" applyFill="1" applyBorder="1" applyAlignment="1" applyProtection="1">
      <alignment horizontal="center" vertical="center"/>
    </xf>
    <xf numFmtId="0" fontId="153" fillId="50" borderId="93" xfId="0" applyFont="1" applyFill="1" applyBorder="1" applyAlignment="1">
      <alignment horizontal="center" vertical="center"/>
    </xf>
    <xf numFmtId="0" fontId="148" fillId="0" borderId="0" xfId="0" applyFont="1" applyAlignment="1">
      <alignment horizontal="left" vertical="center" wrapText="1"/>
    </xf>
  </cellXfs>
  <cellStyles count="8">
    <cellStyle name="Lien hypertexte" xfId="3" builtinId="8"/>
    <cellStyle name="Lien hypertexte 2" xfId="7" xr:uid="{00000000-0005-0000-0000-000031000000}"/>
    <cellStyle name="Normal" xfId="0" builtinId="0"/>
    <cellStyle name="Normal 2" xfId="1" xr:uid="{1099A539-4C1E-413D-B2AC-92B5D68C4974}"/>
    <cellStyle name="Normal 2 2" xfId="5" xr:uid="{1099A539-4C1E-413D-B2AC-92B5D68C4974}"/>
    <cellStyle name="Normal 3" xfId="4" xr:uid="{00000000-0005-0000-0000-000032000000}"/>
    <cellStyle name="Pourcentage" xfId="2" builtinId="5"/>
    <cellStyle name="Pourcentage 2" xfId="6" xr:uid="{00000000-0005-0000-0000-000034000000}"/>
  </cellStyles>
  <dxfs count="9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FFFF00"/>
        </patternFill>
      </fill>
    </dxf>
    <dxf>
      <font>
        <color theme="0"/>
      </font>
    </dxf>
    <dxf>
      <font>
        <b/>
        <color rgb="FFFF0000"/>
      </font>
      <fill>
        <patternFill patternType="none"/>
      </fill>
    </dxf>
    <dxf>
      <font>
        <color rgb="FF404A1C"/>
      </font>
      <fill>
        <patternFill patternType="none"/>
      </fill>
    </dxf>
    <dxf>
      <font>
        <b/>
        <color rgb="FFFF0000"/>
      </font>
      <fill>
        <patternFill patternType="none"/>
      </fill>
    </dxf>
    <dxf>
      <font>
        <color rgb="FF404A1C"/>
      </font>
      <fill>
        <patternFill patternType="none"/>
      </fill>
    </dxf>
    <dxf>
      <font>
        <color theme="0"/>
      </font>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7030A0"/>
      <color rgb="FF548235"/>
      <color rgb="FF404A1C"/>
      <color rgb="FFD9BD97"/>
      <color rgb="FFC3965A"/>
      <color rgb="FF3C005A"/>
      <color rgb="FFD8CAF6"/>
      <color rgb="FFECF4CC"/>
      <color rgb="FFD7DD6A"/>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Niveau 1</a:t>
            </a:r>
          </a:p>
        </c:rich>
      </c:tx>
      <c:layout>
        <c:manualLayout>
          <c:xMode val="edge"/>
          <c:yMode val="edge"/>
          <c:x val="2.0229166666666694E-2"/>
          <c:y val="3.1435643564356436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GraphDonnées!$C$1</c:f>
              <c:strCache>
                <c:ptCount val="1"/>
                <c:pt idx="0">
                  <c:v>niveau 1</c:v>
                </c:pt>
              </c:strCache>
            </c:strRef>
          </c:tx>
          <c:spPr>
            <a:ln w="28575" cap="rnd">
              <a:solidFill>
                <a:schemeClr val="accent1"/>
              </a:solidFill>
              <a:round/>
            </a:ln>
            <a:effectLst/>
          </c:spPr>
          <c:marker>
            <c:symbol val="none"/>
          </c:marker>
          <c:cat>
            <c:strRef>
              <c:f>GraphDonnées!$B$2:$B$8</c:f>
              <c:strCache>
                <c:ptCount val="7"/>
                <c:pt idx="0">
                  <c:v>CSR Governance</c:v>
                </c:pt>
                <c:pt idx="1">
                  <c:v>Energy and mobility</c:v>
                </c:pt>
                <c:pt idx="2">
                  <c:v>Responsible purchasing, food and waste management</c:v>
                </c:pt>
                <c:pt idx="3">
                  <c:v>Digital sobriety</c:v>
                </c:pt>
                <c:pt idx="4">
                  <c:v>Biodiversity and animal welfare</c:v>
                </c:pt>
                <c:pt idx="5">
                  <c:v>Inclusion, parity and quality of working life</c:v>
                </c:pt>
                <c:pt idx="6">
                  <c:v>Training and awareness-raising</c:v>
                </c:pt>
              </c:strCache>
            </c:strRef>
          </c:cat>
          <c:val>
            <c:numRef>
              <c:f>GraphDonnées!$C$2:$C$8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BC47-4BEB-A1F1-BBE53132D4B0}"/>
            </c:ext>
          </c:extLst>
        </c:ser>
        <c:dLbls>
          <c:showLegendKey val="0"/>
          <c:showVal val="0"/>
          <c:showCatName val="0"/>
          <c:showSerName val="0"/>
          <c:showPercent val="0"/>
          <c:showBubbleSize val="0"/>
        </c:dLbls>
        <c:axId val="841472511"/>
        <c:axId val="835516703"/>
      </c:radarChart>
      <c:catAx>
        <c:axId val="841472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35516703"/>
        <c:crosses val="autoZero"/>
        <c:auto val="1"/>
        <c:lblAlgn val="ctr"/>
        <c:lblOffset val="100"/>
        <c:noMultiLvlLbl val="0"/>
      </c:catAx>
      <c:valAx>
        <c:axId val="835516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41472511"/>
        <c:crosses val="autoZero"/>
        <c:crossBetween val="between"/>
        <c:majorUnit val="0.2"/>
        <c:min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Niveau 2</a:t>
            </a:r>
          </a:p>
        </c:rich>
      </c:tx>
      <c:layout>
        <c:manualLayout>
          <c:xMode val="edge"/>
          <c:yMode val="edge"/>
          <c:x val="2.0229166666666694E-2"/>
          <c:y val="1.746424642464246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GraphDonnées!$D$1</c:f>
              <c:strCache>
                <c:ptCount val="1"/>
                <c:pt idx="0">
                  <c:v>niveau 2</c:v>
                </c:pt>
              </c:strCache>
            </c:strRef>
          </c:tx>
          <c:spPr>
            <a:ln w="28575" cap="rnd">
              <a:solidFill>
                <a:schemeClr val="accent2"/>
              </a:solidFill>
              <a:round/>
            </a:ln>
            <a:effectLst/>
          </c:spPr>
          <c:marker>
            <c:symbol val="none"/>
          </c:marker>
          <c:cat>
            <c:strRef>
              <c:f>GraphDonnées!$B$2:$B$8</c:f>
              <c:strCache>
                <c:ptCount val="7"/>
                <c:pt idx="0">
                  <c:v>CSR Governance</c:v>
                </c:pt>
                <c:pt idx="1">
                  <c:v>Energy and mobility</c:v>
                </c:pt>
                <c:pt idx="2">
                  <c:v>Responsible purchasing, food and waste management</c:v>
                </c:pt>
                <c:pt idx="3">
                  <c:v>Digital sobriety</c:v>
                </c:pt>
                <c:pt idx="4">
                  <c:v>Biodiversity and animal welfare</c:v>
                </c:pt>
                <c:pt idx="5">
                  <c:v>Inclusion, parity and quality of working life</c:v>
                </c:pt>
                <c:pt idx="6">
                  <c:v>Training and awareness-raising</c:v>
                </c:pt>
              </c:strCache>
            </c:strRef>
          </c:cat>
          <c:val>
            <c:numRef>
              <c:f>GraphDonnées!$D$2:$D$8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94B3-47E2-9537-56EE704ABF06}"/>
            </c:ext>
          </c:extLst>
        </c:ser>
        <c:dLbls>
          <c:showLegendKey val="0"/>
          <c:showVal val="0"/>
          <c:showCatName val="0"/>
          <c:showSerName val="0"/>
          <c:showPercent val="0"/>
          <c:showBubbleSize val="0"/>
        </c:dLbls>
        <c:axId val="951077615"/>
        <c:axId val="1223748143"/>
      </c:radarChart>
      <c:catAx>
        <c:axId val="95107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23748143"/>
        <c:crosses val="autoZero"/>
        <c:auto val="1"/>
        <c:lblAlgn val="ctr"/>
        <c:lblOffset val="100"/>
        <c:noMultiLvlLbl val="0"/>
      </c:catAx>
      <c:valAx>
        <c:axId val="1223748143"/>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51077615"/>
        <c:crosses val="autoZero"/>
        <c:crossBetween val="between"/>
        <c:min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59</xdr:row>
      <xdr:rowOff>104774</xdr:rowOff>
    </xdr:from>
    <xdr:to>
      <xdr:col>5</xdr:col>
      <xdr:colOff>3817425</xdr:colOff>
      <xdr:row>77</xdr:row>
      <xdr:rowOff>140324</xdr:rowOff>
    </xdr:to>
    <xdr:graphicFrame macro="">
      <xdr:nvGraphicFramePr>
        <xdr:cNvPr id="4" name="Graphique 3">
          <a:extLst>
            <a:ext uri="{FF2B5EF4-FFF2-40B4-BE49-F238E27FC236}">
              <a16:creationId xmlns:a16="http://schemas.microsoft.com/office/drawing/2014/main" id="{43FBD265-28CC-46F5-82B1-44FE78192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3876675</xdr:colOff>
      <xdr:row>59</xdr:row>
      <xdr:rowOff>104774</xdr:rowOff>
    </xdr:from>
    <xdr:to>
      <xdr:col>13</xdr:col>
      <xdr:colOff>455100</xdr:colOff>
      <xdr:row>77</xdr:row>
      <xdr:rowOff>140324</xdr:rowOff>
    </xdr:to>
    <xdr:graphicFrame macro="">
      <xdr:nvGraphicFramePr>
        <xdr:cNvPr id="5" name="Graphique 4">
          <a:extLst>
            <a:ext uri="{FF2B5EF4-FFF2-40B4-BE49-F238E27FC236}">
              <a16:creationId xmlns:a16="http://schemas.microsoft.com/office/drawing/2014/main" id="{27CEAFF6-EFB7-48E4-AAC5-E3C05B3856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25</xdr:col>
      <xdr:colOff>371475</xdr:colOff>
      <xdr:row>11</xdr:row>
      <xdr:rowOff>342900</xdr:rowOff>
    </xdr:from>
    <xdr:to>
      <xdr:col>34</xdr:col>
      <xdr:colOff>95250</xdr:colOff>
      <xdr:row>22</xdr:row>
      <xdr:rowOff>76200</xdr:rowOff>
    </xdr:to>
    <xdr:sp macro="" textlink="">
      <xdr:nvSpPr>
        <xdr:cNvPr id="2" name="ZoneTexte 1">
          <a:extLst>
            <a:ext uri="{FF2B5EF4-FFF2-40B4-BE49-F238E27FC236}">
              <a16:creationId xmlns:a16="http://schemas.microsoft.com/office/drawing/2014/main" id="{B9078687-6219-447A-BFA5-4471B7120E6A}"/>
            </a:ext>
          </a:extLst>
        </xdr:cNvPr>
        <xdr:cNvSpPr txBox="1"/>
      </xdr:nvSpPr>
      <xdr:spPr>
        <a:xfrm>
          <a:off x="19183350" y="3762375"/>
          <a:ext cx="6153150" cy="341947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050"/>
            <a:t>!</a:t>
          </a:r>
          <a:r>
            <a:rPr lang="fr-FR" sz="1050" baseline="0"/>
            <a:t> Il est dommage que vous ne soyez pas reparti de la dernière version que je t'avais fait parvenir (version du 06/03/25) !</a:t>
          </a:r>
          <a:endParaRPr lang="fr-FR" sz="1050"/>
        </a:p>
        <a:p>
          <a:endParaRPr lang="fr-FR" sz="1050"/>
        </a:p>
        <a:p>
          <a:endParaRPr lang="fr-FR" sz="1050"/>
        </a:p>
        <a:p>
          <a:r>
            <a:rPr lang="fr-FR" sz="1050"/>
            <a:t>condition (entre parenthèses référence de la</a:t>
          </a:r>
          <a:r>
            <a:rPr lang="fr-FR" sz="1050" baseline="0"/>
            <a:t> colonne) :</a:t>
          </a:r>
        </a:p>
        <a:p>
          <a:r>
            <a:rPr lang="fr-FR" sz="1050" baseline="0"/>
            <a:t>si score brut (N) &gt;= 100%, résultat à 100%</a:t>
          </a:r>
        </a:p>
        <a:p>
          <a:r>
            <a:rPr lang="fr-FR" sz="1050" baseline="0"/>
            <a:t>si score brut (N) &lt; 100%, score brut (N) / (% maximum (M) - % maximum en N/A (K))</a:t>
          </a:r>
        </a:p>
        <a:p>
          <a:endParaRPr lang="fr-FR" sz="1050" baseline="0"/>
        </a:p>
        <a:p>
          <a:r>
            <a:rPr lang="fr-FR" sz="1050" baseline="0"/>
            <a:t>Cette approche part du fait :</a:t>
          </a:r>
        </a:p>
        <a:p>
          <a:r>
            <a:rPr lang="fr-FR" sz="1050" baseline="0"/>
            <a:t>- si 100% mis pour un critère ECOPROD, ce critère couvre l'exigence,</a:t>
          </a:r>
        </a:p>
        <a:p>
          <a:r>
            <a:rPr lang="fr-FR" sz="1050" baseline="0"/>
            <a:t>- s'il y a plusieurs exigences ECOPROD avec 100% pour un même critère SPEC, cela signifie que les différents critères avec 100% couvrent à 100% l'exigence SPEC,</a:t>
          </a:r>
        </a:p>
        <a:p>
          <a:r>
            <a:rPr lang="fr-FR" sz="1050" baseline="0"/>
            <a:t>- si des exigences ECOPROD sont avec des % inférieurs à 100%, dés que la somme des % de ces exigences atteint 100% il est considéré que l'exigence SPEC est couverte,</a:t>
          </a:r>
        </a:p>
        <a:p>
          <a:endParaRPr lang="fr-FR" sz="1050" baseline="0"/>
        </a:p>
        <a:p>
          <a:r>
            <a:rPr lang="fr-FR" sz="1050" baseline="0"/>
            <a:t>Par contre le calcul tel qu'approché a pour conséquence que si le score brut est inférieur à 100%, il est divisé par le (score brut - N/A), ce qui revient à ne pas considérer que des foisonnemments de critères Ecoprod représente 100% pour le diviseur,</a:t>
          </a:r>
        </a:p>
        <a:p>
          <a:r>
            <a:rPr lang="fr-FR" sz="1050" baseline="0"/>
            <a:t>exemple : si % maximum = 300% (et pas de N/A) :</a:t>
          </a:r>
        </a:p>
        <a:p>
          <a:r>
            <a:rPr lang="fr-FR" sz="1050" baseline="0"/>
            <a:t>       si score brut = 100%, résultat = 100%,</a:t>
          </a:r>
        </a:p>
        <a:p>
          <a:r>
            <a:rPr lang="fr-FR" sz="1050" baseline="0"/>
            <a:t>        si score brut = 90%, résultat = 90/300 = 30%</a:t>
          </a:r>
        </a:p>
        <a:p>
          <a:r>
            <a:rPr lang="fr-FR" sz="1050" baseline="0"/>
            <a:t>Concernant E3 et E4.2, avec les modification de formules, en les passant tous les deux à 50% cela fonctionne comme attendu.</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Document/Document%20-%20Travail/En%20cours/_Projet/DEV%20-%20Ecoprod/_%20%20R&#233;vision%20en%20cours%20-%20Grille2025ECOPROD-/Support%20-%20Travail/_%20%20%20Spec/Support%20Ecoprod%20V2%20T24-10-07%20-%20Trava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 Mode d'emploi"/>
      <sheetName val="2 - Informations Générales"/>
      <sheetName val="3 - Référentiel LABEL ECOPROD "/>
      <sheetName val="4 - Justificatifs LABEL ECOPROD"/>
      <sheetName val="AFNOR Spec archive-à supprimer"/>
      <sheetName val="5 - AFNOR SPEC 2308"/>
      <sheetName val="Calculs"/>
      <sheetName val="CalculsSpec"/>
      <sheetName val="Données"/>
      <sheetName val="Version"/>
    </sheetNames>
    <sheetDataSet>
      <sheetData sheetId="0"/>
      <sheetData sheetId="1"/>
      <sheetData sheetId="2"/>
      <sheetData sheetId="3"/>
      <sheetData sheetId="4"/>
      <sheetData sheetId="5"/>
      <sheetData sheetId="6"/>
      <sheetData sheetId="7">
        <row r="5">
          <cell r="A5"/>
          <cell r="B5"/>
          <cell r="C5"/>
          <cell r="D5" t="str">
            <v>ne pas supprimer</v>
          </cell>
          <cell r="E5"/>
          <cell r="F5"/>
          <cell r="G5"/>
          <cell r="H5"/>
          <cell r="I5"/>
          <cell r="J5"/>
          <cell r="K5"/>
          <cell r="L5"/>
          <cell r="M5"/>
          <cell r="N5"/>
          <cell r="O5"/>
          <cell r="P5"/>
          <cell r="Q5"/>
          <cell r="R5"/>
          <cell r="S5"/>
        </row>
        <row r="6">
          <cell r="A6"/>
          <cell r="B6"/>
          <cell r="C6"/>
          <cell r="D6"/>
          <cell r="E6"/>
          <cell r="F6"/>
          <cell r="G6"/>
          <cell r="H6"/>
          <cell r="I6"/>
          <cell r="J6"/>
          <cell r="K6"/>
          <cell r="L6"/>
          <cell r="M6"/>
          <cell r="N6"/>
          <cell r="O6"/>
          <cell r="P6"/>
          <cell r="Q6"/>
          <cell r="R6"/>
          <cell r="S6"/>
        </row>
        <row r="7">
          <cell r="A7"/>
          <cell r="B7"/>
          <cell r="C7"/>
          <cell r="D7"/>
          <cell r="E7"/>
          <cell r="F7"/>
          <cell r="G7"/>
          <cell r="H7"/>
          <cell r="I7"/>
          <cell r="J7"/>
          <cell r="K7"/>
          <cell r="L7"/>
          <cell r="M7"/>
          <cell r="N7"/>
          <cell r="O7"/>
          <cell r="P7"/>
          <cell r="Q7"/>
          <cell r="R7"/>
          <cell r="S7"/>
        </row>
        <row r="8">
          <cell r="A8" t="str">
            <v>100</v>
          </cell>
          <cell r="B8">
            <v>1</v>
          </cell>
          <cell r="C8">
            <v>1</v>
          </cell>
          <cell r="D8" t="str">
            <v>Gouvernance RSE</v>
          </cell>
          <cell r="E8"/>
          <cell r="F8"/>
          <cell r="G8"/>
          <cell r="H8"/>
          <cell r="I8"/>
          <cell r="J8"/>
          <cell r="K8"/>
          <cell r="L8"/>
          <cell r="M8"/>
          <cell r="N8"/>
          <cell r="O8"/>
          <cell r="P8">
            <v>1</v>
          </cell>
          <cell r="Q8">
            <v>1</v>
          </cell>
          <cell r="R8">
            <v>1</v>
          </cell>
          <cell r="S8"/>
        </row>
        <row r="9">
          <cell r="A9">
            <v>0</v>
          </cell>
          <cell r="B9">
            <v>0</v>
          </cell>
          <cell r="C9"/>
          <cell r="D9"/>
          <cell r="E9"/>
          <cell r="F9"/>
          <cell r="G9"/>
          <cell r="H9"/>
          <cell r="I9"/>
          <cell r="J9"/>
          <cell r="K9"/>
          <cell r="L9"/>
          <cell r="M9"/>
          <cell r="N9"/>
          <cell r="O9"/>
          <cell r="P9"/>
          <cell r="Q9"/>
          <cell r="R9"/>
          <cell r="S9"/>
        </row>
        <row r="10">
          <cell r="A10" t="str">
            <v>111</v>
          </cell>
          <cell r="B10">
            <v>1</v>
          </cell>
          <cell r="C10"/>
          <cell r="D10">
            <v>1</v>
          </cell>
          <cell r="E10">
            <v>1</v>
          </cell>
          <cell r="F10" t="str">
            <v>Rédiger une note d’intention RSE de la production et la diffuser</v>
          </cell>
          <cell r="G10" t="str">
            <v>non</v>
          </cell>
          <cell r="H10"/>
          <cell r="I10">
            <v>3</v>
          </cell>
          <cell r="J10">
            <v>0</v>
          </cell>
          <cell r="K10">
            <v>0</v>
          </cell>
          <cell r="L10">
            <v>0</v>
          </cell>
          <cell r="M10">
            <v>1</v>
          </cell>
          <cell r="N10">
            <v>1</v>
          </cell>
          <cell r="O10" t="str">
            <v>pas d'impératif</v>
          </cell>
          <cell r="P10">
            <v>1</v>
          </cell>
          <cell r="Q10" t="str">
            <v/>
          </cell>
          <cell r="R10" t="str">
            <v/>
          </cell>
          <cell r="S10"/>
        </row>
        <row r="11">
          <cell r="A11" t="str">
            <v>112</v>
          </cell>
          <cell r="B11">
            <v>1</v>
          </cell>
          <cell r="C11"/>
          <cell r="D11">
            <v>1</v>
          </cell>
          <cell r="E11">
            <v>2</v>
          </cell>
          <cell r="F11" t="str">
            <v>Élaborer la stratégie RSE du projet</v>
          </cell>
          <cell r="G11" t="str">
            <v>non</v>
          </cell>
          <cell r="H11"/>
          <cell r="I11">
            <v>1</v>
          </cell>
          <cell r="J11">
            <v>0</v>
          </cell>
          <cell r="K11">
            <v>0</v>
          </cell>
          <cell r="L11">
            <v>0</v>
          </cell>
          <cell r="M11">
            <v>1</v>
          </cell>
          <cell r="N11">
            <v>1</v>
          </cell>
          <cell r="O11" t="str">
            <v>pas d'impératif</v>
          </cell>
          <cell r="P11">
            <v>1</v>
          </cell>
          <cell r="Q11" t="str">
            <v/>
          </cell>
          <cell r="R11" t="str">
            <v/>
          </cell>
          <cell r="S11"/>
        </row>
        <row r="12">
          <cell r="A12" t="str">
            <v>113</v>
          </cell>
          <cell r="B12">
            <v>1</v>
          </cell>
          <cell r="C12"/>
          <cell r="D12">
            <v>1</v>
          </cell>
          <cell r="E12">
            <v>3</v>
          </cell>
          <cell r="F12" t="str">
            <v>Réaliser l’empreinte carbone prévisionnelle et définitive du projet</v>
          </cell>
          <cell r="G12" t="str">
            <v>non</v>
          </cell>
          <cell r="H12"/>
          <cell r="I12">
            <v>2</v>
          </cell>
          <cell r="J12">
            <v>0</v>
          </cell>
          <cell r="K12">
            <v>0</v>
          </cell>
          <cell r="L12">
            <v>0</v>
          </cell>
          <cell r="M12">
            <v>1</v>
          </cell>
          <cell r="N12">
            <v>1</v>
          </cell>
          <cell r="O12" t="str">
            <v>pas d'impératif</v>
          </cell>
          <cell r="P12">
            <v>1</v>
          </cell>
          <cell r="Q12" t="str">
            <v/>
          </cell>
          <cell r="R12" t="str">
            <v/>
          </cell>
          <cell r="S12"/>
        </row>
        <row r="13">
          <cell r="A13" t="str">
            <v>121</v>
          </cell>
          <cell r="B13">
            <v>1</v>
          </cell>
          <cell r="C13"/>
          <cell r="D13">
            <v>2</v>
          </cell>
          <cell r="E13">
            <v>1</v>
          </cell>
          <cell r="F13" t="str">
            <v>Identifier une ou des personne(s) ressource(s)</v>
          </cell>
          <cell r="G13" t="str">
            <v>non</v>
          </cell>
          <cell r="H13"/>
          <cell r="I13">
            <v>1</v>
          </cell>
          <cell r="J13">
            <v>0</v>
          </cell>
          <cell r="K13">
            <v>0</v>
          </cell>
          <cell r="L13">
            <v>0</v>
          </cell>
          <cell r="M13">
            <v>1</v>
          </cell>
          <cell r="N13">
            <v>1</v>
          </cell>
          <cell r="O13" t="str">
            <v>pas d'impératif</v>
          </cell>
          <cell r="P13" t="str">
            <v/>
          </cell>
          <cell r="Q13">
            <v>1</v>
          </cell>
          <cell r="R13" t="str">
            <v/>
          </cell>
          <cell r="S13"/>
        </row>
        <row r="14">
          <cell r="A14" t="str">
            <v>122</v>
          </cell>
          <cell r="B14">
            <v>1</v>
          </cell>
          <cell r="C14"/>
          <cell r="D14">
            <v>2</v>
          </cell>
          <cell r="E14">
            <v>2</v>
          </cell>
          <cell r="F14" t="str">
            <v>Évaluer l’empreinte carbone prévisionnelle et définitive du projet axée sur des mesures physiques</v>
          </cell>
          <cell r="G14" t="str">
            <v>non</v>
          </cell>
          <cell r="H14"/>
          <cell r="I14">
            <v>2</v>
          </cell>
          <cell r="J14">
            <v>0</v>
          </cell>
          <cell r="K14">
            <v>0</v>
          </cell>
          <cell r="L14">
            <v>0</v>
          </cell>
          <cell r="M14">
            <v>1</v>
          </cell>
          <cell r="N14">
            <v>1</v>
          </cell>
          <cell r="O14" t="str">
            <v>pas d'impératif</v>
          </cell>
          <cell r="P14" t="str">
            <v/>
          </cell>
          <cell r="Q14">
            <v>1</v>
          </cell>
          <cell r="R14" t="str">
            <v/>
          </cell>
          <cell r="S14"/>
        </row>
        <row r="15">
          <cell r="A15" t="str">
            <v>131</v>
          </cell>
          <cell r="B15">
            <v>1</v>
          </cell>
          <cell r="C15"/>
          <cell r="D15">
            <v>3</v>
          </cell>
          <cell r="E15">
            <v>1</v>
          </cell>
          <cell r="F15" t="str">
            <v>Engager une démarche d’amélioration continue sur l’ensemble des projets de nature comparable de la société de production
Estimez votre niveau de conformité à l'exigence et entrer le pourcentage ci contre u</v>
          </cell>
          <cell r="G15" t="str">
            <v>non</v>
          </cell>
          <cell r="H15"/>
          <cell r="I15"/>
          <cell r="J15"/>
          <cell r="K15"/>
          <cell r="L15"/>
          <cell r="M15"/>
          <cell r="N15">
            <v>1</v>
          </cell>
          <cell r="O15"/>
          <cell r="P15" t="str">
            <v/>
          </cell>
          <cell r="Q15" t="str">
            <v/>
          </cell>
          <cell r="R15">
            <v>1</v>
          </cell>
          <cell r="S15"/>
        </row>
        <row r="16">
          <cell r="A16" t="str">
            <v>132</v>
          </cell>
          <cell r="B16">
            <v>1</v>
          </cell>
          <cell r="C16"/>
          <cell r="D16">
            <v>3</v>
          </cell>
          <cell r="E16">
            <v>2</v>
          </cell>
          <cell r="F16" t="str">
            <v>Établir la stratégie bas carbone de la société de production en intégrant les empreintes carbone de l’ensemble des projets de nature comparable
Estimez votre niveau de conformité à l'exigence et entrer le pourcentage ci contre u</v>
          </cell>
          <cell r="G16" t="str">
            <v>non</v>
          </cell>
          <cell r="H16"/>
          <cell r="I16"/>
          <cell r="J16"/>
          <cell r="K16"/>
          <cell r="L16"/>
          <cell r="M16"/>
          <cell r="N16">
            <v>1</v>
          </cell>
          <cell r="O16"/>
          <cell r="P16" t="str">
            <v/>
          </cell>
          <cell r="Q16" t="str">
            <v/>
          </cell>
          <cell r="R16">
            <v>1</v>
          </cell>
          <cell r="S16"/>
        </row>
        <row r="17">
          <cell r="A17">
            <v>0</v>
          </cell>
          <cell r="B17"/>
          <cell r="C17"/>
          <cell r="D17"/>
          <cell r="E17"/>
          <cell r="F17"/>
          <cell r="G17"/>
          <cell r="H17"/>
          <cell r="I17"/>
          <cell r="J17"/>
          <cell r="K17"/>
          <cell r="L17"/>
          <cell r="M17"/>
          <cell r="N17"/>
          <cell r="O17"/>
          <cell r="P17"/>
          <cell r="Q17"/>
          <cell r="R17"/>
          <cell r="S17"/>
        </row>
        <row r="18">
          <cell r="A18" t="str">
            <v>200</v>
          </cell>
          <cell r="B18">
            <v>2</v>
          </cell>
          <cell r="C18">
            <v>2</v>
          </cell>
          <cell r="D18" t="str">
            <v>Énergie et mobilité</v>
          </cell>
          <cell r="E18"/>
          <cell r="F18"/>
          <cell r="G18"/>
          <cell r="H18"/>
          <cell r="I18"/>
          <cell r="J18"/>
          <cell r="K18"/>
          <cell r="L18"/>
          <cell r="M18"/>
          <cell r="N18"/>
          <cell r="O18"/>
          <cell r="P18">
            <v>1</v>
          </cell>
          <cell r="Q18">
            <v>0.76500000000000001</v>
          </cell>
          <cell r="R18" t="str">
            <v>N/A</v>
          </cell>
          <cell r="S18"/>
        </row>
        <row r="19">
          <cell r="A19">
            <v>0</v>
          </cell>
          <cell r="B19">
            <v>0</v>
          </cell>
          <cell r="C19"/>
          <cell r="D19"/>
          <cell r="E19"/>
          <cell r="F19"/>
          <cell r="G19"/>
          <cell r="H19"/>
          <cell r="I19"/>
          <cell r="J19"/>
          <cell r="K19"/>
          <cell r="L19"/>
          <cell r="M19"/>
          <cell r="N19"/>
          <cell r="O19"/>
          <cell r="P19"/>
          <cell r="Q19"/>
          <cell r="R19"/>
          <cell r="S19"/>
        </row>
        <row r="20">
          <cell r="A20" t="str">
            <v>211</v>
          </cell>
          <cell r="B20">
            <v>2</v>
          </cell>
          <cell r="C20"/>
          <cell r="D20">
            <v>1</v>
          </cell>
          <cell r="E20">
            <v>1</v>
          </cell>
          <cell r="F20" t="str">
            <v>Mobilité : Établir un plan de mobilité</v>
          </cell>
          <cell r="G20" t="str">
            <v>non</v>
          </cell>
          <cell r="H20"/>
          <cell r="I20">
            <v>2</v>
          </cell>
          <cell r="J20">
            <v>0</v>
          </cell>
          <cell r="K20">
            <v>0</v>
          </cell>
          <cell r="L20">
            <v>0</v>
          </cell>
          <cell r="M20">
            <v>1</v>
          </cell>
          <cell r="N20">
            <v>1</v>
          </cell>
          <cell r="O20" t="str">
            <v>pas d'impératif</v>
          </cell>
          <cell r="P20">
            <v>1</v>
          </cell>
          <cell r="Q20" t="str">
            <v/>
          </cell>
          <cell r="R20" t="str">
            <v/>
          </cell>
          <cell r="S20"/>
        </row>
        <row r="21">
          <cell r="A21" t="str">
            <v>212</v>
          </cell>
          <cell r="B21">
            <v>2</v>
          </cell>
          <cell r="C21"/>
          <cell r="D21">
            <v>1</v>
          </cell>
          <cell r="E21">
            <v>2</v>
          </cell>
          <cell r="F21" t="str">
            <v>Énergie : Établir un plan énergétique</v>
          </cell>
          <cell r="G21" t="str">
            <v>non</v>
          </cell>
          <cell r="H21"/>
          <cell r="I21">
            <v>1</v>
          </cell>
          <cell r="J21">
            <v>0</v>
          </cell>
          <cell r="K21">
            <v>0</v>
          </cell>
          <cell r="L21">
            <v>0</v>
          </cell>
          <cell r="M21">
            <v>1</v>
          </cell>
          <cell r="N21">
            <v>1</v>
          </cell>
          <cell r="O21" t="str">
            <v>pas d'impératif</v>
          </cell>
          <cell r="P21">
            <v>1</v>
          </cell>
          <cell r="Q21" t="str">
            <v/>
          </cell>
          <cell r="R21" t="str">
            <v/>
          </cell>
          <cell r="S21"/>
        </row>
        <row r="22">
          <cell r="A22" t="str">
            <v>221</v>
          </cell>
          <cell r="B22">
            <v>2</v>
          </cell>
          <cell r="C22"/>
          <cell r="D22">
            <v>2</v>
          </cell>
          <cell r="E22">
            <v>1</v>
          </cell>
          <cell r="F22" t="str">
            <v>Mobilité : Réduire les émissions de gaz à effet de serre de la mobilité
Attention : Pour l’obtention de ce critère, l'utilisation des jets privés et des hélicoptères (hors prise de vue, véhicule de jeu et prise à l’image) est prohibée, ce qui signifie que le critère H3.4 est en "OUI", si ce n'est pas le cas le résultat pour l'exigence SPEC est à 0.</v>
          </cell>
          <cell r="G22" t="str">
            <v>non</v>
          </cell>
          <cell r="H22"/>
          <cell r="I22">
            <v>4</v>
          </cell>
          <cell r="J22">
            <v>1</v>
          </cell>
          <cell r="K22">
            <v>0.25</v>
          </cell>
          <cell r="L22">
            <v>0</v>
          </cell>
          <cell r="M22">
            <v>2</v>
          </cell>
          <cell r="N22">
            <v>1.5</v>
          </cell>
          <cell r="O22" t="b">
            <v>1</v>
          </cell>
          <cell r="P22" t="str">
            <v/>
          </cell>
          <cell r="Q22">
            <v>0.86</v>
          </cell>
          <cell r="R22" t="str">
            <v/>
          </cell>
          <cell r="S22"/>
        </row>
        <row r="23">
          <cell r="A23" t="str">
            <v>222</v>
          </cell>
          <cell r="B23">
            <v>2</v>
          </cell>
          <cell r="C23"/>
          <cell r="D23">
            <v>2</v>
          </cell>
          <cell r="E23">
            <v>2</v>
          </cell>
          <cell r="F23" t="str">
            <v>Énergie : Utiliser des solutions d’énergie bas carbone plutôt que des énergies fossiles</v>
          </cell>
          <cell r="G23" t="str">
            <v>non</v>
          </cell>
          <cell r="H23"/>
          <cell r="I23">
            <v>4</v>
          </cell>
          <cell r="J23">
            <v>0</v>
          </cell>
          <cell r="K23">
            <v>0</v>
          </cell>
          <cell r="L23">
            <v>0</v>
          </cell>
          <cell r="M23">
            <v>1</v>
          </cell>
          <cell r="N23">
            <v>0.66666666666666663</v>
          </cell>
          <cell r="O23" t="str">
            <v>pas d'impératif</v>
          </cell>
          <cell r="P23" t="str">
            <v/>
          </cell>
          <cell r="Q23">
            <v>0.67</v>
          </cell>
          <cell r="R23" t="str">
            <v/>
          </cell>
          <cell r="S23"/>
        </row>
        <row r="24">
          <cell r="A24">
            <v>0</v>
          </cell>
          <cell r="B24"/>
          <cell r="C24"/>
          <cell r="D24"/>
          <cell r="E24"/>
          <cell r="F24"/>
          <cell r="G24"/>
          <cell r="H24"/>
          <cell r="I24"/>
          <cell r="J24"/>
          <cell r="K24"/>
          <cell r="L24"/>
          <cell r="M24"/>
          <cell r="N24"/>
          <cell r="O24"/>
          <cell r="P24"/>
          <cell r="Q24"/>
          <cell r="R24"/>
          <cell r="S24"/>
        </row>
        <row r="25">
          <cell r="A25" t="str">
            <v>300</v>
          </cell>
          <cell r="B25">
            <v>3</v>
          </cell>
          <cell r="C25">
            <v>3</v>
          </cell>
          <cell r="D25" t="str">
            <v>Achats responsables, alimentation et gestion des déchets</v>
          </cell>
          <cell r="E25"/>
          <cell r="F25"/>
          <cell r="G25"/>
          <cell r="H25"/>
          <cell r="I25"/>
          <cell r="J25"/>
          <cell r="K25"/>
          <cell r="L25"/>
          <cell r="M25"/>
          <cell r="N25"/>
          <cell r="O25"/>
          <cell r="P25">
            <v>1</v>
          </cell>
          <cell r="Q25">
            <v>1</v>
          </cell>
          <cell r="R25" t="str">
            <v>N/A</v>
          </cell>
          <cell r="S25"/>
        </row>
        <row r="26">
          <cell r="A26">
            <v>0</v>
          </cell>
          <cell r="B26">
            <v>0</v>
          </cell>
          <cell r="C26"/>
          <cell r="D26"/>
          <cell r="E26"/>
          <cell r="F26"/>
          <cell r="G26"/>
          <cell r="H26"/>
          <cell r="I26"/>
          <cell r="J26"/>
          <cell r="K26"/>
          <cell r="L26"/>
          <cell r="M26"/>
          <cell r="N26"/>
          <cell r="O26"/>
          <cell r="P26"/>
          <cell r="Q26"/>
          <cell r="R26"/>
          <cell r="S26"/>
        </row>
        <row r="27">
          <cell r="A27" t="str">
            <v>311</v>
          </cell>
          <cell r="B27">
            <v>3</v>
          </cell>
          <cell r="C27"/>
          <cell r="D27">
            <v>1</v>
          </cell>
          <cell r="E27">
            <v>1</v>
          </cell>
          <cell r="F27" t="str">
            <v>Alimentation : Réduire la part de « repas carnés » dans l’alimentation</v>
          </cell>
          <cell r="G27" t="str">
            <v>oui</v>
          </cell>
          <cell r="H27"/>
          <cell r="I27">
            <v>1</v>
          </cell>
          <cell r="J27">
            <v>0</v>
          </cell>
          <cell r="K27">
            <v>0</v>
          </cell>
          <cell r="L27">
            <v>0</v>
          </cell>
          <cell r="M27">
            <v>1</v>
          </cell>
          <cell r="N27">
            <v>1</v>
          </cell>
          <cell r="O27" t="str">
            <v>pas d'impératif</v>
          </cell>
          <cell r="P27">
            <v>1</v>
          </cell>
          <cell r="Q27" t="str">
            <v/>
          </cell>
          <cell r="R27" t="str">
            <v/>
          </cell>
          <cell r="S27"/>
        </row>
        <row r="28">
          <cell r="A28" t="str">
            <v>312</v>
          </cell>
          <cell r="B28">
            <v>3</v>
          </cell>
          <cell r="C28"/>
          <cell r="D28">
            <v>1</v>
          </cell>
          <cell r="E28">
            <v>2</v>
          </cell>
          <cell r="F28" t="str">
            <v>Déchets : Identifier, réduire et recycler les déchets produits</v>
          </cell>
          <cell r="G28" t="str">
            <v>non</v>
          </cell>
          <cell r="H28"/>
          <cell r="I28">
            <v>4</v>
          </cell>
          <cell r="J28">
            <v>0</v>
          </cell>
          <cell r="K28">
            <v>0</v>
          </cell>
          <cell r="L28">
            <v>0</v>
          </cell>
          <cell r="M28">
            <v>1</v>
          </cell>
          <cell r="N28">
            <v>1</v>
          </cell>
          <cell r="O28" t="str">
            <v>pas d'impératif</v>
          </cell>
          <cell r="P28">
            <v>1</v>
          </cell>
          <cell r="Q28" t="str">
            <v/>
          </cell>
          <cell r="R28" t="str">
            <v/>
          </cell>
          <cell r="S28"/>
        </row>
        <row r="29">
          <cell r="A29" t="str">
            <v>321</v>
          </cell>
          <cell r="B29">
            <v>3</v>
          </cell>
          <cell r="C29"/>
          <cell r="D29">
            <v>2</v>
          </cell>
          <cell r="E29">
            <v>1</v>
          </cell>
          <cell r="F29" t="str">
            <v>Achats : choisir des prestataires et fournisseurs dits responsables</v>
          </cell>
          <cell r="G29" t="str">
            <v>oui</v>
          </cell>
          <cell r="H29" t="str">
            <v>si pas d'achats</v>
          </cell>
          <cell r="I29">
            <v>1</v>
          </cell>
          <cell r="J29">
            <v>0</v>
          </cell>
          <cell r="K29">
            <v>0</v>
          </cell>
          <cell r="L29">
            <v>0</v>
          </cell>
          <cell r="M29">
            <v>1</v>
          </cell>
          <cell r="N29">
            <v>1</v>
          </cell>
          <cell r="O29" t="str">
            <v>pas d'impératif</v>
          </cell>
          <cell r="P29" t="str">
            <v/>
          </cell>
          <cell r="Q29">
            <v>1</v>
          </cell>
          <cell r="R29" t="str">
            <v/>
          </cell>
          <cell r="S29"/>
        </row>
        <row r="30">
          <cell r="A30" t="str">
            <v>322</v>
          </cell>
          <cell r="B30">
            <v>3</v>
          </cell>
          <cell r="C30"/>
          <cell r="D30">
            <v>2</v>
          </cell>
          <cell r="E30">
            <v>2</v>
          </cell>
          <cell r="F30" t="str">
            <v>Achats : privilégier l’achat de consommables et de ressources à moindre impact environnemental</v>
          </cell>
          <cell r="G30" t="str">
            <v>oui</v>
          </cell>
          <cell r="H30" t="str">
            <v>si pas d'achats</v>
          </cell>
          <cell r="I30">
            <v>6</v>
          </cell>
          <cell r="J30">
            <v>0</v>
          </cell>
          <cell r="K30">
            <v>0</v>
          </cell>
          <cell r="L30">
            <v>0</v>
          </cell>
          <cell r="M30">
            <v>2.5</v>
          </cell>
          <cell r="N30">
            <v>2.5</v>
          </cell>
          <cell r="O30" t="str">
            <v>pas d'impératif</v>
          </cell>
          <cell r="P30" t="str">
            <v/>
          </cell>
          <cell r="Q30">
            <v>1</v>
          </cell>
          <cell r="R30" t="str">
            <v/>
          </cell>
          <cell r="S30"/>
        </row>
        <row r="31">
          <cell r="A31" t="str">
            <v>323</v>
          </cell>
          <cell r="B31">
            <v>3</v>
          </cell>
          <cell r="C31"/>
          <cell r="D31">
            <v>2</v>
          </cell>
          <cell r="E31">
            <v>3</v>
          </cell>
          <cell r="F31" t="str">
            <v>Déchets : Réemployer les éléments ayant servi au projet</v>
          </cell>
          <cell r="G31" t="str">
            <v>non</v>
          </cell>
          <cell r="H31"/>
          <cell r="I31">
            <v>5</v>
          </cell>
          <cell r="J31">
            <v>0</v>
          </cell>
          <cell r="K31">
            <v>0</v>
          </cell>
          <cell r="L31">
            <v>0</v>
          </cell>
          <cell r="M31">
            <v>1</v>
          </cell>
          <cell r="N31">
            <v>1</v>
          </cell>
          <cell r="O31" t="str">
            <v>pas d'impératif</v>
          </cell>
          <cell r="P31" t="str">
            <v/>
          </cell>
          <cell r="Q31">
            <v>1</v>
          </cell>
          <cell r="R31" t="str">
            <v/>
          </cell>
          <cell r="S31"/>
        </row>
        <row r="32">
          <cell r="A32">
            <v>0</v>
          </cell>
          <cell r="B32"/>
          <cell r="C32"/>
          <cell r="D32"/>
          <cell r="E32"/>
          <cell r="F32"/>
          <cell r="G32"/>
          <cell r="H32"/>
          <cell r="I32"/>
          <cell r="J32"/>
          <cell r="K32"/>
          <cell r="L32"/>
          <cell r="M32"/>
          <cell r="N32"/>
          <cell r="O32"/>
          <cell r="P32"/>
          <cell r="Q32"/>
          <cell r="R32"/>
          <cell r="S32"/>
        </row>
        <row r="33">
          <cell r="A33" t="str">
            <v>400</v>
          </cell>
          <cell r="B33">
            <v>4</v>
          </cell>
          <cell r="C33">
            <v>4</v>
          </cell>
          <cell r="D33" t="str">
            <v>Sobriété numérique</v>
          </cell>
          <cell r="E33"/>
          <cell r="F33"/>
          <cell r="G33"/>
          <cell r="H33"/>
          <cell r="I33"/>
          <cell r="J33"/>
          <cell r="K33"/>
          <cell r="L33"/>
          <cell r="M33"/>
          <cell r="N33"/>
          <cell r="O33"/>
          <cell r="P33">
            <v>1</v>
          </cell>
          <cell r="Q33">
            <v>1</v>
          </cell>
          <cell r="R33" t="str">
            <v>N/A</v>
          </cell>
          <cell r="S33"/>
        </row>
        <row r="34">
          <cell r="A34">
            <v>0</v>
          </cell>
          <cell r="B34">
            <v>0</v>
          </cell>
          <cell r="C34"/>
          <cell r="D34"/>
          <cell r="E34"/>
          <cell r="F34"/>
          <cell r="G34"/>
          <cell r="H34"/>
          <cell r="I34"/>
          <cell r="J34"/>
          <cell r="K34"/>
          <cell r="L34"/>
          <cell r="M34"/>
          <cell r="N34"/>
          <cell r="O34"/>
          <cell r="P34"/>
          <cell r="Q34"/>
          <cell r="R34"/>
          <cell r="S34"/>
        </row>
        <row r="35">
          <cell r="A35" t="str">
            <v>411</v>
          </cell>
          <cell r="B35">
            <v>4</v>
          </cell>
          <cell r="C35"/>
          <cell r="D35">
            <v>1</v>
          </cell>
          <cell r="E35">
            <v>1</v>
          </cell>
          <cell r="F35" t="str">
            <v>Identifier les impacts numériques du projet</v>
          </cell>
          <cell r="G35" t="str">
            <v>non</v>
          </cell>
          <cell r="H35"/>
          <cell r="I35">
            <v>3</v>
          </cell>
          <cell r="J35">
            <v>0</v>
          </cell>
          <cell r="K35">
            <v>0</v>
          </cell>
          <cell r="L35">
            <v>0</v>
          </cell>
          <cell r="M35">
            <v>1</v>
          </cell>
          <cell r="N35">
            <v>1</v>
          </cell>
          <cell r="O35" t="str">
            <v>pas d'impératif</v>
          </cell>
          <cell r="P35">
            <v>1</v>
          </cell>
          <cell r="Q35" t="str">
            <v/>
          </cell>
          <cell r="R35" t="str">
            <v/>
          </cell>
          <cell r="S35"/>
        </row>
        <row r="36">
          <cell r="A36" t="str">
            <v>421</v>
          </cell>
          <cell r="B36">
            <v>4</v>
          </cell>
          <cell r="C36"/>
          <cell r="D36">
            <v>2</v>
          </cell>
          <cell r="E36">
            <v>1</v>
          </cell>
          <cell r="F36" t="str">
            <v>Adopter une gestion raisonnée des équipements techniques afin d’en réduire l’impact</v>
          </cell>
          <cell r="G36" t="str">
            <v>non</v>
          </cell>
          <cell r="H36"/>
          <cell r="I36">
            <v>4</v>
          </cell>
          <cell r="J36">
            <v>0</v>
          </cell>
          <cell r="K36">
            <v>0</v>
          </cell>
          <cell r="L36">
            <v>0</v>
          </cell>
          <cell r="M36">
            <v>1</v>
          </cell>
          <cell r="N36">
            <v>1</v>
          </cell>
          <cell r="O36" t="str">
            <v>pas d'impératif</v>
          </cell>
          <cell r="P36" t="str">
            <v/>
          </cell>
          <cell r="Q36">
            <v>1</v>
          </cell>
          <cell r="R36" t="str">
            <v/>
          </cell>
          <cell r="S36"/>
        </row>
        <row r="37">
          <cell r="A37" t="str">
            <v>422</v>
          </cell>
          <cell r="B37">
            <v>4</v>
          </cell>
          <cell r="C37"/>
          <cell r="D37">
            <v>2</v>
          </cell>
          <cell r="E37">
            <v>2</v>
          </cell>
          <cell r="F37" t="str">
            <v>Limiter la production de données numériques</v>
          </cell>
          <cell r="G37" t="str">
            <v>non</v>
          </cell>
          <cell r="H37"/>
          <cell r="I37">
            <v>3</v>
          </cell>
          <cell r="J37">
            <v>0</v>
          </cell>
          <cell r="K37">
            <v>0</v>
          </cell>
          <cell r="L37">
            <v>0</v>
          </cell>
          <cell r="M37">
            <v>1</v>
          </cell>
          <cell r="N37">
            <v>1</v>
          </cell>
          <cell r="O37" t="str">
            <v>pas d'impératif</v>
          </cell>
          <cell r="P37" t="str">
            <v/>
          </cell>
          <cell r="Q37">
            <v>1</v>
          </cell>
          <cell r="R37" t="str">
            <v/>
          </cell>
          <cell r="S37"/>
        </row>
        <row r="38">
          <cell r="A38">
            <v>0</v>
          </cell>
          <cell r="B38"/>
          <cell r="C38"/>
          <cell r="D38"/>
          <cell r="E38"/>
          <cell r="F38"/>
          <cell r="G38"/>
          <cell r="H38"/>
          <cell r="I38"/>
          <cell r="J38"/>
          <cell r="K38"/>
          <cell r="L38"/>
          <cell r="M38"/>
          <cell r="N38"/>
          <cell r="O38"/>
          <cell r="P38"/>
          <cell r="Q38"/>
          <cell r="R38"/>
          <cell r="S38"/>
        </row>
        <row r="39">
          <cell r="A39" t="str">
            <v>500</v>
          </cell>
          <cell r="B39">
            <v>5</v>
          </cell>
          <cell r="C39">
            <v>5</v>
          </cell>
          <cell r="D39" t="str">
            <v>Biodiversité et bien-être animal</v>
          </cell>
          <cell r="E39"/>
          <cell r="F39"/>
          <cell r="G39"/>
          <cell r="H39"/>
          <cell r="I39"/>
          <cell r="J39"/>
          <cell r="K39"/>
          <cell r="L39"/>
          <cell r="M39"/>
          <cell r="N39"/>
          <cell r="O39"/>
          <cell r="P39">
            <v>1</v>
          </cell>
          <cell r="Q39">
            <v>1</v>
          </cell>
          <cell r="R39" t="str">
            <v>N/A</v>
          </cell>
          <cell r="S39"/>
        </row>
        <row r="40">
          <cell r="A40">
            <v>0</v>
          </cell>
          <cell r="B40">
            <v>0</v>
          </cell>
          <cell r="C40"/>
          <cell r="D40"/>
          <cell r="E40"/>
          <cell r="F40"/>
          <cell r="G40"/>
          <cell r="H40"/>
          <cell r="I40"/>
          <cell r="J40"/>
          <cell r="K40"/>
          <cell r="L40"/>
          <cell r="M40"/>
          <cell r="N40"/>
          <cell r="O40"/>
          <cell r="P40"/>
          <cell r="Q40"/>
          <cell r="R40"/>
          <cell r="S40"/>
        </row>
        <row r="41">
          <cell r="A41" t="str">
            <v>511</v>
          </cell>
          <cell r="B41">
            <v>5</v>
          </cell>
          <cell r="C41"/>
          <cell r="D41">
            <v>1</v>
          </cell>
          <cell r="E41">
            <v>1</v>
          </cell>
          <cell r="F41" t="str">
            <v>Mettre en place une démarche de sensibilisation et identifier les points de vigilance en matière de biodiversité, et de bien-être animal si applicable, issus du dépouillement du scénario</v>
          </cell>
          <cell r="G41" t="str">
            <v>oui</v>
          </cell>
          <cell r="H41" t="str">
            <v>si pas concerné par la thématique</v>
          </cell>
          <cell r="I41">
            <v>1</v>
          </cell>
          <cell r="J41">
            <v>0</v>
          </cell>
          <cell r="K41">
            <v>0</v>
          </cell>
          <cell r="L41">
            <v>0</v>
          </cell>
          <cell r="M41">
            <v>1</v>
          </cell>
          <cell r="N41">
            <v>1</v>
          </cell>
          <cell r="O41" t="str">
            <v>pas d'impératif</v>
          </cell>
          <cell r="P41">
            <v>1</v>
          </cell>
          <cell r="Q41" t="str">
            <v/>
          </cell>
          <cell r="R41" t="str">
            <v/>
          </cell>
          <cell r="S41"/>
        </row>
        <row r="42">
          <cell r="A42" t="str">
            <v>521</v>
          </cell>
          <cell r="B42">
            <v>5</v>
          </cell>
          <cell r="C42"/>
          <cell r="D42">
            <v>2</v>
          </cell>
          <cell r="E42">
            <v>1</v>
          </cell>
          <cell r="F42" t="str">
            <v>Mettre en place un plan d’actions visant à limiter les impacts négatifs de la production sur la biodiversité, et le bien-être animal si applicable</v>
          </cell>
          <cell r="G42" t="str">
            <v>oui</v>
          </cell>
          <cell r="H42" t="str">
            <v>si pas concerné par la thématique</v>
          </cell>
          <cell r="I42">
            <v>3</v>
          </cell>
          <cell r="J42">
            <v>0</v>
          </cell>
          <cell r="K42">
            <v>0</v>
          </cell>
          <cell r="L42">
            <v>0</v>
          </cell>
          <cell r="M42">
            <v>1</v>
          </cell>
          <cell r="N42">
            <v>1</v>
          </cell>
          <cell r="O42" t="str">
            <v>pas d'impératif</v>
          </cell>
          <cell r="P42" t="str">
            <v/>
          </cell>
          <cell r="Q42">
            <v>1</v>
          </cell>
          <cell r="R42" t="str">
            <v/>
          </cell>
          <cell r="S42"/>
        </row>
        <row r="43">
          <cell r="A43">
            <v>0</v>
          </cell>
          <cell r="B43"/>
          <cell r="C43"/>
          <cell r="D43"/>
          <cell r="E43"/>
          <cell r="F43"/>
          <cell r="G43"/>
          <cell r="H43"/>
          <cell r="I43"/>
          <cell r="J43"/>
          <cell r="K43"/>
          <cell r="L43"/>
          <cell r="M43"/>
          <cell r="N43"/>
          <cell r="O43"/>
          <cell r="P43"/>
          <cell r="Q43"/>
          <cell r="R43"/>
          <cell r="S43"/>
        </row>
        <row r="44">
          <cell r="A44" t="str">
            <v>600</v>
          </cell>
          <cell r="B44">
            <v>6</v>
          </cell>
          <cell r="C44">
            <v>6</v>
          </cell>
          <cell r="D44" t="str">
            <v>Inclusion, parité et qualité de vie au travail</v>
          </cell>
          <cell r="E44"/>
          <cell r="F44"/>
          <cell r="G44"/>
          <cell r="H44"/>
          <cell r="I44"/>
          <cell r="J44"/>
          <cell r="K44"/>
          <cell r="L44"/>
          <cell r="M44"/>
          <cell r="N44"/>
          <cell r="O44"/>
          <cell r="P44">
            <v>1</v>
          </cell>
          <cell r="Q44">
            <v>1</v>
          </cell>
          <cell r="R44" t="str">
            <v>N/A</v>
          </cell>
          <cell r="S44"/>
        </row>
        <row r="45">
          <cell r="A45">
            <v>0</v>
          </cell>
          <cell r="B45">
            <v>0</v>
          </cell>
          <cell r="C45"/>
          <cell r="D45"/>
          <cell r="E45"/>
          <cell r="F45"/>
          <cell r="G45"/>
          <cell r="H45"/>
          <cell r="I45"/>
          <cell r="J45"/>
          <cell r="K45"/>
          <cell r="L45"/>
          <cell r="M45"/>
          <cell r="N45"/>
          <cell r="O45"/>
          <cell r="P45"/>
          <cell r="Q45"/>
          <cell r="R45"/>
          <cell r="S45"/>
        </row>
        <row r="46">
          <cell r="A46" t="str">
            <v>611</v>
          </cell>
          <cell r="B46">
            <v>6</v>
          </cell>
          <cell r="C46"/>
          <cell r="D46">
            <v>1</v>
          </cell>
          <cell r="E46">
            <v>1</v>
          </cell>
          <cell r="F46" t="str">
            <v>INCLUSION, LUTTE CONTRE LES DISCRIMINATIONS : Mettre en place une démarche de sensibilisation en matière de recrutement inclusif</v>
          </cell>
          <cell r="G46" t="str">
            <v>oui</v>
          </cell>
          <cell r="H46" t="str">
            <v>si pas de recrutements (exemple : documentaire)</v>
          </cell>
          <cell r="I46">
            <v>1</v>
          </cell>
          <cell r="J46">
            <v>0</v>
          </cell>
          <cell r="K46">
            <v>0</v>
          </cell>
          <cell r="L46">
            <v>0</v>
          </cell>
          <cell r="M46">
            <v>1</v>
          </cell>
          <cell r="N46">
            <v>1</v>
          </cell>
          <cell r="O46" t="str">
            <v>pas d'impératif</v>
          </cell>
          <cell r="P46">
            <v>1</v>
          </cell>
          <cell r="Q46" t="str">
            <v/>
          </cell>
          <cell r="R46" t="str">
            <v/>
          </cell>
          <cell r="S46"/>
        </row>
        <row r="47">
          <cell r="A47" t="str">
            <v>612</v>
          </cell>
          <cell r="B47">
            <v>6</v>
          </cell>
          <cell r="C47"/>
          <cell r="D47">
            <v>1</v>
          </cell>
          <cell r="E47">
            <v>2</v>
          </cell>
          <cell r="F47" t="str">
            <v>PARITÉ : Mesurer le taux de parité dans l’équipe technique et dans l’équipe encadrante</v>
          </cell>
          <cell r="G47" t="str">
            <v>oui</v>
          </cell>
          <cell r="H47" t="str">
            <v>si pas d'équipe technique ou équipe réduite &lt;= 3 personnes (exemple : documentaire)</v>
          </cell>
          <cell r="I47">
            <v>1</v>
          </cell>
          <cell r="J47">
            <v>0</v>
          </cell>
          <cell r="K47">
            <v>0</v>
          </cell>
          <cell r="L47">
            <v>0</v>
          </cell>
          <cell r="M47">
            <v>1</v>
          </cell>
          <cell r="N47">
            <v>1</v>
          </cell>
          <cell r="O47" t="str">
            <v>pas d'impératif</v>
          </cell>
          <cell r="P47">
            <v>1</v>
          </cell>
          <cell r="Q47" t="str">
            <v/>
          </cell>
          <cell r="R47" t="str">
            <v/>
          </cell>
          <cell r="S47"/>
        </row>
        <row r="48">
          <cell r="A48" t="str">
            <v>621</v>
          </cell>
          <cell r="B48">
            <v>6</v>
          </cell>
          <cell r="C48"/>
          <cell r="D48">
            <v>2</v>
          </cell>
          <cell r="E48">
            <v>1</v>
          </cell>
          <cell r="F48" t="str">
            <v>INCLUSION, LUTTE CONTRE LES DISCRIMINATIONS : Solliciter les réseaux concernés en matière de recrutement inclusif</v>
          </cell>
          <cell r="G48" t="str">
            <v>oui</v>
          </cell>
          <cell r="H48" t="str">
            <v>si pas d'équipe technique ou équipe réduite &lt;= 3 personnes (exemple : documentaire)</v>
          </cell>
          <cell r="I48">
            <v>1</v>
          </cell>
          <cell r="J48">
            <v>0</v>
          </cell>
          <cell r="K48">
            <v>0</v>
          </cell>
          <cell r="L48">
            <v>0</v>
          </cell>
          <cell r="M48">
            <v>1</v>
          </cell>
          <cell r="N48">
            <v>1</v>
          </cell>
          <cell r="O48" t="str">
            <v>pas d'impératif</v>
          </cell>
          <cell r="P48" t="str">
            <v/>
          </cell>
          <cell r="Q48">
            <v>1</v>
          </cell>
          <cell r="R48" t="str">
            <v/>
          </cell>
          <cell r="S48"/>
        </row>
        <row r="49">
          <cell r="A49" t="str">
            <v>622</v>
          </cell>
          <cell r="B49">
            <v>6</v>
          </cell>
          <cell r="C49"/>
          <cell r="D49">
            <v>2</v>
          </cell>
          <cell r="E49">
            <v>2</v>
          </cell>
          <cell r="F49" t="str">
            <v>PARITÉ : Constituer une équipe technique paritaire et/ou une équipe encadrante paritaire (atteindre un minimum de 40 % de femmes)</v>
          </cell>
          <cell r="G49" t="str">
            <v>oui</v>
          </cell>
          <cell r="H49" t="str">
            <v>si pas d'équipe technique ou équipe réduite &lt;= 3 personnes (exemple : documentaire)</v>
          </cell>
          <cell r="I49">
            <v>1</v>
          </cell>
          <cell r="J49">
            <v>0</v>
          </cell>
          <cell r="K49">
            <v>0</v>
          </cell>
          <cell r="L49">
            <v>0</v>
          </cell>
          <cell r="M49">
            <v>1</v>
          </cell>
          <cell r="N49">
            <v>1</v>
          </cell>
          <cell r="O49" t="str">
            <v>pas d'impératif</v>
          </cell>
          <cell r="P49" t="str">
            <v/>
          </cell>
          <cell r="Q49">
            <v>1</v>
          </cell>
          <cell r="R49" t="str">
            <v/>
          </cell>
          <cell r="S49"/>
        </row>
        <row r="50">
          <cell r="A50" t="str">
            <v>623</v>
          </cell>
          <cell r="B50">
            <v>6</v>
          </cell>
          <cell r="C50"/>
          <cell r="D50">
            <v>2</v>
          </cell>
          <cell r="E50">
            <v>3</v>
          </cell>
          <cell r="F50" t="str">
            <v>QVT : Intégrer au plan de travail les enjeux de la QVT</v>
          </cell>
          <cell r="G50" t="str">
            <v>non</v>
          </cell>
          <cell r="H50"/>
          <cell r="I50">
            <v>1</v>
          </cell>
          <cell r="J50">
            <v>0</v>
          </cell>
          <cell r="K50">
            <v>0</v>
          </cell>
          <cell r="L50">
            <v>0</v>
          </cell>
          <cell r="M50">
            <v>1</v>
          </cell>
          <cell r="N50">
            <v>1</v>
          </cell>
          <cell r="O50" t="str">
            <v>pas d'impératif</v>
          </cell>
          <cell r="P50" t="str">
            <v/>
          </cell>
          <cell r="Q50">
            <v>1</v>
          </cell>
          <cell r="R50" t="str">
            <v/>
          </cell>
          <cell r="S50"/>
        </row>
        <row r="51">
          <cell r="A51">
            <v>0</v>
          </cell>
          <cell r="B51"/>
          <cell r="C51"/>
          <cell r="D51"/>
          <cell r="E51"/>
          <cell r="F51"/>
          <cell r="G51"/>
          <cell r="H51"/>
          <cell r="I51"/>
          <cell r="J51"/>
          <cell r="K51"/>
          <cell r="L51"/>
          <cell r="M51"/>
          <cell r="N51"/>
          <cell r="O51"/>
          <cell r="P51"/>
          <cell r="Q51"/>
          <cell r="R51"/>
          <cell r="S51"/>
        </row>
        <row r="52">
          <cell r="A52" t="str">
            <v>700</v>
          </cell>
          <cell r="B52">
            <v>7</v>
          </cell>
          <cell r="C52">
            <v>7</v>
          </cell>
          <cell r="D52" t="str">
            <v>Formation et sensibilisation</v>
          </cell>
          <cell r="E52"/>
          <cell r="F52"/>
          <cell r="G52"/>
          <cell r="H52"/>
          <cell r="I52"/>
          <cell r="J52"/>
          <cell r="K52"/>
          <cell r="L52"/>
          <cell r="M52"/>
          <cell r="N52"/>
          <cell r="O52"/>
          <cell r="P52">
            <v>1</v>
          </cell>
          <cell r="Q52">
            <v>1</v>
          </cell>
          <cell r="R52" t="str">
            <v>N/A</v>
          </cell>
          <cell r="S52"/>
        </row>
        <row r="53">
          <cell r="A53">
            <v>0</v>
          </cell>
          <cell r="B53">
            <v>0</v>
          </cell>
          <cell r="C53"/>
          <cell r="D53"/>
          <cell r="E53"/>
          <cell r="F53"/>
          <cell r="G53"/>
          <cell r="H53"/>
          <cell r="I53"/>
          <cell r="J53"/>
          <cell r="K53"/>
          <cell r="L53"/>
          <cell r="M53"/>
          <cell r="N53"/>
          <cell r="O53"/>
          <cell r="P53"/>
          <cell r="Q53"/>
          <cell r="R53"/>
          <cell r="S53"/>
        </row>
        <row r="54">
          <cell r="A54" t="str">
            <v>711</v>
          </cell>
          <cell r="B54">
            <v>7</v>
          </cell>
          <cell r="C54"/>
          <cell r="D54">
            <v>1</v>
          </cell>
          <cell r="E54">
            <v>1</v>
          </cell>
          <cell r="F54" t="str">
            <v>Recenser les personnes sensibilisées/formées et informer les équipes sur les offres disponibles</v>
          </cell>
          <cell r="G54" t="str">
            <v>non</v>
          </cell>
          <cell r="H54"/>
          <cell r="I54">
            <v>1</v>
          </cell>
          <cell r="J54">
            <v>0</v>
          </cell>
          <cell r="K54">
            <v>0</v>
          </cell>
          <cell r="L54">
            <v>0</v>
          </cell>
          <cell r="M54">
            <v>1</v>
          </cell>
          <cell r="N54">
            <v>1</v>
          </cell>
          <cell r="O54" t="str">
            <v>pas d'impératif</v>
          </cell>
          <cell r="P54">
            <v>1</v>
          </cell>
          <cell r="Q54" t="str">
            <v/>
          </cell>
          <cell r="R54" t="str">
            <v/>
          </cell>
          <cell r="S54"/>
        </row>
        <row r="55">
          <cell r="A55" t="str">
            <v>721</v>
          </cell>
          <cell r="B55">
            <v>7</v>
          </cell>
          <cell r="C55"/>
          <cell r="D55">
            <v>2</v>
          </cell>
          <cell r="E55">
            <v>1</v>
          </cell>
          <cell r="F55" t="str">
            <v>Avoir au moins 50 % des équipes sensibilisées et au moins 10 % des responsables de département et/ou des équipes de production formés</v>
          </cell>
          <cell r="G55" t="str">
            <v>non</v>
          </cell>
          <cell r="H55"/>
          <cell r="I55">
            <v>7</v>
          </cell>
          <cell r="J55">
            <v>0</v>
          </cell>
          <cell r="K55">
            <v>0</v>
          </cell>
          <cell r="L55">
            <v>0</v>
          </cell>
          <cell r="M55">
            <v>0.99999999999999989</v>
          </cell>
          <cell r="N55">
            <v>0.99999999999999989</v>
          </cell>
          <cell r="O55" t="str">
            <v>pas d'impératif</v>
          </cell>
          <cell r="P55" t="str">
            <v/>
          </cell>
          <cell r="Q55">
            <v>1</v>
          </cell>
          <cell r="R55" t="str">
            <v/>
          </cell>
          <cell r="S55"/>
        </row>
        <row r="56">
          <cell r="A56">
            <v>0</v>
          </cell>
          <cell r="B56"/>
          <cell r="C56"/>
          <cell r="D56"/>
          <cell r="E56"/>
          <cell r="F56"/>
          <cell r="G56"/>
          <cell r="H56"/>
          <cell r="I56"/>
          <cell r="J56"/>
          <cell r="K56"/>
          <cell r="L56"/>
          <cell r="M56"/>
          <cell r="N56"/>
          <cell r="O56"/>
          <cell r="P56"/>
          <cell r="Q56"/>
          <cell r="R56"/>
          <cell r="S56"/>
        </row>
        <row r="57">
          <cell r="A57"/>
          <cell r="B57"/>
          <cell r="C57"/>
          <cell r="D57" t="str">
            <v>ne pas supprimer</v>
          </cell>
          <cell r="E57"/>
          <cell r="F57"/>
          <cell r="G57"/>
          <cell r="H57"/>
          <cell r="I57"/>
          <cell r="J57"/>
          <cell r="K57"/>
          <cell r="L57"/>
          <cell r="M57"/>
          <cell r="N57"/>
          <cell r="O57"/>
          <cell r="P57"/>
          <cell r="Q57"/>
          <cell r="R57"/>
          <cell r="S57"/>
        </row>
      </sheetData>
      <sheetData sheetId="8"/>
      <sheetData sheetId="9"/>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outique.afnor.org/en-gb/standard/afnor-spec-2308/n-c/fa208219/418771"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404A1C"/>
    <pageSetUpPr fitToPage="1"/>
  </sheetPr>
  <dimension ref="A1:Z1001"/>
  <sheetViews>
    <sheetView showGridLines="0" tabSelected="1" zoomScale="85" zoomScaleNormal="85" workbookViewId="0">
      <pane ySplit="1" topLeftCell="A2" activePane="bottomLeft" state="frozen"/>
      <selection pane="bottomLeft" activeCell="B3" sqref="B3:C3"/>
    </sheetView>
  </sheetViews>
  <sheetFormatPr baseColWidth="10" defaultColWidth="14.44140625" defaultRowHeight="15" customHeight="1"/>
  <cols>
    <col min="1" max="1" width="5.44140625" customWidth="1"/>
    <col min="2" max="2" width="35.5546875" customWidth="1"/>
    <col min="3" max="3" width="147.88671875" customWidth="1"/>
    <col min="4" max="4" width="5.44140625" customWidth="1"/>
    <col min="5" max="26" width="11.44140625" customWidth="1"/>
  </cols>
  <sheetData>
    <row r="1" spans="1:26" ht="84.75" customHeight="1">
      <c r="A1" s="70"/>
      <c r="B1" s="570" t="s">
        <v>231</v>
      </c>
      <c r="C1" s="571"/>
      <c r="D1" s="71" t="str">
        <f>"version "&amp;LARGE(Version!$A$3:$A$24,1)</f>
        <v>version 2,1</v>
      </c>
      <c r="E1" s="34"/>
      <c r="F1" s="34"/>
      <c r="G1" s="34"/>
      <c r="H1" s="34"/>
      <c r="I1" s="34"/>
      <c r="J1" s="34"/>
      <c r="K1" s="34"/>
      <c r="L1" s="34"/>
      <c r="M1" s="34"/>
      <c r="N1" s="34"/>
      <c r="O1" s="34"/>
      <c r="P1" s="34"/>
      <c r="Q1" s="34"/>
      <c r="R1" s="34"/>
      <c r="S1" s="34"/>
      <c r="T1" s="34"/>
      <c r="U1" s="34"/>
      <c r="V1" s="34"/>
      <c r="W1" s="34"/>
      <c r="X1" s="34"/>
      <c r="Y1" s="34"/>
      <c r="Z1" s="34"/>
    </row>
    <row r="2" spans="1:26" ht="42.75" customHeight="1">
      <c r="A2" s="572" t="s">
        <v>232</v>
      </c>
      <c r="B2" s="573"/>
      <c r="C2" s="573"/>
      <c r="D2" s="574"/>
      <c r="E2" s="34"/>
      <c r="F2" s="34"/>
      <c r="G2" s="34"/>
      <c r="H2" s="34"/>
      <c r="I2" s="34"/>
      <c r="J2" s="34"/>
      <c r="K2" s="34"/>
      <c r="L2" s="34"/>
      <c r="M2" s="34"/>
      <c r="N2" s="34"/>
      <c r="O2" s="34"/>
      <c r="P2" s="34"/>
      <c r="Q2" s="34"/>
      <c r="R2" s="34"/>
      <c r="S2" s="34"/>
      <c r="T2" s="34"/>
      <c r="U2" s="34"/>
      <c r="V2" s="34"/>
      <c r="W2" s="34"/>
      <c r="X2" s="34"/>
      <c r="Y2" s="34"/>
      <c r="Z2" s="34"/>
    </row>
    <row r="3" spans="1:26" ht="277.8" customHeight="1">
      <c r="A3" s="72"/>
      <c r="B3" s="575" t="s">
        <v>233</v>
      </c>
      <c r="C3" s="576"/>
      <c r="D3" s="72"/>
      <c r="E3" s="34"/>
      <c r="F3" s="34"/>
      <c r="G3" s="34"/>
      <c r="H3" s="34"/>
      <c r="I3" s="34"/>
      <c r="J3" s="34"/>
      <c r="K3" s="34"/>
      <c r="L3" s="34"/>
      <c r="M3" s="34"/>
      <c r="N3" s="34"/>
      <c r="O3" s="34"/>
      <c r="P3" s="34"/>
      <c r="Q3" s="34"/>
      <c r="R3" s="34"/>
      <c r="S3" s="34"/>
      <c r="T3" s="34"/>
      <c r="U3" s="34"/>
      <c r="V3" s="34"/>
      <c r="W3" s="34"/>
      <c r="X3" s="34"/>
      <c r="Y3" s="34"/>
      <c r="Z3" s="34"/>
    </row>
    <row r="4" spans="1:26" ht="54.6" customHeight="1">
      <c r="A4" s="72"/>
      <c r="B4" s="577" t="s">
        <v>234</v>
      </c>
      <c r="C4" s="576"/>
      <c r="D4" s="72"/>
      <c r="E4" s="34"/>
      <c r="F4" s="34"/>
      <c r="G4" s="34"/>
      <c r="H4" s="34"/>
      <c r="I4" s="34"/>
      <c r="J4" s="34"/>
      <c r="K4" s="34"/>
      <c r="L4" s="34"/>
      <c r="M4" s="34"/>
      <c r="N4" s="34"/>
      <c r="O4" s="34"/>
      <c r="P4" s="34"/>
      <c r="Q4" s="34"/>
      <c r="R4" s="34"/>
      <c r="S4" s="34"/>
      <c r="T4" s="34"/>
      <c r="U4" s="34"/>
      <c r="V4" s="34"/>
      <c r="W4" s="34"/>
      <c r="X4" s="34"/>
      <c r="Y4" s="34"/>
      <c r="Z4" s="34"/>
    </row>
    <row r="5" spans="1:26" ht="317.25" customHeight="1">
      <c r="A5" s="578"/>
      <c r="B5" s="580" t="s">
        <v>235</v>
      </c>
      <c r="C5" s="581"/>
      <c r="D5" s="578"/>
      <c r="E5" s="34"/>
      <c r="F5" s="34"/>
      <c r="G5" s="34"/>
      <c r="H5" s="34"/>
      <c r="I5" s="34"/>
      <c r="J5" s="34"/>
      <c r="K5" s="34"/>
      <c r="L5" s="34"/>
      <c r="M5" s="34"/>
      <c r="N5" s="34"/>
      <c r="O5" s="34"/>
      <c r="P5" s="34"/>
      <c r="Q5" s="34"/>
      <c r="R5" s="34"/>
      <c r="S5" s="34"/>
      <c r="T5" s="34"/>
      <c r="U5" s="34"/>
      <c r="V5" s="34"/>
      <c r="W5" s="34"/>
      <c r="X5" s="34"/>
      <c r="Y5" s="34"/>
      <c r="Z5" s="34"/>
    </row>
    <row r="6" spans="1:26" ht="173.25" customHeight="1">
      <c r="A6" s="579"/>
      <c r="B6" s="577" t="s">
        <v>236</v>
      </c>
      <c r="C6" s="576"/>
      <c r="D6" s="579"/>
      <c r="E6" s="34"/>
      <c r="F6" s="34"/>
      <c r="G6" s="34"/>
      <c r="H6" s="34"/>
      <c r="I6" s="34"/>
      <c r="J6" s="34"/>
      <c r="K6" s="34"/>
      <c r="L6" s="34"/>
      <c r="M6" s="34"/>
      <c r="N6" s="34"/>
      <c r="O6" s="34"/>
      <c r="P6" s="34"/>
      <c r="Q6" s="34"/>
      <c r="R6" s="34"/>
      <c r="S6" s="34"/>
      <c r="T6" s="34"/>
      <c r="U6" s="34"/>
      <c r="V6" s="34"/>
      <c r="W6" s="34"/>
      <c r="X6" s="34"/>
      <c r="Y6" s="34"/>
      <c r="Z6" s="34"/>
    </row>
    <row r="7" spans="1:26" ht="114" customHeight="1">
      <c r="A7" s="579"/>
      <c r="B7" s="577" t="s">
        <v>237</v>
      </c>
      <c r="C7" s="576"/>
      <c r="D7" s="579"/>
      <c r="E7" s="34"/>
      <c r="F7" s="34"/>
      <c r="G7" s="34"/>
      <c r="H7" s="34"/>
      <c r="I7" s="34"/>
      <c r="J7" s="34"/>
      <c r="K7" s="34"/>
      <c r="L7" s="34"/>
      <c r="M7" s="34"/>
      <c r="N7" s="34"/>
      <c r="O7" s="34"/>
      <c r="P7" s="34"/>
      <c r="Q7" s="34"/>
      <c r="R7" s="34"/>
      <c r="S7" s="34"/>
      <c r="T7" s="34"/>
      <c r="U7" s="34"/>
      <c r="V7" s="34"/>
      <c r="W7" s="34"/>
      <c r="X7" s="34"/>
      <c r="Y7" s="34"/>
      <c r="Z7" s="34"/>
    </row>
    <row r="8" spans="1:26" ht="306" customHeight="1">
      <c r="A8" s="579"/>
      <c r="B8" s="577" t="s">
        <v>238</v>
      </c>
      <c r="C8" s="576"/>
      <c r="D8" s="579"/>
      <c r="E8" s="34"/>
      <c r="F8" s="34"/>
      <c r="G8" s="34"/>
      <c r="H8" s="34"/>
      <c r="I8" s="34"/>
      <c r="J8" s="34"/>
      <c r="K8" s="34"/>
      <c r="L8" s="34"/>
      <c r="M8" s="34"/>
      <c r="N8" s="34"/>
      <c r="O8" s="34"/>
      <c r="P8" s="34"/>
      <c r="Q8" s="34"/>
      <c r="R8" s="34"/>
      <c r="S8" s="34"/>
      <c r="T8" s="34"/>
      <c r="U8" s="34"/>
      <c r="V8" s="34"/>
      <c r="W8" s="34"/>
      <c r="X8" s="34"/>
      <c r="Y8" s="34"/>
      <c r="Z8" s="34"/>
    </row>
    <row r="9" spans="1:26" ht="91.5" customHeight="1">
      <c r="A9" s="506"/>
      <c r="B9" s="580" t="s">
        <v>239</v>
      </c>
      <c r="C9" s="585"/>
      <c r="D9" s="506"/>
      <c r="E9" s="34"/>
      <c r="F9" s="34"/>
      <c r="G9" s="34"/>
      <c r="H9" s="34"/>
      <c r="I9" s="34"/>
      <c r="J9" s="34"/>
      <c r="K9" s="34"/>
      <c r="L9" s="34"/>
      <c r="M9" s="34"/>
      <c r="N9" s="34"/>
      <c r="O9" s="34"/>
      <c r="P9" s="34"/>
      <c r="Q9" s="34"/>
      <c r="R9" s="34"/>
      <c r="S9" s="34"/>
      <c r="T9" s="34"/>
      <c r="U9" s="34"/>
      <c r="V9" s="34"/>
      <c r="W9" s="34"/>
      <c r="X9" s="34"/>
      <c r="Y9" s="34"/>
      <c r="Z9" s="34"/>
    </row>
    <row r="10" spans="1:26" ht="40.35" customHeight="1">
      <c r="A10" s="506"/>
      <c r="B10" s="586" t="s">
        <v>240</v>
      </c>
      <c r="C10" s="587"/>
      <c r="D10" s="506"/>
      <c r="E10" s="34"/>
      <c r="F10" s="34"/>
      <c r="G10" s="34"/>
      <c r="H10" s="34"/>
      <c r="I10" s="34"/>
      <c r="J10" s="34"/>
      <c r="K10" s="34"/>
      <c r="L10" s="34"/>
      <c r="M10" s="34"/>
      <c r="N10" s="34"/>
      <c r="O10" s="34"/>
      <c r="P10" s="34"/>
      <c r="Q10" s="34"/>
      <c r="R10" s="34"/>
      <c r="S10" s="34"/>
      <c r="T10" s="34"/>
      <c r="U10" s="34"/>
      <c r="V10" s="34"/>
      <c r="W10" s="34"/>
      <c r="X10" s="34"/>
      <c r="Y10" s="34"/>
      <c r="Z10" s="34"/>
    </row>
    <row r="11" spans="1:26" ht="99.75" customHeight="1">
      <c r="A11" s="582" t="s">
        <v>241</v>
      </c>
      <c r="B11" s="583"/>
      <c r="C11" s="583"/>
      <c r="D11" s="584"/>
      <c r="E11" s="34"/>
      <c r="F11" s="34"/>
      <c r="G11" s="34"/>
      <c r="H11" s="34"/>
      <c r="I11" s="34"/>
      <c r="J11" s="34"/>
      <c r="K11" s="34"/>
      <c r="L11" s="34"/>
      <c r="M11" s="34"/>
      <c r="N11" s="34"/>
      <c r="O11" s="34"/>
      <c r="P11" s="34"/>
      <c r="Q11" s="34"/>
      <c r="R11" s="34"/>
      <c r="S11" s="34"/>
      <c r="T11" s="34"/>
      <c r="U11" s="34"/>
      <c r="V11" s="34"/>
      <c r="W11" s="34"/>
      <c r="X11" s="34"/>
      <c r="Y11" s="34"/>
      <c r="Z11" s="34"/>
    </row>
    <row r="12" spans="1:26" ht="28.8">
      <c r="A12" s="567"/>
      <c r="B12" s="568"/>
      <c r="C12" s="569"/>
      <c r="D12" s="62"/>
      <c r="E12" s="34"/>
      <c r="F12" s="34"/>
      <c r="G12" s="34"/>
      <c r="H12" s="34"/>
      <c r="I12" s="34"/>
      <c r="J12" s="34"/>
      <c r="K12" s="34"/>
      <c r="L12" s="34"/>
      <c r="M12" s="34"/>
      <c r="N12" s="34"/>
      <c r="O12" s="34"/>
      <c r="P12" s="34"/>
      <c r="Q12" s="34"/>
      <c r="R12" s="34"/>
      <c r="S12" s="34"/>
      <c r="T12" s="34"/>
      <c r="U12" s="34"/>
      <c r="V12" s="34"/>
      <c r="W12" s="34"/>
      <c r="X12" s="34"/>
      <c r="Y12" s="34"/>
      <c r="Z12" s="34"/>
    </row>
    <row r="13" spans="1:26" ht="14.4">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row>
    <row r="14" spans="1:26" ht="14.4">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row>
    <row r="15" spans="1:26" ht="14.4">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row>
    <row r="16" spans="1:26" ht="14.4">
      <c r="A16" s="34"/>
      <c r="B16" s="34"/>
      <c r="C16" s="34"/>
      <c r="D16" s="34"/>
      <c r="E16" s="34"/>
      <c r="F16" s="34"/>
      <c r="G16" s="34"/>
      <c r="H16" s="34"/>
      <c r="I16" s="34"/>
      <c r="J16" s="34"/>
      <c r="K16" s="34"/>
      <c r="L16" s="34"/>
      <c r="M16" s="34"/>
      <c r="N16" s="34"/>
      <c r="O16" s="34"/>
      <c r="P16" s="34"/>
      <c r="Q16" s="34"/>
      <c r="R16" s="34"/>
      <c r="S16" s="34"/>
      <c r="T16" s="34"/>
      <c r="U16" s="34"/>
      <c r="V16" s="34"/>
      <c r="W16" s="34"/>
      <c r="X16" s="34"/>
      <c r="Y16" s="34"/>
      <c r="Z16" s="34"/>
    </row>
    <row r="17" spans="1:26" ht="14.4">
      <c r="A17" s="34"/>
      <c r="B17" s="34"/>
      <c r="C17" s="34"/>
      <c r="D17" s="34"/>
      <c r="E17" s="34"/>
      <c r="F17" s="34"/>
      <c r="G17" s="34"/>
      <c r="H17" s="34"/>
      <c r="I17" s="34"/>
      <c r="J17" s="34"/>
      <c r="K17" s="34"/>
      <c r="L17" s="34"/>
      <c r="M17" s="34"/>
      <c r="N17" s="34"/>
      <c r="O17" s="34"/>
      <c r="P17" s="34"/>
      <c r="Q17" s="34"/>
      <c r="R17" s="34"/>
      <c r="S17" s="34"/>
      <c r="T17" s="34"/>
      <c r="U17" s="34"/>
      <c r="V17" s="34"/>
      <c r="W17" s="34"/>
      <c r="X17" s="34"/>
      <c r="Y17" s="34"/>
      <c r="Z17" s="34"/>
    </row>
    <row r="18" spans="1:26" ht="14.4">
      <c r="A18" s="34"/>
      <c r="B18" s="34"/>
      <c r="C18" s="34"/>
      <c r="D18" s="34"/>
      <c r="E18" s="34"/>
      <c r="F18" s="34"/>
      <c r="G18" s="34"/>
      <c r="H18" s="34"/>
      <c r="I18" s="34"/>
      <c r="J18" s="34"/>
      <c r="K18" s="34"/>
      <c r="L18" s="34"/>
      <c r="M18" s="34"/>
      <c r="N18" s="34"/>
      <c r="O18" s="34"/>
      <c r="P18" s="34"/>
      <c r="Q18" s="34"/>
      <c r="R18" s="34"/>
      <c r="S18" s="34"/>
      <c r="T18" s="34"/>
      <c r="U18" s="34"/>
      <c r="V18" s="34"/>
      <c r="W18" s="34"/>
      <c r="X18" s="34"/>
      <c r="Y18" s="34"/>
      <c r="Z18" s="34"/>
    </row>
    <row r="19" spans="1:26" ht="14.4">
      <c r="A19" s="34"/>
      <c r="B19" s="34"/>
      <c r="C19" s="34"/>
      <c r="D19" s="34"/>
      <c r="E19" s="34"/>
      <c r="F19" s="34"/>
      <c r="G19" s="34"/>
      <c r="H19" s="34"/>
      <c r="I19" s="34"/>
      <c r="J19" s="34"/>
      <c r="K19" s="34"/>
      <c r="L19" s="34"/>
      <c r="M19" s="34"/>
      <c r="N19" s="34"/>
      <c r="O19" s="34"/>
      <c r="P19" s="34"/>
      <c r="Q19" s="34"/>
      <c r="R19" s="34"/>
      <c r="S19" s="34"/>
      <c r="T19" s="34"/>
      <c r="U19" s="34"/>
      <c r="V19" s="34"/>
      <c r="W19" s="34"/>
      <c r="X19" s="34"/>
      <c r="Y19" s="34"/>
      <c r="Z19" s="34"/>
    </row>
    <row r="20" spans="1:26" ht="14.4">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row>
    <row r="21" spans="1:26" ht="14.4">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row>
    <row r="22" spans="1:26" ht="15.75" customHeight="1">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row>
    <row r="23" spans="1:26" ht="15.75" customHeight="1">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15.75" customHeight="1">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15.75" customHeight="1">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15.75" customHeight="1">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15.75" customHeight="1">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15.75" customHeight="1">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15.75" customHeight="1">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15.75" customHeight="1">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15.75" customHeight="1">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15.75"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15.75" customHeight="1">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15.75" customHeight="1">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5.75" customHeight="1">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5.75" customHeight="1">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15.75" customHeight="1">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15.75" customHeight="1">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15.75" customHeight="1">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15.75" customHeight="1">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5.75" customHeight="1">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5.75" customHeight="1">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5.75" customHeight="1">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5.75" customHeight="1">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5.75" customHeight="1">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5.75" customHeight="1">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5.75" customHeight="1">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5.75" customHeight="1">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5.75" customHeight="1">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5.75" customHeight="1">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5.75" customHeight="1">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5.75" customHeight="1">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5.75"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5.75" customHeight="1">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5.75" customHeight="1">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5.75" customHeight="1">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5.75" customHeight="1">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5.75" customHeight="1">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5.75"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5.75" customHeight="1">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5.75"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5.75" customHeight="1">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5.75" customHeight="1">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5.75" customHeight="1">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5.75" customHeight="1">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5.75" customHeight="1">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5.75" customHeight="1">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5.75" customHeight="1">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5.75" customHeight="1">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5.75" customHeight="1">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5.75" customHeight="1">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5.75" customHeight="1">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5.75" customHeight="1">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5.75" customHeight="1">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5.75" customHeight="1">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5.75" customHeight="1">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5.75" customHeight="1">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5.75" customHeight="1">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5.75" customHeight="1">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5.75" customHeight="1">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5.75" customHeight="1">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5.75" customHeight="1">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5.75" customHeight="1">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5.75" customHeight="1">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5.75" customHeight="1">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5.75" customHeight="1">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5.75" customHeight="1">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5.75" customHeight="1">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5.75" customHeight="1">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5.75" customHeight="1">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5.75" customHeight="1">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5.75" customHeight="1">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5.75" customHeight="1">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5.75" customHeight="1">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5.75" customHeight="1">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5.75" customHeight="1">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5.75" customHeight="1">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5.75" customHeight="1">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5.75" customHeight="1">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5.75" customHeight="1">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5.75" customHeight="1">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5.75" customHeight="1">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5.75" customHeight="1">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5.75" customHeight="1">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5.75" customHeight="1">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5.75" customHeight="1">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5.75" customHeight="1">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5.75" customHeight="1">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5.75" customHeight="1">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5.75" customHeight="1">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5.75" customHeight="1">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5.75" customHeight="1">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5.75" customHeight="1">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5.75" customHeight="1">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5.75" customHeight="1">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5.75" customHeight="1">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5.75" customHeight="1">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5.75" customHeight="1">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5.75" customHeight="1">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5.75" customHeight="1">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5.75" customHeight="1">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5.75" customHeight="1">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5.75" customHeight="1">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5.75" customHeight="1">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5.75" customHeight="1">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5.75" customHeight="1">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5.75" customHeight="1">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5.75" customHeight="1">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5.75" customHeight="1">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5.75" customHeight="1">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5.75" customHeight="1">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5.75" customHeight="1">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5.75" customHeight="1">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5.75" customHeight="1">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5.75" customHeight="1">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5.75" customHeight="1">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5.75" customHeight="1">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5.75" customHeight="1">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5.75" customHeight="1">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5.75" customHeight="1">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5.75" customHeight="1">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5.75" customHeight="1">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5.75" customHeight="1">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5.75" customHeight="1">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5.75" customHeight="1">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5.75" customHeight="1">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5.75" customHeight="1">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5.7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5.75" customHeight="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5.7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5.7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5.75"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5.7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5.75"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5.75"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5.75"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5.7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5.75"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5.7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5.7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5.7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5.7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5.75"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5.75"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5.75"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5.75"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5.75"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5.75"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5.75"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5.75"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5.75"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5.75"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5.75"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5.75"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5.75"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5.75"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5.75"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5.75"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5.75"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5.75"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5.75"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5.75"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5.75"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5.75"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5.75"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5.75"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5.75"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5.75"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5.75"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5.75"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5.75"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5.75"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5.75"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5.75"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5.75"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5.75"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5.75"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5.75"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5.75"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5.75"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5.75"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5.75"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5.75"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5.75"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5.75"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5.75"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5.75"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5.75"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5.75"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5.75"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5.75"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5.75"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5.75"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5.75"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5.75"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5.75"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5.75"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5.75"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5.7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5.7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5.7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5.7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5.7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5.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5.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5.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5.75" customHeight="1">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sheetData>
  <sheetProtection algorithmName="SHA-512" hashValue="9AbhMeMScaJEPN/lJ1olOH+QA0B4tazej0tmgvtRVfjSj6fW23P08/aGXfAc1BId8vkVOIyG3nfN9/8E1JNAZA==" saltValue="dbP0MaKHgTlDTcdzTphC1g==" spinCount="100000" sheet="1" objects="1" scenarios="1"/>
  <mergeCells count="14">
    <mergeCell ref="A12:C12"/>
    <mergeCell ref="B1:C1"/>
    <mergeCell ref="A2:D2"/>
    <mergeCell ref="B3:C3"/>
    <mergeCell ref="B4:C4"/>
    <mergeCell ref="A5:A8"/>
    <mergeCell ref="B5:C5"/>
    <mergeCell ref="D5:D8"/>
    <mergeCell ref="B6:C6"/>
    <mergeCell ref="B7:C7"/>
    <mergeCell ref="B8:C8"/>
    <mergeCell ref="A11:D11"/>
    <mergeCell ref="B9:C9"/>
    <mergeCell ref="B10:C10"/>
  </mergeCells>
  <hyperlinks>
    <hyperlink ref="B10:C10" r:id="rId1" display="https://www.boutique.afnor.org/en-gb/standard/afnor-spec-2308/n-c/fa208219/418771" xr:uid="{C9FB6FDF-3790-4FF6-B0EC-042E6104D02E}"/>
  </hyperlinks>
  <pageMargins left="0.31496062992125984" right="0.31496062992125984" top="0.55118110236220474" bottom="0.55118110236220474" header="0" footer="0"/>
  <pageSetup paperSize="9" scale="72" fitToHeight="0" orientation="landscape" r:id="rId2"/>
  <headerFooter>
    <oddFooter>&amp;C&amp;A / &amp;F&amp;R&amp;P/&amp;N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0"/>
    <pageSetUpPr fitToPage="1"/>
  </sheetPr>
  <dimension ref="A1:X1000"/>
  <sheetViews>
    <sheetView showGridLines="0" zoomScale="85" zoomScaleNormal="85" workbookViewId="0">
      <pane ySplit="2" topLeftCell="A10" activePane="bottomLeft" state="frozen"/>
      <selection activeCell="L127" sqref="L127"/>
      <selection pane="bottomLeft" activeCell="L127" sqref="L127"/>
    </sheetView>
  </sheetViews>
  <sheetFormatPr baseColWidth="10" defaultColWidth="14.44140625" defaultRowHeight="15" customHeight="1"/>
  <cols>
    <col min="1" max="1" width="1.109375" customWidth="1"/>
    <col min="2" max="2" width="13" customWidth="1"/>
    <col min="3" max="3" width="1.109375" customWidth="1"/>
    <col min="4" max="4" width="13" customWidth="1"/>
    <col min="5" max="5" width="1.109375" customWidth="1"/>
    <col min="6" max="6" width="28.5546875" customWidth="1"/>
    <col min="7" max="7" width="1.109375" customWidth="1"/>
    <col min="8" max="8" width="13" customWidth="1"/>
    <col min="9" max="9" width="1.109375" customWidth="1"/>
    <col min="11" max="24" width="11.44140625" customWidth="1"/>
  </cols>
  <sheetData>
    <row r="1" spans="1:24" ht="14.4">
      <c r="A1" s="2"/>
      <c r="B1" s="3" t="s">
        <v>269</v>
      </c>
      <c r="C1" s="2"/>
      <c r="D1" s="3" t="s">
        <v>269</v>
      </c>
      <c r="E1" s="2"/>
      <c r="F1" s="3" t="s">
        <v>272</v>
      </c>
      <c r="G1" s="2"/>
      <c r="H1" s="3" t="s">
        <v>273</v>
      </c>
      <c r="I1" s="2"/>
      <c r="K1" s="2"/>
      <c r="L1" s="2"/>
      <c r="M1" s="2"/>
      <c r="N1" s="2"/>
      <c r="O1" s="2"/>
      <c r="P1" s="2"/>
      <c r="Q1" s="2"/>
      <c r="R1" s="2"/>
      <c r="S1" s="2"/>
      <c r="T1" s="2"/>
      <c r="U1" s="2"/>
      <c r="V1" s="2"/>
      <c r="W1" s="2"/>
      <c r="X1" s="2"/>
    </row>
    <row r="2" spans="1:24" ht="14.4">
      <c r="A2" s="4">
        <v>3</v>
      </c>
      <c r="B2" s="305" t="s">
        <v>270</v>
      </c>
      <c r="C2" s="4">
        <v>3</v>
      </c>
      <c r="D2" s="305" t="s">
        <v>270</v>
      </c>
      <c r="E2" s="2"/>
      <c r="F2" s="5"/>
      <c r="G2" s="4">
        <v>3</v>
      </c>
      <c r="H2" s="5" t="s">
        <v>271</v>
      </c>
      <c r="I2" s="2"/>
      <c r="K2" s="2"/>
      <c r="L2" s="2"/>
      <c r="M2" s="2"/>
      <c r="N2" s="2"/>
      <c r="O2" s="2"/>
      <c r="P2" s="2"/>
      <c r="Q2" s="2"/>
      <c r="R2" s="2"/>
      <c r="S2" s="2"/>
      <c r="T2" s="2"/>
      <c r="U2" s="2"/>
      <c r="V2" s="2"/>
      <c r="W2" s="2"/>
      <c r="X2" s="2"/>
    </row>
    <row r="3" spans="1:24" ht="14.4">
      <c r="A3" s="2"/>
      <c r="B3" s="2" t="s">
        <v>267</v>
      </c>
      <c r="C3" s="2"/>
      <c r="D3" s="2" t="str">
        <f>B3</f>
        <v>YES</v>
      </c>
      <c r="E3" s="2"/>
      <c r="F3" s="1" t="s">
        <v>0</v>
      </c>
      <c r="G3" s="2"/>
      <c r="H3" s="2" t="s">
        <v>267</v>
      </c>
      <c r="I3" s="2"/>
      <c r="K3" s="2"/>
      <c r="L3" s="2"/>
      <c r="M3" s="2"/>
      <c r="N3" s="2"/>
      <c r="O3" s="2"/>
      <c r="P3" s="2"/>
      <c r="Q3" s="2"/>
      <c r="R3" s="2"/>
      <c r="S3" s="2"/>
      <c r="T3" s="2"/>
      <c r="U3" s="2"/>
      <c r="V3" s="2"/>
      <c r="W3" s="2"/>
      <c r="X3" s="2"/>
    </row>
    <row r="4" spans="1:24" ht="14.4">
      <c r="A4" s="2"/>
      <c r="B4" s="2" t="s">
        <v>268</v>
      </c>
      <c r="C4" s="2"/>
      <c r="D4" s="2" t="str">
        <f>B4</f>
        <v>NO</v>
      </c>
      <c r="E4" s="2"/>
      <c r="F4" s="1" t="s">
        <v>244</v>
      </c>
      <c r="G4" s="2"/>
      <c r="H4" s="2" t="s">
        <v>268</v>
      </c>
      <c r="I4" s="2"/>
      <c r="K4" s="2"/>
      <c r="L4" s="2"/>
      <c r="M4" s="2"/>
      <c r="N4" s="2"/>
      <c r="O4" s="2"/>
      <c r="P4" s="2"/>
      <c r="Q4" s="2"/>
      <c r="R4" s="2"/>
      <c r="S4" s="2"/>
      <c r="T4" s="2"/>
      <c r="U4" s="2"/>
      <c r="V4" s="2"/>
      <c r="W4" s="2"/>
      <c r="X4" s="2"/>
    </row>
    <row r="5" spans="1:24" ht="14.4">
      <c r="A5" s="2"/>
      <c r="B5" s="2" t="s">
        <v>69</v>
      </c>
      <c r="C5" s="2"/>
      <c r="D5" s="6"/>
      <c r="E5" s="2"/>
      <c r="F5" s="1" t="s">
        <v>245</v>
      </c>
      <c r="G5" s="2"/>
      <c r="H5" s="540" t="s">
        <v>213</v>
      </c>
      <c r="I5" s="2"/>
      <c r="K5" s="2"/>
      <c r="L5" s="2"/>
      <c r="M5" s="2"/>
      <c r="N5" s="2"/>
      <c r="O5" s="2"/>
      <c r="P5" s="2"/>
      <c r="Q5" s="2"/>
      <c r="R5" s="2"/>
      <c r="S5" s="2"/>
      <c r="T5" s="2"/>
      <c r="U5" s="2"/>
      <c r="V5" s="2"/>
      <c r="W5" s="2"/>
      <c r="X5" s="2"/>
    </row>
    <row r="6" spans="1:24" ht="14.4">
      <c r="A6" s="2"/>
      <c r="B6" s="6"/>
      <c r="C6" s="2"/>
      <c r="D6" s="2"/>
      <c r="E6" s="2"/>
      <c r="F6" s="1" t="s">
        <v>246</v>
      </c>
      <c r="G6" s="2"/>
      <c r="H6" s="6"/>
      <c r="I6" s="2"/>
      <c r="K6" s="2"/>
      <c r="L6" s="2"/>
      <c r="M6" s="2"/>
      <c r="N6" s="2"/>
      <c r="O6" s="2"/>
      <c r="P6" s="2"/>
      <c r="Q6" s="2"/>
      <c r="R6" s="2"/>
      <c r="S6" s="2"/>
      <c r="T6" s="2"/>
      <c r="U6" s="2"/>
      <c r="V6" s="2"/>
      <c r="W6" s="2"/>
      <c r="X6" s="2"/>
    </row>
    <row r="7" spans="1:24" ht="14.4">
      <c r="A7" s="2"/>
      <c r="B7" s="2"/>
      <c r="C7" s="2"/>
      <c r="D7" s="2"/>
      <c r="E7" s="2"/>
      <c r="F7" s="1" t="s">
        <v>247</v>
      </c>
      <c r="G7" s="2"/>
      <c r="H7" s="2"/>
      <c r="I7" s="2"/>
      <c r="K7" s="2"/>
      <c r="L7" s="2"/>
      <c r="M7" s="2"/>
      <c r="N7" s="2"/>
      <c r="O7" s="2"/>
      <c r="P7" s="2"/>
      <c r="Q7" s="2"/>
      <c r="R7" s="2"/>
      <c r="S7" s="2"/>
      <c r="T7" s="2"/>
      <c r="U7" s="2"/>
      <c r="V7" s="2"/>
      <c r="W7" s="2"/>
      <c r="X7" s="2"/>
    </row>
    <row r="8" spans="1:24" ht="18.600000000000001" customHeight="1">
      <c r="A8" s="2"/>
      <c r="B8" s="2"/>
      <c r="C8" s="2"/>
      <c r="D8" s="2"/>
      <c r="E8" s="2"/>
      <c r="F8" s="1" t="s">
        <v>248</v>
      </c>
      <c r="G8" s="2"/>
      <c r="H8" s="2"/>
      <c r="I8" s="2"/>
      <c r="K8" s="2"/>
      <c r="L8" s="2"/>
      <c r="M8" s="2"/>
      <c r="N8" s="2"/>
      <c r="O8" s="2"/>
      <c r="P8" s="2"/>
      <c r="Q8" s="2"/>
      <c r="R8" s="2"/>
      <c r="S8" s="2"/>
      <c r="T8" s="2"/>
      <c r="U8" s="2"/>
      <c r="V8" s="2"/>
      <c r="W8" s="2"/>
      <c r="X8" s="2"/>
    </row>
    <row r="9" spans="1:24" ht="14.4">
      <c r="A9" s="2"/>
      <c r="B9" s="2"/>
      <c r="C9" s="2"/>
      <c r="D9" s="2"/>
      <c r="E9" s="2"/>
      <c r="F9" s="1" t="s">
        <v>249</v>
      </c>
      <c r="G9" s="2"/>
      <c r="H9" s="2"/>
      <c r="I9" s="2"/>
      <c r="K9" s="2"/>
      <c r="L9" s="2"/>
      <c r="M9" s="2"/>
      <c r="N9" s="2"/>
      <c r="O9" s="2"/>
      <c r="P9" s="2"/>
      <c r="Q9" s="2"/>
      <c r="R9" s="2"/>
      <c r="S9" s="2"/>
      <c r="T9" s="2"/>
      <c r="U9" s="2"/>
      <c r="V9" s="2"/>
      <c r="W9" s="2"/>
      <c r="X9" s="2"/>
    </row>
    <row r="10" spans="1:24" ht="14.4">
      <c r="A10" s="2"/>
      <c r="B10" s="2"/>
      <c r="C10" s="2"/>
      <c r="D10" s="2"/>
      <c r="E10" s="2"/>
      <c r="F10" s="1" t="s">
        <v>250</v>
      </c>
      <c r="G10" s="2"/>
      <c r="H10" s="2"/>
      <c r="I10" s="2"/>
      <c r="K10" s="2"/>
      <c r="L10" s="2"/>
      <c r="M10" s="2"/>
      <c r="N10" s="2"/>
      <c r="O10" s="2"/>
      <c r="P10" s="2"/>
      <c r="Q10" s="2"/>
      <c r="R10" s="2"/>
      <c r="S10" s="2"/>
      <c r="T10" s="2"/>
      <c r="U10" s="2"/>
      <c r="V10" s="2"/>
      <c r="W10" s="2"/>
      <c r="X10" s="2"/>
    </row>
    <row r="11" spans="1:24" ht="14.4">
      <c r="A11" s="2"/>
      <c r="B11" s="2"/>
      <c r="C11" s="2"/>
      <c r="D11" s="2"/>
      <c r="E11" s="2"/>
      <c r="F11" s="1" t="s">
        <v>251</v>
      </c>
      <c r="G11" s="2"/>
      <c r="H11" s="2"/>
      <c r="I11" s="2"/>
      <c r="K11" s="2"/>
      <c r="L11" s="2"/>
      <c r="M11" s="2"/>
      <c r="N11" s="2"/>
      <c r="O11" s="2"/>
      <c r="P11" s="2"/>
      <c r="Q11" s="2"/>
      <c r="R11" s="2"/>
      <c r="S11" s="2"/>
      <c r="T11" s="2"/>
      <c r="U11" s="2"/>
      <c r="V11" s="2"/>
      <c r="W11" s="2"/>
      <c r="X11" s="2"/>
    </row>
    <row r="12" spans="1:24" ht="14.4">
      <c r="A12" s="2"/>
      <c r="B12" s="2"/>
      <c r="C12" s="2"/>
      <c r="D12" s="2"/>
      <c r="E12" s="2"/>
      <c r="F12" s="1" t="s">
        <v>252</v>
      </c>
      <c r="G12" s="2"/>
      <c r="H12" s="2"/>
      <c r="I12" s="2"/>
      <c r="K12" s="2"/>
      <c r="L12" s="2"/>
      <c r="M12" s="2"/>
      <c r="N12" s="2"/>
      <c r="O12" s="2"/>
      <c r="P12" s="2"/>
      <c r="Q12" s="2"/>
      <c r="R12" s="2"/>
      <c r="S12" s="2"/>
      <c r="T12" s="2"/>
      <c r="U12" s="2"/>
      <c r="V12" s="2"/>
      <c r="W12" s="2"/>
      <c r="X12" s="2"/>
    </row>
    <row r="13" spans="1:24" ht="14.4">
      <c r="A13" s="2"/>
      <c r="B13" s="2"/>
      <c r="C13" s="2"/>
      <c r="D13" s="2"/>
      <c r="E13" s="2"/>
      <c r="F13" s="1" t="s">
        <v>253</v>
      </c>
      <c r="G13" s="2"/>
      <c r="H13" s="2"/>
      <c r="I13" s="2"/>
      <c r="K13" s="2"/>
      <c r="L13" s="2"/>
      <c r="M13" s="2"/>
      <c r="N13" s="2"/>
      <c r="O13" s="2"/>
      <c r="P13" s="2"/>
      <c r="Q13" s="2"/>
      <c r="R13" s="2"/>
      <c r="S13" s="2"/>
      <c r="T13" s="2"/>
      <c r="U13" s="2"/>
      <c r="V13" s="2"/>
      <c r="W13" s="2"/>
      <c r="X13" s="2"/>
    </row>
    <row r="14" spans="1:24" ht="14.4">
      <c r="A14" s="2"/>
      <c r="B14" s="2"/>
      <c r="C14" s="2"/>
      <c r="D14" s="2"/>
      <c r="E14" s="2"/>
      <c r="F14" s="1" t="s">
        <v>254</v>
      </c>
      <c r="G14" s="2"/>
      <c r="H14" s="2"/>
      <c r="I14" s="2"/>
      <c r="K14" s="2"/>
      <c r="L14" s="2"/>
      <c r="M14" s="2"/>
      <c r="N14" s="2"/>
      <c r="O14" s="2"/>
      <c r="P14" s="2"/>
      <c r="Q14" s="2"/>
      <c r="R14" s="2"/>
      <c r="S14" s="2"/>
      <c r="T14" s="2"/>
      <c r="U14" s="2"/>
      <c r="V14" s="2"/>
      <c r="W14" s="2"/>
      <c r="X14" s="2"/>
    </row>
    <row r="15" spans="1:24" ht="14.4">
      <c r="A15" s="2"/>
      <c r="B15" s="2"/>
      <c r="C15" s="2"/>
      <c r="D15" s="2"/>
      <c r="E15" s="2"/>
      <c r="F15" s="1" t="s">
        <v>255</v>
      </c>
      <c r="G15" s="2"/>
      <c r="H15" s="2"/>
      <c r="I15" s="2"/>
      <c r="K15" s="2"/>
      <c r="L15" s="2"/>
      <c r="M15" s="2"/>
      <c r="N15" s="2"/>
      <c r="O15" s="2"/>
      <c r="P15" s="2"/>
      <c r="Q15" s="2"/>
      <c r="R15" s="2"/>
      <c r="S15" s="2"/>
      <c r="T15" s="2"/>
      <c r="U15" s="2"/>
      <c r="V15" s="2"/>
      <c r="W15" s="2"/>
      <c r="X15" s="2"/>
    </row>
    <row r="16" spans="1:24" ht="14.4">
      <c r="A16" s="2"/>
      <c r="B16" s="2"/>
      <c r="C16" s="2"/>
      <c r="D16" s="2"/>
      <c r="E16" s="2"/>
      <c r="F16" s="1" t="s">
        <v>70</v>
      </c>
      <c r="G16" s="2"/>
      <c r="H16" s="2"/>
      <c r="I16" s="2"/>
      <c r="K16" s="2"/>
      <c r="L16" s="2"/>
      <c r="M16" s="2"/>
      <c r="N16" s="2"/>
      <c r="O16" s="2"/>
      <c r="P16" s="2"/>
      <c r="Q16" s="2"/>
      <c r="R16" s="2"/>
      <c r="S16" s="2"/>
      <c r="T16" s="2"/>
      <c r="U16" s="2"/>
      <c r="V16" s="2"/>
      <c r="W16" s="2"/>
      <c r="X16" s="2"/>
    </row>
    <row r="17" spans="1:24" ht="14.4">
      <c r="A17" s="2"/>
      <c r="B17" s="2"/>
      <c r="C17" s="2"/>
      <c r="D17" s="2"/>
      <c r="E17" s="2"/>
      <c r="F17" s="1" t="s">
        <v>256</v>
      </c>
      <c r="G17" s="2"/>
      <c r="H17" s="2"/>
      <c r="I17" s="2"/>
      <c r="K17" s="2"/>
      <c r="L17" s="2"/>
      <c r="M17" s="2"/>
      <c r="N17" s="2"/>
      <c r="O17" s="2"/>
      <c r="P17" s="2"/>
      <c r="Q17" s="2"/>
      <c r="R17" s="2"/>
      <c r="S17" s="2"/>
      <c r="T17" s="2"/>
      <c r="U17" s="2"/>
      <c r="V17" s="2"/>
      <c r="W17" s="2"/>
      <c r="X17" s="2"/>
    </row>
    <row r="18" spans="1:24" ht="14.4">
      <c r="A18" s="2"/>
      <c r="B18" s="2"/>
      <c r="C18" s="2"/>
      <c r="D18" s="2"/>
      <c r="E18" s="2"/>
      <c r="F18" s="1" t="s">
        <v>257</v>
      </c>
      <c r="G18" s="2"/>
      <c r="H18" s="2"/>
      <c r="I18" s="2"/>
      <c r="K18" s="2"/>
      <c r="L18" s="2"/>
      <c r="M18" s="2"/>
      <c r="N18" s="2"/>
      <c r="O18" s="2"/>
      <c r="P18" s="2"/>
      <c r="Q18" s="2"/>
      <c r="R18" s="2"/>
      <c r="S18" s="2"/>
      <c r="T18" s="2"/>
      <c r="U18" s="2"/>
      <c r="V18" s="2"/>
      <c r="W18" s="2"/>
      <c r="X18" s="2"/>
    </row>
    <row r="19" spans="1:24" ht="14.4">
      <c r="A19" s="2"/>
      <c r="B19" s="2"/>
      <c r="C19" s="2"/>
      <c r="D19" s="2"/>
      <c r="E19" s="2"/>
      <c r="F19" s="1" t="s">
        <v>258</v>
      </c>
      <c r="G19" s="2"/>
      <c r="H19" s="2"/>
      <c r="I19" s="2"/>
      <c r="K19" s="2"/>
      <c r="L19" s="2"/>
      <c r="M19" s="2"/>
      <c r="N19" s="2"/>
      <c r="O19" s="2"/>
      <c r="P19" s="2"/>
      <c r="Q19" s="2"/>
      <c r="R19" s="2"/>
      <c r="S19" s="2"/>
      <c r="T19" s="2"/>
      <c r="U19" s="2"/>
      <c r="V19" s="2"/>
      <c r="W19" s="2"/>
      <c r="X19" s="2"/>
    </row>
    <row r="20" spans="1:24" ht="14.4">
      <c r="A20" s="2"/>
      <c r="B20" s="2"/>
      <c r="C20" s="2"/>
      <c r="D20" s="2"/>
      <c r="E20" s="2"/>
      <c r="F20" s="1" t="s">
        <v>259</v>
      </c>
      <c r="G20" s="2"/>
      <c r="H20" s="2"/>
      <c r="I20" s="2"/>
      <c r="K20" s="2"/>
      <c r="L20" s="2"/>
      <c r="M20" s="2"/>
      <c r="N20" s="2"/>
      <c r="O20" s="2"/>
      <c r="P20" s="2"/>
      <c r="Q20" s="2"/>
      <c r="R20" s="2"/>
      <c r="S20" s="2"/>
      <c r="T20" s="2"/>
      <c r="U20" s="2"/>
      <c r="V20" s="2"/>
      <c r="W20" s="2"/>
      <c r="X20" s="2"/>
    </row>
    <row r="21" spans="1:24" ht="15.75" customHeight="1">
      <c r="A21" s="2"/>
      <c r="B21" s="2"/>
      <c r="C21" s="2"/>
      <c r="D21" s="2"/>
      <c r="E21" s="2"/>
      <c r="F21" s="1" t="s">
        <v>260</v>
      </c>
      <c r="G21" s="2"/>
      <c r="H21" s="2"/>
      <c r="I21" s="2"/>
      <c r="K21" s="2"/>
      <c r="L21" s="2"/>
      <c r="M21" s="2"/>
      <c r="N21" s="2"/>
      <c r="O21" s="2"/>
      <c r="P21" s="2"/>
      <c r="Q21" s="2"/>
      <c r="R21" s="2"/>
      <c r="S21" s="2"/>
      <c r="T21" s="2"/>
      <c r="U21" s="2"/>
      <c r="V21" s="2"/>
      <c r="W21" s="2"/>
      <c r="X21" s="2"/>
    </row>
    <row r="22" spans="1:24" ht="15.75" customHeight="1">
      <c r="A22" s="2"/>
      <c r="B22" s="2"/>
      <c r="C22" s="2"/>
      <c r="D22" s="2"/>
      <c r="E22" s="2"/>
      <c r="F22" s="1" t="s">
        <v>261</v>
      </c>
      <c r="G22" s="2"/>
      <c r="H22" s="2"/>
      <c r="I22" s="2"/>
      <c r="K22" s="2"/>
      <c r="L22" s="2"/>
      <c r="M22" s="2"/>
      <c r="N22" s="2"/>
      <c r="O22" s="2"/>
      <c r="P22" s="2"/>
      <c r="Q22" s="2"/>
      <c r="R22" s="2"/>
      <c r="S22" s="2"/>
      <c r="T22" s="2"/>
      <c r="U22" s="2"/>
      <c r="V22" s="2"/>
      <c r="W22" s="2"/>
      <c r="X22" s="2"/>
    </row>
    <row r="23" spans="1:24" ht="15.75" customHeight="1">
      <c r="A23" s="2"/>
      <c r="B23" s="2"/>
      <c r="C23" s="2"/>
      <c r="D23" s="2"/>
      <c r="E23" s="2"/>
      <c r="F23" s="1" t="s">
        <v>262</v>
      </c>
      <c r="G23" s="2"/>
      <c r="H23" s="2"/>
      <c r="I23" s="2"/>
      <c r="K23" s="2"/>
      <c r="L23" s="2"/>
      <c r="M23" s="2"/>
      <c r="N23" s="2"/>
      <c r="O23" s="2"/>
      <c r="P23" s="2"/>
      <c r="Q23" s="2"/>
      <c r="R23" s="2"/>
      <c r="S23" s="2"/>
      <c r="T23" s="2"/>
      <c r="U23" s="2"/>
      <c r="V23" s="2"/>
      <c r="W23" s="2"/>
      <c r="X23" s="2"/>
    </row>
    <row r="24" spans="1:24" ht="15.75" customHeight="1">
      <c r="A24" s="2"/>
      <c r="B24" s="2"/>
      <c r="C24" s="2"/>
      <c r="D24" s="2"/>
      <c r="E24" s="2"/>
      <c r="F24" s="1" t="s">
        <v>263</v>
      </c>
      <c r="G24" s="2"/>
      <c r="H24" s="2"/>
      <c r="I24" s="2"/>
      <c r="K24" s="2"/>
      <c r="L24" s="2"/>
      <c r="M24" s="2"/>
      <c r="N24" s="2"/>
      <c r="O24" s="2"/>
      <c r="P24" s="2"/>
      <c r="Q24" s="2"/>
      <c r="R24" s="2"/>
      <c r="S24" s="2"/>
      <c r="T24" s="2"/>
      <c r="U24" s="2"/>
      <c r="V24" s="2"/>
      <c r="W24" s="2"/>
      <c r="X24" s="2"/>
    </row>
    <row r="25" spans="1:24" ht="15.75" customHeight="1">
      <c r="A25" s="2"/>
      <c r="B25" s="2"/>
      <c r="C25" s="2"/>
      <c r="D25" s="2"/>
      <c r="E25" s="2"/>
      <c r="F25" s="1" t="s">
        <v>264</v>
      </c>
      <c r="G25" s="2"/>
      <c r="H25" s="2"/>
      <c r="I25" s="2"/>
      <c r="K25" s="2"/>
      <c r="L25" s="2"/>
      <c r="M25" s="2"/>
      <c r="N25" s="2"/>
      <c r="O25" s="2"/>
      <c r="P25" s="2"/>
      <c r="Q25" s="2"/>
      <c r="R25" s="2"/>
      <c r="S25" s="2"/>
      <c r="T25" s="2"/>
      <c r="U25" s="2"/>
      <c r="V25" s="2"/>
      <c r="W25" s="2"/>
      <c r="X25" s="2"/>
    </row>
    <row r="26" spans="1:24" ht="15.75" customHeight="1">
      <c r="A26" s="2"/>
      <c r="B26" s="2"/>
      <c r="C26" s="2"/>
      <c r="D26" s="2"/>
      <c r="E26" s="2"/>
      <c r="F26" s="1" t="s">
        <v>265</v>
      </c>
      <c r="G26" s="2"/>
      <c r="H26" s="2"/>
      <c r="I26" s="2"/>
      <c r="K26" s="2"/>
      <c r="L26" s="2"/>
      <c r="M26" s="2"/>
      <c r="N26" s="2"/>
      <c r="O26" s="2"/>
      <c r="P26" s="2"/>
      <c r="Q26" s="2"/>
      <c r="R26" s="2"/>
      <c r="S26" s="2"/>
      <c r="T26" s="2"/>
      <c r="U26" s="2"/>
      <c r="V26" s="2"/>
      <c r="W26" s="2"/>
      <c r="X26" s="2"/>
    </row>
    <row r="27" spans="1:24" ht="15.75" customHeight="1">
      <c r="A27" s="2"/>
      <c r="B27" s="2"/>
      <c r="C27" s="2"/>
      <c r="D27" s="2"/>
      <c r="E27" s="2"/>
      <c r="F27" s="1" t="s">
        <v>266</v>
      </c>
      <c r="G27" s="2"/>
      <c r="H27" s="2"/>
      <c r="I27" s="2"/>
      <c r="K27" s="2"/>
      <c r="L27" s="2"/>
      <c r="M27" s="2"/>
      <c r="N27" s="2"/>
      <c r="O27" s="2"/>
      <c r="P27" s="2"/>
      <c r="Q27" s="2"/>
      <c r="R27" s="2"/>
      <c r="S27" s="2"/>
      <c r="T27" s="2"/>
      <c r="U27" s="2"/>
      <c r="V27" s="2"/>
      <c r="W27" s="2"/>
      <c r="X27" s="2"/>
    </row>
    <row r="28" spans="1:24" ht="15.75" customHeight="1">
      <c r="A28" s="2"/>
      <c r="B28" s="2"/>
      <c r="C28" s="2"/>
      <c r="D28" s="2"/>
      <c r="E28" s="2"/>
      <c r="F28" s="7"/>
      <c r="G28" s="2"/>
      <c r="H28" s="2"/>
      <c r="I28" s="2"/>
      <c r="K28" s="2"/>
      <c r="L28" s="2"/>
      <c r="M28" s="2"/>
      <c r="N28" s="2"/>
      <c r="O28" s="2"/>
      <c r="P28" s="2"/>
      <c r="Q28" s="2"/>
      <c r="R28" s="2"/>
      <c r="S28" s="2"/>
      <c r="T28" s="2"/>
      <c r="U28" s="2"/>
      <c r="V28" s="2"/>
      <c r="W28" s="2"/>
      <c r="X28" s="2"/>
    </row>
    <row r="29" spans="1:24" ht="15.75" customHeight="1">
      <c r="A29" s="2"/>
      <c r="B29" s="2"/>
      <c r="C29" s="2"/>
      <c r="D29" s="2"/>
      <c r="E29" s="2"/>
      <c r="F29" s="2"/>
      <c r="G29" s="2"/>
      <c r="H29" s="2"/>
      <c r="I29" s="2"/>
      <c r="K29" s="2"/>
      <c r="L29" s="2"/>
      <c r="M29" s="2"/>
      <c r="N29" s="2"/>
      <c r="O29" s="2"/>
      <c r="P29" s="2"/>
      <c r="Q29" s="2"/>
      <c r="R29" s="2"/>
      <c r="S29" s="2"/>
      <c r="T29" s="2"/>
      <c r="U29" s="2"/>
      <c r="V29" s="2"/>
      <c r="W29" s="2"/>
      <c r="X29" s="2"/>
    </row>
    <row r="30" spans="1:24" ht="15.75" customHeight="1">
      <c r="A30" s="2"/>
      <c r="B30" s="2"/>
      <c r="C30" s="2"/>
      <c r="D30" s="2"/>
      <c r="E30" s="2"/>
      <c r="F30" s="2"/>
      <c r="G30" s="2"/>
      <c r="H30" s="2"/>
      <c r="I30" s="2"/>
      <c r="K30" s="2"/>
      <c r="L30" s="2"/>
      <c r="M30" s="2"/>
      <c r="N30" s="2"/>
      <c r="O30" s="2"/>
      <c r="P30" s="2"/>
      <c r="Q30" s="2"/>
      <c r="R30" s="2"/>
      <c r="S30" s="2"/>
      <c r="T30" s="2"/>
      <c r="U30" s="2"/>
      <c r="V30" s="2"/>
      <c r="W30" s="2"/>
      <c r="X30" s="2"/>
    </row>
    <row r="31" spans="1:24" ht="15.75" customHeight="1">
      <c r="A31" s="2"/>
      <c r="B31" s="2"/>
      <c r="C31" s="2"/>
      <c r="D31" s="2"/>
      <c r="E31" s="2"/>
      <c r="F31" s="2"/>
      <c r="G31" s="2"/>
      <c r="H31" s="2"/>
      <c r="I31" s="2"/>
      <c r="K31" s="2"/>
      <c r="L31" s="2"/>
      <c r="M31" s="2"/>
      <c r="N31" s="2"/>
      <c r="O31" s="2"/>
      <c r="P31" s="2"/>
      <c r="Q31" s="2"/>
      <c r="R31" s="2"/>
      <c r="S31" s="2"/>
      <c r="T31" s="2"/>
      <c r="U31" s="2"/>
      <c r="V31" s="2"/>
      <c r="W31" s="2"/>
      <c r="X31" s="2"/>
    </row>
    <row r="32" spans="1:24" ht="15.75" customHeight="1">
      <c r="A32" s="2"/>
      <c r="B32" s="2"/>
      <c r="C32" s="2"/>
      <c r="D32" s="2"/>
      <c r="E32" s="2"/>
      <c r="F32" s="2"/>
      <c r="G32" s="2"/>
      <c r="H32" s="2"/>
      <c r="I32" s="2"/>
      <c r="K32" s="2"/>
      <c r="L32" s="2"/>
      <c r="M32" s="2"/>
      <c r="N32" s="2"/>
      <c r="O32" s="2"/>
      <c r="P32" s="2"/>
      <c r="Q32" s="2"/>
      <c r="R32" s="2"/>
      <c r="S32" s="2"/>
      <c r="T32" s="2"/>
      <c r="U32" s="2"/>
      <c r="V32" s="2"/>
      <c r="W32" s="2"/>
      <c r="X32" s="2"/>
    </row>
    <row r="33" spans="1:24" ht="15.75" customHeight="1">
      <c r="A33" s="2"/>
      <c r="B33" s="2"/>
      <c r="C33" s="2"/>
      <c r="D33" s="2"/>
      <c r="E33" s="2"/>
      <c r="F33" s="2"/>
      <c r="G33" s="2"/>
      <c r="H33" s="2"/>
      <c r="I33" s="2"/>
      <c r="K33" s="2"/>
      <c r="L33" s="2"/>
      <c r="M33" s="2"/>
      <c r="N33" s="2"/>
      <c r="O33" s="2"/>
      <c r="P33" s="2"/>
      <c r="Q33" s="2"/>
      <c r="R33" s="2"/>
      <c r="S33" s="2"/>
      <c r="T33" s="2"/>
      <c r="U33" s="2"/>
      <c r="V33" s="2"/>
      <c r="W33" s="2"/>
      <c r="X33" s="2"/>
    </row>
    <row r="34" spans="1:24" ht="15.75" customHeight="1">
      <c r="A34" s="2"/>
      <c r="B34" s="2"/>
      <c r="C34" s="2"/>
      <c r="D34" s="2"/>
      <c r="E34" s="2"/>
      <c r="F34" s="2"/>
      <c r="G34" s="2"/>
      <c r="H34" s="2"/>
      <c r="I34" s="2"/>
      <c r="K34" s="2"/>
      <c r="L34" s="2"/>
      <c r="M34" s="2"/>
      <c r="N34" s="2"/>
      <c r="O34" s="2"/>
      <c r="P34" s="2"/>
      <c r="Q34" s="2"/>
      <c r="R34" s="2"/>
      <c r="S34" s="2"/>
      <c r="T34" s="2"/>
      <c r="U34" s="2"/>
      <c r="V34" s="2"/>
      <c r="W34" s="2"/>
      <c r="X34" s="2"/>
    </row>
    <row r="35" spans="1:24" ht="15.75" customHeight="1">
      <c r="A35" s="2"/>
      <c r="B35" s="2"/>
      <c r="C35" s="2"/>
      <c r="D35" s="2"/>
      <c r="E35" s="2"/>
      <c r="F35" s="2"/>
      <c r="G35" s="2"/>
      <c r="H35" s="2"/>
      <c r="I35" s="2"/>
      <c r="K35" s="2"/>
      <c r="L35" s="2"/>
      <c r="M35" s="2"/>
      <c r="N35" s="2"/>
      <c r="O35" s="2"/>
      <c r="P35" s="2"/>
      <c r="Q35" s="2"/>
      <c r="R35" s="2"/>
      <c r="S35" s="2"/>
      <c r="T35" s="2"/>
      <c r="U35" s="2"/>
      <c r="V35" s="2"/>
      <c r="W35" s="2"/>
      <c r="X35" s="2"/>
    </row>
    <row r="36" spans="1:24" ht="15.75" customHeight="1">
      <c r="A36" s="2"/>
      <c r="B36" s="2"/>
      <c r="C36" s="2"/>
      <c r="D36" s="2"/>
      <c r="E36" s="2"/>
      <c r="F36" s="2"/>
      <c r="G36" s="2"/>
      <c r="H36" s="2"/>
      <c r="I36" s="2"/>
      <c r="K36" s="2"/>
      <c r="L36" s="2"/>
      <c r="M36" s="2"/>
      <c r="N36" s="2"/>
      <c r="O36" s="2"/>
      <c r="P36" s="2"/>
      <c r="Q36" s="2"/>
      <c r="R36" s="2"/>
      <c r="S36" s="2"/>
      <c r="T36" s="2"/>
      <c r="U36" s="2"/>
      <c r="V36" s="2"/>
      <c r="W36" s="2"/>
      <c r="X36" s="2"/>
    </row>
    <row r="37" spans="1:24" ht="15.75" customHeight="1">
      <c r="A37" s="2"/>
      <c r="B37" s="2"/>
      <c r="C37" s="2"/>
      <c r="D37" s="2"/>
      <c r="E37" s="2"/>
      <c r="F37" s="2"/>
      <c r="G37" s="2"/>
      <c r="H37" s="2"/>
      <c r="I37" s="2"/>
      <c r="K37" s="2"/>
      <c r="L37" s="2"/>
      <c r="M37" s="2"/>
      <c r="N37" s="2"/>
      <c r="O37" s="2"/>
      <c r="P37" s="2"/>
      <c r="Q37" s="2"/>
      <c r="R37" s="2"/>
      <c r="S37" s="2"/>
      <c r="T37" s="2"/>
      <c r="U37" s="2"/>
      <c r="V37" s="2"/>
      <c r="W37" s="2"/>
      <c r="X37" s="2"/>
    </row>
    <row r="38" spans="1:24" ht="15.75" customHeight="1">
      <c r="A38" s="2"/>
      <c r="B38" s="2"/>
      <c r="C38" s="2"/>
      <c r="D38" s="2"/>
      <c r="E38" s="2"/>
      <c r="F38" s="2"/>
      <c r="G38" s="2"/>
      <c r="H38" s="2"/>
      <c r="I38" s="2"/>
      <c r="K38" s="2"/>
      <c r="L38" s="2"/>
      <c r="M38" s="2"/>
      <c r="N38" s="2"/>
      <c r="O38" s="2"/>
      <c r="P38" s="2"/>
      <c r="Q38" s="2"/>
      <c r="R38" s="2"/>
      <c r="S38" s="2"/>
      <c r="T38" s="2"/>
      <c r="U38" s="2"/>
      <c r="V38" s="2"/>
      <c r="W38" s="2"/>
      <c r="X38" s="2"/>
    </row>
    <row r="39" spans="1:24" ht="15.75" customHeight="1">
      <c r="A39" s="2"/>
      <c r="B39" s="2"/>
      <c r="C39" s="2"/>
      <c r="D39" s="2"/>
      <c r="E39" s="2"/>
      <c r="F39" s="2"/>
      <c r="G39" s="2"/>
      <c r="H39" s="2"/>
      <c r="I39" s="2"/>
      <c r="K39" s="2"/>
      <c r="L39" s="2"/>
      <c r="M39" s="2"/>
      <c r="N39" s="2"/>
      <c r="O39" s="2"/>
      <c r="P39" s="2"/>
      <c r="Q39" s="2"/>
      <c r="R39" s="2"/>
      <c r="S39" s="2"/>
      <c r="T39" s="2"/>
      <c r="U39" s="2"/>
      <c r="V39" s="2"/>
      <c r="W39" s="2"/>
      <c r="X39" s="2"/>
    </row>
    <row r="40" spans="1:24" ht="15.75" customHeight="1">
      <c r="A40" s="2"/>
      <c r="B40" s="2"/>
      <c r="C40" s="2"/>
      <c r="D40" s="2"/>
      <c r="E40" s="2"/>
      <c r="F40" s="2"/>
      <c r="G40" s="2"/>
      <c r="H40" s="2"/>
      <c r="I40" s="2"/>
      <c r="K40" s="2"/>
      <c r="L40" s="2"/>
      <c r="M40" s="2"/>
      <c r="N40" s="2"/>
      <c r="O40" s="2"/>
      <c r="P40" s="2"/>
      <c r="Q40" s="2"/>
      <c r="R40" s="2"/>
      <c r="S40" s="2"/>
      <c r="T40" s="2"/>
      <c r="U40" s="2"/>
      <c r="V40" s="2"/>
      <c r="W40" s="2"/>
      <c r="X40" s="2"/>
    </row>
    <row r="41" spans="1:24" ht="15.75" customHeight="1">
      <c r="A41" s="2"/>
      <c r="B41" s="2"/>
      <c r="C41" s="2"/>
      <c r="D41" s="2"/>
      <c r="E41" s="2"/>
      <c r="F41" s="2"/>
      <c r="G41" s="2"/>
      <c r="H41" s="2"/>
      <c r="I41" s="2"/>
      <c r="K41" s="2"/>
      <c r="L41" s="2"/>
      <c r="M41" s="2"/>
      <c r="N41" s="2"/>
      <c r="O41" s="2"/>
      <c r="P41" s="2"/>
      <c r="Q41" s="2"/>
      <c r="R41" s="2"/>
      <c r="S41" s="2"/>
      <c r="T41" s="2"/>
      <c r="U41" s="2"/>
      <c r="V41" s="2"/>
      <c r="W41" s="2"/>
      <c r="X41" s="2"/>
    </row>
    <row r="42" spans="1:24" ht="15.75" customHeight="1">
      <c r="A42" s="2"/>
      <c r="B42" s="2"/>
      <c r="C42" s="2"/>
      <c r="D42" s="2"/>
      <c r="E42" s="2"/>
      <c r="F42" s="2"/>
      <c r="G42" s="2"/>
      <c r="H42" s="2"/>
      <c r="I42" s="2"/>
      <c r="K42" s="2"/>
      <c r="L42" s="2"/>
      <c r="M42" s="2"/>
      <c r="N42" s="2"/>
      <c r="O42" s="2"/>
      <c r="P42" s="2"/>
      <c r="Q42" s="2"/>
      <c r="R42" s="2"/>
      <c r="S42" s="2"/>
      <c r="T42" s="2"/>
      <c r="U42" s="2"/>
      <c r="V42" s="2"/>
      <c r="W42" s="2"/>
      <c r="X42" s="2"/>
    </row>
    <row r="43" spans="1:24" ht="15.75" customHeight="1">
      <c r="A43" s="2"/>
      <c r="B43" s="2"/>
      <c r="C43" s="2"/>
      <c r="D43" s="2"/>
      <c r="E43" s="2"/>
      <c r="F43" s="2"/>
      <c r="G43" s="2"/>
      <c r="H43" s="2"/>
      <c r="I43" s="2"/>
      <c r="K43" s="2"/>
      <c r="L43" s="2"/>
      <c r="M43" s="2"/>
      <c r="N43" s="2"/>
      <c r="O43" s="2"/>
      <c r="P43" s="2"/>
      <c r="Q43" s="2"/>
      <c r="R43" s="2"/>
      <c r="S43" s="2"/>
      <c r="T43" s="2"/>
      <c r="U43" s="2"/>
      <c r="V43" s="2"/>
      <c r="W43" s="2"/>
      <c r="X43" s="2"/>
    </row>
    <row r="44" spans="1:24" ht="15.75" customHeight="1">
      <c r="A44" s="2"/>
      <c r="B44" s="2"/>
      <c r="C44" s="2"/>
      <c r="D44" s="2"/>
      <c r="E44" s="2"/>
      <c r="F44" s="2"/>
      <c r="G44" s="2"/>
      <c r="H44" s="2"/>
      <c r="I44" s="2"/>
      <c r="K44" s="2"/>
      <c r="L44" s="2"/>
      <c r="M44" s="2"/>
      <c r="N44" s="2"/>
      <c r="O44" s="2"/>
      <c r="P44" s="2"/>
      <c r="Q44" s="2"/>
      <c r="R44" s="2"/>
      <c r="S44" s="2"/>
      <c r="T44" s="2"/>
      <c r="U44" s="2"/>
      <c r="V44" s="2"/>
      <c r="W44" s="2"/>
      <c r="X44" s="2"/>
    </row>
    <row r="45" spans="1:24" ht="15.75" customHeight="1">
      <c r="A45" s="2"/>
      <c r="B45" s="2"/>
      <c r="C45" s="2"/>
      <c r="D45" s="2"/>
      <c r="E45" s="2"/>
      <c r="F45" s="2"/>
      <c r="G45" s="2"/>
      <c r="H45" s="2"/>
      <c r="I45" s="2"/>
      <c r="K45" s="2"/>
      <c r="L45" s="2"/>
      <c r="M45" s="2"/>
      <c r="N45" s="2"/>
      <c r="O45" s="2"/>
      <c r="P45" s="2"/>
      <c r="Q45" s="2"/>
      <c r="R45" s="2"/>
      <c r="S45" s="2"/>
      <c r="T45" s="2"/>
      <c r="U45" s="2"/>
      <c r="V45" s="2"/>
      <c r="W45" s="2"/>
      <c r="X45" s="2"/>
    </row>
    <row r="46" spans="1:24" ht="15.75" customHeight="1">
      <c r="A46" s="2"/>
      <c r="B46" s="2"/>
      <c r="C46" s="2"/>
      <c r="D46" s="2"/>
      <c r="E46" s="2"/>
      <c r="F46" s="2"/>
      <c r="G46" s="2"/>
      <c r="H46" s="2"/>
      <c r="I46" s="2"/>
      <c r="K46" s="2"/>
      <c r="L46" s="2"/>
      <c r="M46" s="2"/>
      <c r="N46" s="2"/>
      <c r="O46" s="2"/>
      <c r="P46" s="2"/>
      <c r="Q46" s="2"/>
      <c r="R46" s="2"/>
      <c r="S46" s="2"/>
      <c r="T46" s="2"/>
      <c r="U46" s="2"/>
      <c r="V46" s="2"/>
      <c r="W46" s="2"/>
      <c r="X46" s="2"/>
    </row>
    <row r="47" spans="1:24" ht="15.75" customHeight="1">
      <c r="A47" s="2"/>
      <c r="B47" s="2"/>
      <c r="C47" s="2"/>
      <c r="D47" s="2"/>
      <c r="E47" s="2"/>
      <c r="F47" s="2"/>
      <c r="G47" s="2"/>
      <c r="H47" s="2"/>
      <c r="I47" s="2"/>
      <c r="K47" s="2"/>
      <c r="L47" s="2"/>
      <c r="M47" s="2"/>
      <c r="N47" s="2"/>
      <c r="O47" s="2"/>
      <c r="P47" s="2"/>
      <c r="Q47" s="2"/>
      <c r="R47" s="2"/>
      <c r="S47" s="2"/>
      <c r="T47" s="2"/>
      <c r="U47" s="2"/>
      <c r="V47" s="2"/>
      <c r="W47" s="2"/>
      <c r="X47" s="2"/>
    </row>
    <row r="48" spans="1:24" ht="15.75" customHeight="1">
      <c r="A48" s="2"/>
      <c r="B48" s="2"/>
      <c r="C48" s="2"/>
      <c r="D48" s="2"/>
      <c r="E48" s="2"/>
      <c r="F48" s="2"/>
      <c r="G48" s="2"/>
      <c r="H48" s="2"/>
      <c r="I48" s="2"/>
      <c r="K48" s="2"/>
      <c r="L48" s="2"/>
      <c r="M48" s="2"/>
      <c r="N48" s="2"/>
      <c r="O48" s="2"/>
      <c r="P48" s="2"/>
      <c r="Q48" s="2"/>
      <c r="R48" s="2"/>
      <c r="S48" s="2"/>
      <c r="T48" s="2"/>
      <c r="U48" s="2"/>
      <c r="V48" s="2"/>
      <c r="W48" s="2"/>
      <c r="X48" s="2"/>
    </row>
    <row r="49" spans="1:24" ht="15.75" customHeight="1">
      <c r="A49" s="2"/>
      <c r="B49" s="2"/>
      <c r="C49" s="2"/>
      <c r="D49" s="2"/>
      <c r="E49" s="2"/>
      <c r="F49" s="2"/>
      <c r="G49" s="2"/>
      <c r="H49" s="2"/>
      <c r="I49" s="2"/>
      <c r="K49" s="2"/>
      <c r="L49" s="2"/>
      <c r="M49" s="2"/>
      <c r="N49" s="2"/>
      <c r="O49" s="2"/>
      <c r="P49" s="2"/>
      <c r="Q49" s="2"/>
      <c r="R49" s="2"/>
      <c r="S49" s="2"/>
      <c r="T49" s="2"/>
      <c r="U49" s="2"/>
      <c r="V49" s="2"/>
      <c r="W49" s="2"/>
      <c r="X49" s="2"/>
    </row>
    <row r="50" spans="1:24" ht="15.75" customHeight="1">
      <c r="A50" s="2"/>
      <c r="B50" s="2"/>
      <c r="C50" s="2"/>
      <c r="D50" s="2"/>
      <c r="E50" s="2"/>
      <c r="F50" s="2"/>
      <c r="G50" s="2"/>
      <c r="H50" s="2"/>
      <c r="I50" s="2"/>
      <c r="K50" s="2"/>
      <c r="L50" s="2"/>
      <c r="M50" s="2"/>
      <c r="N50" s="2"/>
      <c r="O50" s="2"/>
      <c r="P50" s="2"/>
      <c r="Q50" s="2"/>
      <c r="R50" s="2"/>
      <c r="S50" s="2"/>
      <c r="T50" s="2"/>
      <c r="U50" s="2"/>
      <c r="V50" s="2"/>
      <c r="W50" s="2"/>
      <c r="X50" s="2"/>
    </row>
    <row r="51" spans="1:24" ht="15.75" customHeight="1">
      <c r="A51" s="2"/>
      <c r="B51" s="2"/>
      <c r="C51" s="2"/>
      <c r="D51" s="2"/>
      <c r="E51" s="2"/>
      <c r="F51" s="2"/>
      <c r="G51" s="2"/>
      <c r="H51" s="2"/>
      <c r="I51" s="2"/>
      <c r="K51" s="2"/>
      <c r="L51" s="2"/>
      <c r="M51" s="2"/>
      <c r="N51" s="2"/>
      <c r="O51" s="2"/>
      <c r="P51" s="2"/>
      <c r="Q51" s="2"/>
      <c r="R51" s="2"/>
      <c r="S51" s="2"/>
      <c r="T51" s="2"/>
      <c r="U51" s="2"/>
      <c r="V51" s="2"/>
      <c r="W51" s="2"/>
      <c r="X51" s="2"/>
    </row>
    <row r="52" spans="1:24" ht="15.75" customHeight="1">
      <c r="A52" s="2"/>
      <c r="B52" s="2"/>
      <c r="C52" s="2"/>
      <c r="D52" s="2"/>
      <c r="E52" s="2"/>
      <c r="F52" s="2"/>
      <c r="G52" s="2"/>
      <c r="H52" s="2"/>
      <c r="I52" s="2"/>
      <c r="K52" s="2"/>
      <c r="L52" s="2"/>
      <c r="M52" s="2"/>
      <c r="N52" s="2"/>
      <c r="O52" s="2"/>
      <c r="P52" s="2"/>
      <c r="Q52" s="2"/>
      <c r="R52" s="2"/>
      <c r="S52" s="2"/>
      <c r="T52" s="2"/>
      <c r="U52" s="2"/>
      <c r="V52" s="2"/>
      <c r="W52" s="2"/>
      <c r="X52" s="2"/>
    </row>
    <row r="53" spans="1:24" ht="15.75" customHeight="1">
      <c r="A53" s="2"/>
      <c r="B53" s="2"/>
      <c r="C53" s="2"/>
      <c r="D53" s="2"/>
      <c r="E53" s="2"/>
      <c r="F53" s="2"/>
      <c r="G53" s="2"/>
      <c r="H53" s="2"/>
      <c r="I53" s="2"/>
      <c r="K53" s="2"/>
      <c r="L53" s="2"/>
      <c r="M53" s="2"/>
      <c r="N53" s="2"/>
      <c r="O53" s="2"/>
      <c r="P53" s="2"/>
      <c r="Q53" s="2"/>
      <c r="R53" s="2"/>
      <c r="S53" s="2"/>
      <c r="T53" s="2"/>
      <c r="U53" s="2"/>
      <c r="V53" s="2"/>
      <c r="W53" s="2"/>
      <c r="X53" s="2"/>
    </row>
    <row r="54" spans="1:24" ht="15.75" customHeight="1">
      <c r="A54" s="2"/>
      <c r="B54" s="2"/>
      <c r="C54" s="2"/>
      <c r="D54" s="2"/>
      <c r="E54" s="2"/>
      <c r="F54" s="2"/>
      <c r="G54" s="2"/>
      <c r="H54" s="2"/>
      <c r="I54" s="2"/>
      <c r="K54" s="2"/>
      <c r="L54" s="2"/>
      <c r="M54" s="2"/>
      <c r="N54" s="2"/>
      <c r="O54" s="2"/>
      <c r="P54" s="2"/>
      <c r="Q54" s="2"/>
      <c r="R54" s="2"/>
      <c r="S54" s="2"/>
      <c r="T54" s="2"/>
      <c r="U54" s="2"/>
      <c r="V54" s="2"/>
      <c r="W54" s="2"/>
      <c r="X54" s="2"/>
    </row>
    <row r="55" spans="1:24" ht="15.75" customHeight="1">
      <c r="A55" s="2"/>
      <c r="B55" s="2"/>
      <c r="C55" s="2"/>
      <c r="D55" s="2"/>
      <c r="E55" s="2"/>
      <c r="F55" s="2"/>
      <c r="G55" s="2"/>
      <c r="H55" s="2"/>
      <c r="I55" s="2"/>
      <c r="K55" s="2"/>
      <c r="L55" s="2"/>
      <c r="M55" s="2"/>
      <c r="N55" s="2"/>
      <c r="O55" s="2"/>
      <c r="P55" s="2"/>
      <c r="Q55" s="2"/>
      <c r="R55" s="2"/>
      <c r="S55" s="2"/>
      <c r="T55" s="2"/>
      <c r="U55" s="2"/>
      <c r="V55" s="2"/>
      <c r="W55" s="2"/>
      <c r="X55" s="2"/>
    </row>
    <row r="56" spans="1:24" ht="15.75" customHeight="1">
      <c r="A56" s="2"/>
      <c r="B56" s="2"/>
      <c r="C56" s="2"/>
      <c r="D56" s="2"/>
      <c r="E56" s="2"/>
      <c r="F56" s="2"/>
      <c r="G56" s="2"/>
      <c r="H56" s="2"/>
      <c r="I56" s="2"/>
      <c r="K56" s="2"/>
      <c r="L56" s="2"/>
      <c r="M56" s="2"/>
      <c r="N56" s="2"/>
      <c r="O56" s="2"/>
      <c r="P56" s="2"/>
      <c r="Q56" s="2"/>
      <c r="R56" s="2"/>
      <c r="S56" s="2"/>
      <c r="T56" s="2"/>
      <c r="U56" s="2"/>
      <c r="V56" s="2"/>
      <c r="W56" s="2"/>
      <c r="X56" s="2"/>
    </row>
    <row r="57" spans="1:24" ht="15.75" customHeight="1">
      <c r="A57" s="2"/>
      <c r="B57" s="2"/>
      <c r="C57" s="2"/>
      <c r="D57" s="2"/>
      <c r="E57" s="2"/>
      <c r="F57" s="2"/>
      <c r="G57" s="2"/>
      <c r="H57" s="2"/>
      <c r="I57" s="2"/>
      <c r="K57" s="2"/>
      <c r="L57" s="2"/>
      <c r="M57" s="2"/>
      <c r="N57" s="2"/>
      <c r="O57" s="2"/>
      <c r="P57" s="2"/>
      <c r="Q57" s="2"/>
      <c r="R57" s="2"/>
      <c r="S57" s="2"/>
      <c r="T57" s="2"/>
      <c r="U57" s="2"/>
      <c r="V57" s="2"/>
      <c r="W57" s="2"/>
      <c r="X57" s="2"/>
    </row>
    <row r="58" spans="1:24" ht="15.75" customHeight="1">
      <c r="A58" s="2"/>
      <c r="B58" s="2"/>
      <c r="C58" s="2"/>
      <c r="D58" s="2"/>
      <c r="E58" s="2"/>
      <c r="F58" s="2"/>
      <c r="G58" s="2"/>
      <c r="H58" s="2"/>
      <c r="I58" s="2"/>
      <c r="K58" s="2"/>
      <c r="L58" s="2"/>
      <c r="M58" s="2"/>
      <c r="N58" s="2"/>
      <c r="O58" s="2"/>
      <c r="P58" s="2"/>
      <c r="Q58" s="2"/>
      <c r="R58" s="2"/>
      <c r="S58" s="2"/>
      <c r="T58" s="2"/>
      <c r="U58" s="2"/>
      <c r="V58" s="2"/>
      <c r="W58" s="2"/>
      <c r="X58" s="2"/>
    </row>
    <row r="59" spans="1:24" ht="15.75" customHeight="1">
      <c r="A59" s="2"/>
      <c r="B59" s="2"/>
      <c r="C59" s="2"/>
      <c r="D59" s="2"/>
      <c r="E59" s="2"/>
      <c r="F59" s="2"/>
      <c r="G59" s="2"/>
      <c r="H59" s="2"/>
      <c r="I59" s="2"/>
      <c r="K59" s="2"/>
      <c r="L59" s="2"/>
      <c r="M59" s="2"/>
      <c r="N59" s="2"/>
      <c r="O59" s="2"/>
      <c r="P59" s="2"/>
      <c r="Q59" s="2"/>
      <c r="R59" s="2"/>
      <c r="S59" s="2"/>
      <c r="T59" s="2"/>
      <c r="U59" s="2"/>
      <c r="V59" s="2"/>
      <c r="W59" s="2"/>
      <c r="X59" s="2"/>
    </row>
    <row r="60" spans="1:24" ht="15.75" customHeight="1">
      <c r="A60" s="2"/>
      <c r="B60" s="2"/>
      <c r="C60" s="2"/>
      <c r="D60" s="2"/>
      <c r="E60" s="2"/>
      <c r="F60" s="2"/>
      <c r="G60" s="2"/>
      <c r="H60" s="2"/>
      <c r="I60" s="2"/>
      <c r="K60" s="2"/>
      <c r="L60" s="2"/>
      <c r="M60" s="2"/>
      <c r="N60" s="2"/>
      <c r="O60" s="2"/>
      <c r="P60" s="2"/>
      <c r="Q60" s="2"/>
      <c r="R60" s="2"/>
      <c r="S60" s="2"/>
      <c r="T60" s="2"/>
      <c r="U60" s="2"/>
      <c r="V60" s="2"/>
      <c r="W60" s="2"/>
      <c r="X60" s="2"/>
    </row>
    <row r="61" spans="1:24" ht="15.75" customHeight="1">
      <c r="A61" s="2"/>
      <c r="B61" s="2"/>
      <c r="C61" s="2"/>
      <c r="D61" s="2"/>
      <c r="E61" s="2"/>
      <c r="F61" s="2"/>
      <c r="G61" s="2"/>
      <c r="H61" s="2"/>
      <c r="I61" s="2"/>
      <c r="K61" s="2"/>
      <c r="L61" s="2"/>
      <c r="M61" s="2"/>
      <c r="N61" s="2"/>
      <c r="O61" s="2"/>
      <c r="P61" s="2"/>
      <c r="Q61" s="2"/>
      <c r="R61" s="2"/>
      <c r="S61" s="2"/>
      <c r="T61" s="2"/>
      <c r="U61" s="2"/>
      <c r="V61" s="2"/>
      <c r="W61" s="2"/>
      <c r="X61" s="2"/>
    </row>
    <row r="62" spans="1:24" ht="15.75" customHeight="1">
      <c r="A62" s="2"/>
      <c r="B62" s="2"/>
      <c r="C62" s="2"/>
      <c r="D62" s="2"/>
      <c r="E62" s="2"/>
      <c r="F62" s="2"/>
      <c r="G62" s="2"/>
      <c r="H62" s="2"/>
      <c r="I62" s="2"/>
      <c r="K62" s="2"/>
      <c r="L62" s="2"/>
      <c r="M62" s="2"/>
      <c r="N62" s="2"/>
      <c r="O62" s="2"/>
      <c r="P62" s="2"/>
      <c r="Q62" s="2"/>
      <c r="R62" s="2"/>
      <c r="S62" s="2"/>
      <c r="T62" s="2"/>
      <c r="U62" s="2"/>
      <c r="V62" s="2"/>
      <c r="W62" s="2"/>
      <c r="X62" s="2"/>
    </row>
    <row r="63" spans="1:24" ht="15.75" customHeight="1">
      <c r="A63" s="2"/>
      <c r="B63" s="2"/>
      <c r="C63" s="2"/>
      <c r="D63" s="2"/>
      <c r="E63" s="2"/>
      <c r="F63" s="2"/>
      <c r="G63" s="2"/>
      <c r="H63" s="2"/>
      <c r="I63" s="2"/>
      <c r="K63" s="2"/>
      <c r="L63" s="2"/>
      <c r="M63" s="2"/>
      <c r="N63" s="2"/>
      <c r="O63" s="2"/>
      <c r="P63" s="2"/>
      <c r="Q63" s="2"/>
      <c r="R63" s="2"/>
      <c r="S63" s="2"/>
      <c r="T63" s="2"/>
      <c r="U63" s="2"/>
      <c r="V63" s="2"/>
      <c r="W63" s="2"/>
      <c r="X63" s="2"/>
    </row>
    <row r="64" spans="1:24" ht="15.75" customHeight="1">
      <c r="A64" s="2"/>
      <c r="B64" s="2"/>
      <c r="C64" s="2"/>
      <c r="D64" s="2"/>
      <c r="E64" s="2"/>
      <c r="F64" s="2"/>
      <c r="G64" s="2"/>
      <c r="H64" s="2"/>
      <c r="I64" s="2"/>
      <c r="K64" s="2"/>
      <c r="L64" s="2"/>
      <c r="M64" s="2"/>
      <c r="N64" s="2"/>
      <c r="O64" s="2"/>
      <c r="P64" s="2"/>
      <c r="Q64" s="2"/>
      <c r="R64" s="2"/>
      <c r="S64" s="2"/>
      <c r="T64" s="2"/>
      <c r="U64" s="2"/>
      <c r="V64" s="2"/>
      <c r="W64" s="2"/>
      <c r="X64" s="2"/>
    </row>
    <row r="65" spans="1:24" ht="15.75" customHeight="1">
      <c r="A65" s="2"/>
      <c r="B65" s="2"/>
      <c r="C65" s="2"/>
      <c r="D65" s="2"/>
      <c r="E65" s="2"/>
      <c r="F65" s="2"/>
      <c r="G65" s="2"/>
      <c r="H65" s="2"/>
      <c r="I65" s="2"/>
      <c r="K65" s="2"/>
      <c r="L65" s="2"/>
      <c r="M65" s="2"/>
      <c r="N65" s="2"/>
      <c r="O65" s="2"/>
      <c r="P65" s="2"/>
      <c r="Q65" s="2"/>
      <c r="R65" s="2"/>
      <c r="S65" s="2"/>
      <c r="T65" s="2"/>
      <c r="U65" s="2"/>
      <c r="V65" s="2"/>
      <c r="W65" s="2"/>
      <c r="X65" s="2"/>
    </row>
    <row r="66" spans="1:24" ht="15.75" customHeight="1">
      <c r="A66" s="2"/>
      <c r="B66" s="2"/>
      <c r="C66" s="2"/>
      <c r="D66" s="2"/>
      <c r="E66" s="2"/>
      <c r="F66" s="2"/>
      <c r="G66" s="2"/>
      <c r="H66" s="2"/>
      <c r="I66" s="2"/>
      <c r="K66" s="2"/>
      <c r="L66" s="2"/>
      <c r="M66" s="2"/>
      <c r="N66" s="2"/>
      <c r="O66" s="2"/>
      <c r="P66" s="2"/>
      <c r="Q66" s="2"/>
      <c r="R66" s="2"/>
      <c r="S66" s="2"/>
      <c r="T66" s="2"/>
      <c r="U66" s="2"/>
      <c r="V66" s="2"/>
      <c r="W66" s="2"/>
      <c r="X66" s="2"/>
    </row>
    <row r="67" spans="1:24" ht="15.75" customHeight="1">
      <c r="A67" s="2"/>
      <c r="B67" s="2"/>
      <c r="C67" s="2"/>
      <c r="D67" s="2"/>
      <c r="E67" s="2"/>
      <c r="F67" s="2"/>
      <c r="G67" s="2"/>
      <c r="H67" s="2"/>
      <c r="I67" s="2"/>
      <c r="K67" s="2"/>
      <c r="L67" s="2"/>
      <c r="M67" s="2"/>
      <c r="N67" s="2"/>
      <c r="O67" s="2"/>
      <c r="P67" s="2"/>
      <c r="Q67" s="2"/>
      <c r="R67" s="2"/>
      <c r="S67" s="2"/>
      <c r="T67" s="2"/>
      <c r="U67" s="2"/>
      <c r="V67" s="2"/>
      <c r="W67" s="2"/>
      <c r="X67" s="2"/>
    </row>
    <row r="68" spans="1:24" ht="15.75" customHeight="1">
      <c r="A68" s="2"/>
      <c r="B68" s="2"/>
      <c r="C68" s="2"/>
      <c r="D68" s="2"/>
      <c r="E68" s="2"/>
      <c r="F68" s="2"/>
      <c r="G68" s="2"/>
      <c r="H68" s="2"/>
      <c r="I68" s="2"/>
      <c r="K68" s="2"/>
      <c r="L68" s="2"/>
      <c r="M68" s="2"/>
      <c r="N68" s="2"/>
      <c r="O68" s="2"/>
      <c r="P68" s="2"/>
      <c r="Q68" s="2"/>
      <c r="R68" s="2"/>
      <c r="S68" s="2"/>
      <c r="T68" s="2"/>
      <c r="U68" s="2"/>
      <c r="V68" s="2"/>
      <c r="W68" s="2"/>
      <c r="X68" s="2"/>
    </row>
    <row r="69" spans="1:24" ht="15.75" customHeight="1">
      <c r="A69" s="2"/>
      <c r="B69" s="2"/>
      <c r="C69" s="2"/>
      <c r="D69" s="2"/>
      <c r="E69" s="2"/>
      <c r="F69" s="2"/>
      <c r="G69" s="2"/>
      <c r="H69" s="2"/>
      <c r="I69" s="2"/>
      <c r="K69" s="2"/>
      <c r="L69" s="2"/>
      <c r="M69" s="2"/>
      <c r="N69" s="2"/>
      <c r="O69" s="2"/>
      <c r="P69" s="2"/>
      <c r="Q69" s="2"/>
      <c r="R69" s="2"/>
      <c r="S69" s="2"/>
      <c r="T69" s="2"/>
      <c r="U69" s="2"/>
      <c r="V69" s="2"/>
      <c r="W69" s="2"/>
      <c r="X69" s="2"/>
    </row>
    <row r="70" spans="1:24" ht="15.75" customHeight="1">
      <c r="A70" s="2"/>
      <c r="B70" s="2"/>
      <c r="C70" s="2"/>
      <c r="D70" s="2"/>
      <c r="E70" s="2"/>
      <c r="F70" s="2"/>
      <c r="G70" s="2"/>
      <c r="H70" s="2"/>
      <c r="I70" s="2"/>
      <c r="K70" s="2"/>
      <c r="L70" s="2"/>
      <c r="M70" s="2"/>
      <c r="N70" s="2"/>
      <c r="O70" s="2"/>
      <c r="P70" s="2"/>
      <c r="Q70" s="2"/>
      <c r="R70" s="2"/>
      <c r="S70" s="2"/>
      <c r="T70" s="2"/>
      <c r="U70" s="2"/>
      <c r="V70" s="2"/>
      <c r="W70" s="2"/>
      <c r="X70" s="2"/>
    </row>
    <row r="71" spans="1:24" ht="15.75" customHeight="1">
      <c r="A71" s="2"/>
      <c r="B71" s="2"/>
      <c r="C71" s="2"/>
      <c r="D71" s="2"/>
      <c r="E71" s="2"/>
      <c r="F71" s="2"/>
      <c r="G71" s="2"/>
      <c r="H71" s="2"/>
      <c r="I71" s="2"/>
      <c r="K71" s="2"/>
      <c r="L71" s="2"/>
      <c r="M71" s="2"/>
      <c r="N71" s="2"/>
      <c r="O71" s="2"/>
      <c r="P71" s="2"/>
      <c r="Q71" s="2"/>
      <c r="R71" s="2"/>
      <c r="S71" s="2"/>
      <c r="T71" s="2"/>
      <c r="U71" s="2"/>
      <c r="V71" s="2"/>
      <c r="W71" s="2"/>
      <c r="X71" s="2"/>
    </row>
    <row r="72" spans="1:24" ht="15.75" customHeight="1">
      <c r="A72" s="2"/>
      <c r="B72" s="2"/>
      <c r="C72" s="2"/>
      <c r="D72" s="2"/>
      <c r="E72" s="2"/>
      <c r="F72" s="2"/>
      <c r="G72" s="2"/>
      <c r="H72" s="2"/>
      <c r="I72" s="2"/>
      <c r="K72" s="2"/>
      <c r="L72" s="2"/>
      <c r="M72" s="2"/>
      <c r="N72" s="2"/>
      <c r="O72" s="2"/>
      <c r="P72" s="2"/>
      <c r="Q72" s="2"/>
      <c r="R72" s="2"/>
      <c r="S72" s="2"/>
      <c r="T72" s="2"/>
      <c r="U72" s="2"/>
      <c r="V72" s="2"/>
      <c r="W72" s="2"/>
      <c r="X72" s="2"/>
    </row>
    <row r="73" spans="1:24" ht="15.75" customHeight="1">
      <c r="A73" s="2"/>
      <c r="B73" s="2"/>
      <c r="C73" s="2"/>
      <c r="D73" s="2"/>
      <c r="E73" s="2"/>
      <c r="F73" s="2"/>
      <c r="G73" s="2"/>
      <c r="H73" s="2"/>
      <c r="I73" s="2"/>
      <c r="K73" s="2"/>
      <c r="L73" s="2"/>
      <c r="M73" s="2"/>
      <c r="N73" s="2"/>
      <c r="O73" s="2"/>
      <c r="P73" s="2"/>
      <c r="Q73" s="2"/>
      <c r="R73" s="2"/>
      <c r="S73" s="2"/>
      <c r="T73" s="2"/>
      <c r="U73" s="2"/>
      <c r="V73" s="2"/>
      <c r="W73" s="2"/>
      <c r="X73" s="2"/>
    </row>
    <row r="74" spans="1:24" ht="15.75" customHeight="1">
      <c r="A74" s="2"/>
      <c r="B74" s="2"/>
      <c r="C74" s="2"/>
      <c r="D74" s="2"/>
      <c r="E74" s="2"/>
      <c r="F74" s="2"/>
      <c r="G74" s="2"/>
      <c r="H74" s="2"/>
      <c r="I74" s="2"/>
      <c r="K74" s="2"/>
      <c r="L74" s="2"/>
      <c r="M74" s="2"/>
      <c r="N74" s="2"/>
      <c r="O74" s="2"/>
      <c r="P74" s="2"/>
      <c r="Q74" s="2"/>
      <c r="R74" s="2"/>
      <c r="S74" s="2"/>
      <c r="T74" s="2"/>
      <c r="U74" s="2"/>
      <c r="V74" s="2"/>
      <c r="W74" s="2"/>
      <c r="X74" s="2"/>
    </row>
    <row r="75" spans="1:24" ht="15.75" customHeight="1">
      <c r="A75" s="2"/>
      <c r="B75" s="2"/>
      <c r="C75" s="2"/>
      <c r="D75" s="2"/>
      <c r="E75" s="2"/>
      <c r="F75" s="2"/>
      <c r="G75" s="2"/>
      <c r="H75" s="2"/>
      <c r="I75" s="2"/>
      <c r="K75" s="2"/>
      <c r="L75" s="2"/>
      <c r="M75" s="2"/>
      <c r="N75" s="2"/>
      <c r="O75" s="2"/>
      <c r="P75" s="2"/>
      <c r="Q75" s="2"/>
      <c r="R75" s="2"/>
      <c r="S75" s="2"/>
      <c r="T75" s="2"/>
      <c r="U75" s="2"/>
      <c r="V75" s="2"/>
      <c r="W75" s="2"/>
      <c r="X75" s="2"/>
    </row>
    <row r="76" spans="1:24" ht="15.75" customHeight="1">
      <c r="A76" s="2"/>
      <c r="B76" s="2"/>
      <c r="C76" s="2"/>
      <c r="D76" s="2"/>
      <c r="E76" s="2"/>
      <c r="F76" s="2"/>
      <c r="G76" s="2"/>
      <c r="H76" s="2"/>
      <c r="I76" s="2"/>
      <c r="K76" s="2"/>
      <c r="L76" s="2"/>
      <c r="M76" s="2"/>
      <c r="N76" s="2"/>
      <c r="O76" s="2"/>
      <c r="P76" s="2"/>
      <c r="Q76" s="2"/>
      <c r="R76" s="2"/>
      <c r="S76" s="2"/>
      <c r="T76" s="2"/>
      <c r="U76" s="2"/>
      <c r="V76" s="2"/>
      <c r="W76" s="2"/>
      <c r="X76" s="2"/>
    </row>
    <row r="77" spans="1:24" ht="15.75" customHeight="1">
      <c r="A77" s="2"/>
      <c r="B77" s="2"/>
      <c r="C77" s="2"/>
      <c r="D77" s="2"/>
      <c r="E77" s="2"/>
      <c r="F77" s="2"/>
      <c r="G77" s="2"/>
      <c r="H77" s="2"/>
      <c r="I77" s="2"/>
      <c r="K77" s="2"/>
      <c r="L77" s="2"/>
      <c r="M77" s="2"/>
      <c r="N77" s="2"/>
      <c r="O77" s="2"/>
      <c r="P77" s="2"/>
      <c r="Q77" s="2"/>
      <c r="R77" s="2"/>
      <c r="S77" s="2"/>
      <c r="T77" s="2"/>
      <c r="U77" s="2"/>
      <c r="V77" s="2"/>
      <c r="W77" s="2"/>
      <c r="X77" s="2"/>
    </row>
    <row r="78" spans="1:24" ht="15.75" customHeight="1">
      <c r="A78" s="2"/>
      <c r="B78" s="2"/>
      <c r="C78" s="2"/>
      <c r="D78" s="2"/>
      <c r="E78" s="2"/>
      <c r="F78" s="2"/>
      <c r="G78" s="2"/>
      <c r="H78" s="2"/>
      <c r="I78" s="2"/>
      <c r="K78" s="2"/>
      <c r="L78" s="2"/>
      <c r="M78" s="2"/>
      <c r="N78" s="2"/>
      <c r="O78" s="2"/>
      <c r="P78" s="2"/>
      <c r="Q78" s="2"/>
      <c r="R78" s="2"/>
      <c r="S78" s="2"/>
      <c r="T78" s="2"/>
      <c r="U78" s="2"/>
      <c r="V78" s="2"/>
      <c r="W78" s="2"/>
      <c r="X78" s="2"/>
    </row>
    <row r="79" spans="1:24" ht="15.75" customHeight="1">
      <c r="A79" s="2"/>
      <c r="B79" s="2"/>
      <c r="C79" s="2"/>
      <c r="D79" s="2"/>
      <c r="E79" s="2"/>
      <c r="F79" s="2"/>
      <c r="G79" s="2"/>
      <c r="H79" s="2"/>
      <c r="I79" s="2"/>
      <c r="K79" s="2"/>
      <c r="L79" s="2"/>
      <c r="M79" s="2"/>
      <c r="N79" s="2"/>
      <c r="O79" s="2"/>
      <c r="P79" s="2"/>
      <c r="Q79" s="2"/>
      <c r="R79" s="2"/>
      <c r="S79" s="2"/>
      <c r="T79" s="2"/>
      <c r="U79" s="2"/>
      <c r="V79" s="2"/>
      <c r="W79" s="2"/>
      <c r="X79" s="2"/>
    </row>
    <row r="80" spans="1:24" ht="15.75" customHeight="1">
      <c r="A80" s="2"/>
      <c r="B80" s="2"/>
      <c r="C80" s="2"/>
      <c r="D80" s="2"/>
      <c r="E80" s="2"/>
      <c r="F80" s="2"/>
      <c r="G80" s="2"/>
      <c r="H80" s="2"/>
      <c r="I80" s="2"/>
      <c r="K80" s="2"/>
      <c r="L80" s="2"/>
      <c r="M80" s="2"/>
      <c r="N80" s="2"/>
      <c r="O80" s="2"/>
      <c r="P80" s="2"/>
      <c r="Q80" s="2"/>
      <c r="R80" s="2"/>
      <c r="S80" s="2"/>
      <c r="T80" s="2"/>
      <c r="U80" s="2"/>
      <c r="V80" s="2"/>
      <c r="W80" s="2"/>
      <c r="X80" s="2"/>
    </row>
    <row r="81" spans="1:24" ht="15.75" customHeight="1">
      <c r="A81" s="2"/>
      <c r="B81" s="2"/>
      <c r="C81" s="2"/>
      <c r="D81" s="2"/>
      <c r="E81" s="2"/>
      <c r="F81" s="2"/>
      <c r="G81" s="2"/>
      <c r="H81" s="2"/>
      <c r="I81" s="2"/>
      <c r="K81" s="2"/>
      <c r="L81" s="2"/>
      <c r="M81" s="2"/>
      <c r="N81" s="2"/>
      <c r="O81" s="2"/>
      <c r="P81" s="2"/>
      <c r="Q81" s="2"/>
      <c r="R81" s="2"/>
      <c r="S81" s="2"/>
      <c r="T81" s="2"/>
      <c r="U81" s="2"/>
      <c r="V81" s="2"/>
      <c r="W81" s="2"/>
      <c r="X81" s="2"/>
    </row>
    <row r="82" spans="1:24" ht="15.75" customHeight="1">
      <c r="A82" s="2"/>
      <c r="B82" s="2"/>
      <c r="C82" s="2"/>
      <c r="D82" s="2"/>
      <c r="E82" s="2"/>
      <c r="F82" s="2"/>
      <c r="G82" s="2"/>
      <c r="H82" s="2"/>
      <c r="I82" s="2"/>
      <c r="K82" s="2"/>
      <c r="L82" s="2"/>
      <c r="M82" s="2"/>
      <c r="N82" s="2"/>
      <c r="O82" s="2"/>
      <c r="P82" s="2"/>
      <c r="Q82" s="2"/>
      <c r="R82" s="2"/>
      <c r="S82" s="2"/>
      <c r="T82" s="2"/>
      <c r="U82" s="2"/>
      <c r="V82" s="2"/>
      <c r="W82" s="2"/>
      <c r="X82" s="2"/>
    </row>
    <row r="83" spans="1:24" ht="15.75" customHeight="1">
      <c r="A83" s="2"/>
      <c r="B83" s="2"/>
      <c r="C83" s="2"/>
      <c r="D83" s="2"/>
      <c r="E83" s="2"/>
      <c r="F83" s="2"/>
      <c r="G83" s="2"/>
      <c r="H83" s="2"/>
      <c r="I83" s="2"/>
      <c r="K83" s="2"/>
      <c r="L83" s="2"/>
      <c r="M83" s="2"/>
      <c r="N83" s="2"/>
      <c r="O83" s="2"/>
      <c r="P83" s="2"/>
      <c r="Q83" s="2"/>
      <c r="R83" s="2"/>
      <c r="S83" s="2"/>
      <c r="T83" s="2"/>
      <c r="U83" s="2"/>
      <c r="V83" s="2"/>
      <c r="W83" s="2"/>
      <c r="X83" s="2"/>
    </row>
    <row r="84" spans="1:24" ht="15.75" customHeight="1">
      <c r="A84" s="2"/>
      <c r="B84" s="2"/>
      <c r="C84" s="2"/>
      <c r="D84" s="2"/>
      <c r="E84" s="2"/>
      <c r="F84" s="2"/>
      <c r="G84" s="2"/>
      <c r="H84" s="2"/>
      <c r="I84" s="2"/>
      <c r="K84" s="2"/>
      <c r="L84" s="2"/>
      <c r="M84" s="2"/>
      <c r="N84" s="2"/>
      <c r="O84" s="2"/>
      <c r="P84" s="2"/>
      <c r="Q84" s="2"/>
      <c r="R84" s="2"/>
      <c r="S84" s="2"/>
      <c r="T84" s="2"/>
      <c r="U84" s="2"/>
      <c r="V84" s="2"/>
      <c r="W84" s="2"/>
      <c r="X84" s="2"/>
    </row>
    <row r="85" spans="1:24" ht="15.75" customHeight="1">
      <c r="A85" s="2"/>
      <c r="B85" s="2"/>
      <c r="C85" s="2"/>
      <c r="D85" s="2"/>
      <c r="E85" s="2"/>
      <c r="F85" s="2"/>
      <c r="G85" s="2"/>
      <c r="H85" s="2"/>
      <c r="I85" s="2"/>
      <c r="K85" s="2"/>
      <c r="L85" s="2"/>
      <c r="M85" s="2"/>
      <c r="N85" s="2"/>
      <c r="O85" s="2"/>
      <c r="P85" s="2"/>
      <c r="Q85" s="2"/>
      <c r="R85" s="2"/>
      <c r="S85" s="2"/>
      <c r="T85" s="2"/>
      <c r="U85" s="2"/>
      <c r="V85" s="2"/>
      <c r="W85" s="2"/>
      <c r="X85" s="2"/>
    </row>
    <row r="86" spans="1:24" ht="15.75" customHeight="1">
      <c r="A86" s="2"/>
      <c r="B86" s="2"/>
      <c r="C86" s="2"/>
      <c r="D86" s="2"/>
      <c r="E86" s="2"/>
      <c r="F86" s="2"/>
      <c r="G86" s="2"/>
      <c r="H86" s="2"/>
      <c r="I86" s="2"/>
      <c r="K86" s="2"/>
      <c r="L86" s="2"/>
      <c r="M86" s="2"/>
      <c r="N86" s="2"/>
      <c r="O86" s="2"/>
      <c r="P86" s="2"/>
      <c r="Q86" s="2"/>
      <c r="R86" s="2"/>
      <c r="S86" s="2"/>
      <c r="T86" s="2"/>
      <c r="U86" s="2"/>
      <c r="V86" s="2"/>
      <c r="W86" s="2"/>
      <c r="X86" s="2"/>
    </row>
    <row r="87" spans="1:24" ht="15.75" customHeight="1">
      <c r="A87" s="2"/>
      <c r="B87" s="2"/>
      <c r="C87" s="2"/>
      <c r="D87" s="2"/>
      <c r="E87" s="2"/>
      <c r="F87" s="2"/>
      <c r="G87" s="2"/>
      <c r="H87" s="2"/>
      <c r="I87" s="2"/>
      <c r="K87" s="2"/>
      <c r="L87" s="2"/>
      <c r="M87" s="2"/>
      <c r="N87" s="2"/>
      <c r="O87" s="2"/>
      <c r="P87" s="2"/>
      <c r="Q87" s="2"/>
      <c r="R87" s="2"/>
      <c r="S87" s="2"/>
      <c r="T87" s="2"/>
      <c r="U87" s="2"/>
      <c r="V87" s="2"/>
      <c r="W87" s="2"/>
      <c r="X87" s="2"/>
    </row>
    <row r="88" spans="1:24" ht="15.75" customHeight="1">
      <c r="A88" s="2"/>
      <c r="B88" s="2"/>
      <c r="C88" s="2"/>
      <c r="D88" s="2"/>
      <c r="E88" s="2"/>
      <c r="F88" s="2"/>
      <c r="G88" s="2"/>
      <c r="H88" s="2"/>
      <c r="I88" s="2"/>
      <c r="K88" s="2"/>
      <c r="L88" s="2"/>
      <c r="M88" s="2"/>
      <c r="N88" s="2"/>
      <c r="O88" s="2"/>
      <c r="P88" s="2"/>
      <c r="Q88" s="2"/>
      <c r="R88" s="2"/>
      <c r="S88" s="2"/>
      <c r="T88" s="2"/>
      <c r="U88" s="2"/>
      <c r="V88" s="2"/>
      <c r="W88" s="2"/>
      <c r="X88" s="2"/>
    </row>
    <row r="89" spans="1:24" ht="15.75" customHeight="1">
      <c r="A89" s="2"/>
      <c r="B89" s="2"/>
      <c r="C89" s="2"/>
      <c r="D89" s="2"/>
      <c r="E89" s="2"/>
      <c r="F89" s="2"/>
      <c r="G89" s="2"/>
      <c r="H89" s="2"/>
      <c r="I89" s="2"/>
      <c r="K89" s="2"/>
      <c r="L89" s="2"/>
      <c r="M89" s="2"/>
      <c r="N89" s="2"/>
      <c r="O89" s="2"/>
      <c r="P89" s="2"/>
      <c r="Q89" s="2"/>
      <c r="R89" s="2"/>
      <c r="S89" s="2"/>
      <c r="T89" s="2"/>
      <c r="U89" s="2"/>
      <c r="V89" s="2"/>
      <c r="W89" s="2"/>
      <c r="X89" s="2"/>
    </row>
    <row r="90" spans="1:24" ht="15.75" customHeight="1">
      <c r="A90" s="2"/>
      <c r="B90" s="2"/>
      <c r="C90" s="2"/>
      <c r="D90" s="2"/>
      <c r="E90" s="2"/>
      <c r="F90" s="2"/>
      <c r="G90" s="2"/>
      <c r="H90" s="2"/>
      <c r="I90" s="2"/>
      <c r="K90" s="2"/>
      <c r="L90" s="2"/>
      <c r="M90" s="2"/>
      <c r="N90" s="2"/>
      <c r="O90" s="2"/>
      <c r="P90" s="2"/>
      <c r="Q90" s="2"/>
      <c r="R90" s="2"/>
      <c r="S90" s="2"/>
      <c r="T90" s="2"/>
      <c r="U90" s="2"/>
      <c r="V90" s="2"/>
      <c r="W90" s="2"/>
      <c r="X90" s="2"/>
    </row>
    <row r="91" spans="1:24" ht="15.75" customHeight="1">
      <c r="A91" s="2"/>
      <c r="B91" s="2"/>
      <c r="C91" s="2"/>
      <c r="D91" s="2"/>
      <c r="E91" s="2"/>
      <c r="F91" s="2"/>
      <c r="G91" s="2"/>
      <c r="H91" s="2"/>
      <c r="I91" s="2"/>
      <c r="K91" s="2"/>
      <c r="L91" s="2"/>
      <c r="M91" s="2"/>
      <c r="N91" s="2"/>
      <c r="O91" s="2"/>
      <c r="P91" s="2"/>
      <c r="Q91" s="2"/>
      <c r="R91" s="2"/>
      <c r="S91" s="2"/>
      <c r="T91" s="2"/>
      <c r="U91" s="2"/>
      <c r="V91" s="2"/>
      <c r="W91" s="2"/>
      <c r="X91" s="2"/>
    </row>
    <row r="92" spans="1:24" ht="15.75" customHeight="1">
      <c r="A92" s="2"/>
      <c r="B92" s="2"/>
      <c r="C92" s="2"/>
      <c r="D92" s="2"/>
      <c r="E92" s="2"/>
      <c r="F92" s="2"/>
      <c r="G92" s="2"/>
      <c r="H92" s="2"/>
      <c r="I92" s="2"/>
      <c r="K92" s="2"/>
      <c r="L92" s="2"/>
      <c r="M92" s="2"/>
      <c r="N92" s="2"/>
      <c r="O92" s="2"/>
      <c r="P92" s="2"/>
      <c r="Q92" s="2"/>
      <c r="R92" s="2"/>
      <c r="S92" s="2"/>
      <c r="T92" s="2"/>
      <c r="U92" s="2"/>
      <c r="V92" s="2"/>
      <c r="W92" s="2"/>
      <c r="X92" s="2"/>
    </row>
    <row r="93" spans="1:24" ht="15.75" customHeight="1">
      <c r="A93" s="2"/>
      <c r="B93" s="2"/>
      <c r="C93" s="2"/>
      <c r="D93" s="2"/>
      <c r="E93" s="2"/>
      <c r="F93" s="2"/>
      <c r="G93" s="2"/>
      <c r="H93" s="2"/>
      <c r="I93" s="2"/>
      <c r="K93" s="2"/>
      <c r="L93" s="2"/>
      <c r="M93" s="2"/>
      <c r="N93" s="2"/>
      <c r="O93" s="2"/>
      <c r="P93" s="2"/>
      <c r="Q93" s="2"/>
      <c r="R93" s="2"/>
      <c r="S93" s="2"/>
      <c r="T93" s="2"/>
      <c r="U93" s="2"/>
      <c r="V93" s="2"/>
      <c r="W93" s="2"/>
      <c r="X93" s="2"/>
    </row>
    <row r="94" spans="1:24" ht="15.75" customHeight="1">
      <c r="A94" s="2"/>
      <c r="B94" s="2"/>
      <c r="C94" s="2"/>
      <c r="D94" s="2"/>
      <c r="E94" s="2"/>
      <c r="F94" s="2"/>
      <c r="G94" s="2"/>
      <c r="H94" s="2"/>
      <c r="I94" s="2"/>
      <c r="K94" s="2"/>
      <c r="L94" s="2"/>
      <c r="M94" s="2"/>
      <c r="N94" s="2"/>
      <c r="O94" s="2"/>
      <c r="P94" s="2"/>
      <c r="Q94" s="2"/>
      <c r="R94" s="2"/>
      <c r="S94" s="2"/>
      <c r="T94" s="2"/>
      <c r="U94" s="2"/>
      <c r="V94" s="2"/>
      <c r="W94" s="2"/>
      <c r="X94" s="2"/>
    </row>
    <row r="95" spans="1:24" ht="15.75" customHeight="1">
      <c r="A95" s="2"/>
      <c r="B95" s="2"/>
      <c r="C95" s="2"/>
      <c r="D95" s="2"/>
      <c r="E95" s="2"/>
      <c r="F95" s="2"/>
      <c r="G95" s="2"/>
      <c r="H95" s="2"/>
      <c r="I95" s="2"/>
      <c r="K95" s="2"/>
      <c r="L95" s="2"/>
      <c r="M95" s="2"/>
      <c r="N95" s="2"/>
      <c r="O95" s="2"/>
      <c r="P95" s="2"/>
      <c r="Q95" s="2"/>
      <c r="R95" s="2"/>
      <c r="S95" s="2"/>
      <c r="T95" s="2"/>
      <c r="U95" s="2"/>
      <c r="V95" s="2"/>
      <c r="W95" s="2"/>
      <c r="X95" s="2"/>
    </row>
    <row r="96" spans="1:24" ht="15.75" customHeight="1">
      <c r="A96" s="2"/>
      <c r="B96" s="2"/>
      <c r="C96" s="2"/>
      <c r="D96" s="2"/>
      <c r="E96" s="2"/>
      <c r="F96" s="2"/>
      <c r="G96" s="2"/>
      <c r="H96" s="2"/>
      <c r="I96" s="2"/>
      <c r="K96" s="2"/>
      <c r="L96" s="2"/>
      <c r="M96" s="2"/>
      <c r="N96" s="2"/>
      <c r="O96" s="2"/>
      <c r="P96" s="2"/>
      <c r="Q96" s="2"/>
      <c r="R96" s="2"/>
      <c r="S96" s="2"/>
      <c r="T96" s="2"/>
      <c r="U96" s="2"/>
      <c r="V96" s="2"/>
      <c r="W96" s="2"/>
      <c r="X96" s="2"/>
    </row>
    <row r="97" spans="1:24" ht="15.75" customHeight="1">
      <c r="A97" s="2"/>
      <c r="B97" s="2"/>
      <c r="C97" s="2"/>
      <c r="D97" s="2"/>
      <c r="E97" s="2"/>
      <c r="F97" s="2"/>
      <c r="G97" s="2"/>
      <c r="H97" s="2"/>
      <c r="I97" s="2"/>
      <c r="K97" s="2"/>
      <c r="L97" s="2"/>
      <c r="M97" s="2"/>
      <c r="N97" s="2"/>
      <c r="O97" s="2"/>
      <c r="P97" s="2"/>
      <c r="Q97" s="2"/>
      <c r="R97" s="2"/>
      <c r="S97" s="2"/>
      <c r="T97" s="2"/>
      <c r="U97" s="2"/>
      <c r="V97" s="2"/>
      <c r="W97" s="2"/>
      <c r="X97" s="2"/>
    </row>
    <row r="98" spans="1:24" ht="15.75" customHeight="1">
      <c r="A98" s="2"/>
      <c r="B98" s="2"/>
      <c r="C98" s="2"/>
      <c r="D98" s="2"/>
      <c r="E98" s="2"/>
      <c r="F98" s="2"/>
      <c r="G98" s="2"/>
      <c r="H98" s="2"/>
      <c r="I98" s="2"/>
      <c r="K98" s="2"/>
      <c r="L98" s="2"/>
      <c r="M98" s="2"/>
      <c r="N98" s="2"/>
      <c r="O98" s="2"/>
      <c r="P98" s="2"/>
      <c r="Q98" s="2"/>
      <c r="R98" s="2"/>
      <c r="S98" s="2"/>
      <c r="T98" s="2"/>
      <c r="U98" s="2"/>
      <c r="V98" s="2"/>
      <c r="W98" s="2"/>
      <c r="X98" s="2"/>
    </row>
    <row r="99" spans="1:24" ht="15.75" customHeight="1">
      <c r="A99" s="2"/>
      <c r="B99" s="2"/>
      <c r="C99" s="2"/>
      <c r="D99" s="2"/>
      <c r="E99" s="2"/>
      <c r="F99" s="2"/>
      <c r="G99" s="2"/>
      <c r="H99" s="2"/>
      <c r="I99" s="2"/>
      <c r="K99" s="2"/>
      <c r="L99" s="2"/>
      <c r="M99" s="2"/>
      <c r="N99" s="2"/>
      <c r="O99" s="2"/>
      <c r="P99" s="2"/>
      <c r="Q99" s="2"/>
      <c r="R99" s="2"/>
      <c r="S99" s="2"/>
      <c r="T99" s="2"/>
      <c r="U99" s="2"/>
      <c r="V99" s="2"/>
      <c r="W99" s="2"/>
      <c r="X99" s="2"/>
    </row>
    <row r="100" spans="1:24" ht="15.75" customHeight="1">
      <c r="A100" s="2"/>
      <c r="B100" s="2"/>
      <c r="C100" s="2"/>
      <c r="D100" s="2"/>
      <c r="E100" s="2"/>
      <c r="F100" s="2"/>
      <c r="G100" s="2"/>
      <c r="H100" s="2"/>
      <c r="I100" s="2"/>
      <c r="K100" s="2"/>
      <c r="L100" s="2"/>
      <c r="M100" s="2"/>
      <c r="N100" s="2"/>
      <c r="O100" s="2"/>
      <c r="P100" s="2"/>
      <c r="Q100" s="2"/>
      <c r="R100" s="2"/>
      <c r="S100" s="2"/>
      <c r="T100" s="2"/>
      <c r="U100" s="2"/>
      <c r="V100" s="2"/>
      <c r="W100" s="2"/>
      <c r="X100" s="2"/>
    </row>
    <row r="101" spans="1:24" ht="15.75" customHeight="1">
      <c r="A101" s="2"/>
      <c r="B101" s="2"/>
      <c r="C101" s="2"/>
      <c r="D101" s="2"/>
      <c r="E101" s="2"/>
      <c r="F101" s="2"/>
      <c r="G101" s="2"/>
      <c r="H101" s="2"/>
      <c r="I101" s="2"/>
      <c r="K101" s="2"/>
      <c r="L101" s="2"/>
      <c r="M101" s="2"/>
      <c r="N101" s="2"/>
      <c r="O101" s="2"/>
      <c r="P101" s="2"/>
      <c r="Q101" s="2"/>
      <c r="R101" s="2"/>
      <c r="S101" s="2"/>
      <c r="T101" s="2"/>
      <c r="U101" s="2"/>
      <c r="V101" s="2"/>
      <c r="W101" s="2"/>
      <c r="X101" s="2"/>
    </row>
    <row r="102" spans="1:24" ht="15.75" customHeight="1">
      <c r="A102" s="2"/>
      <c r="B102" s="2"/>
      <c r="C102" s="2"/>
      <c r="D102" s="2"/>
      <c r="E102" s="2"/>
      <c r="F102" s="2"/>
      <c r="G102" s="2"/>
      <c r="H102" s="2"/>
      <c r="I102" s="2"/>
      <c r="K102" s="2"/>
      <c r="L102" s="2"/>
      <c r="M102" s="2"/>
      <c r="N102" s="2"/>
      <c r="O102" s="2"/>
      <c r="P102" s="2"/>
      <c r="Q102" s="2"/>
      <c r="R102" s="2"/>
      <c r="S102" s="2"/>
      <c r="T102" s="2"/>
      <c r="U102" s="2"/>
      <c r="V102" s="2"/>
      <c r="W102" s="2"/>
      <c r="X102" s="2"/>
    </row>
    <row r="103" spans="1:24" ht="15.75" customHeight="1">
      <c r="A103" s="2"/>
      <c r="B103" s="2"/>
      <c r="C103" s="2"/>
      <c r="D103" s="2"/>
      <c r="E103" s="2"/>
      <c r="F103" s="2"/>
      <c r="G103" s="2"/>
      <c r="H103" s="2"/>
      <c r="I103" s="2"/>
      <c r="K103" s="2"/>
      <c r="L103" s="2"/>
      <c r="M103" s="2"/>
      <c r="N103" s="2"/>
      <c r="O103" s="2"/>
      <c r="P103" s="2"/>
      <c r="Q103" s="2"/>
      <c r="R103" s="2"/>
      <c r="S103" s="2"/>
      <c r="T103" s="2"/>
      <c r="U103" s="2"/>
      <c r="V103" s="2"/>
      <c r="W103" s="2"/>
      <c r="X103" s="2"/>
    </row>
    <row r="104" spans="1:24" ht="15.75" customHeight="1">
      <c r="A104" s="2"/>
      <c r="B104" s="2"/>
      <c r="C104" s="2"/>
      <c r="D104" s="2"/>
      <c r="E104" s="2"/>
      <c r="F104" s="2"/>
      <c r="G104" s="2"/>
      <c r="H104" s="2"/>
      <c r="I104" s="2"/>
      <c r="K104" s="2"/>
      <c r="L104" s="2"/>
      <c r="M104" s="2"/>
      <c r="N104" s="2"/>
      <c r="O104" s="2"/>
      <c r="P104" s="2"/>
      <c r="Q104" s="2"/>
      <c r="R104" s="2"/>
      <c r="S104" s="2"/>
      <c r="T104" s="2"/>
      <c r="U104" s="2"/>
      <c r="V104" s="2"/>
      <c r="W104" s="2"/>
      <c r="X104" s="2"/>
    </row>
    <row r="105" spans="1:24" ht="15.75" customHeight="1">
      <c r="A105" s="2"/>
      <c r="B105" s="2"/>
      <c r="C105" s="2"/>
      <c r="D105" s="2"/>
      <c r="E105" s="2"/>
      <c r="F105" s="2"/>
      <c r="G105" s="2"/>
      <c r="H105" s="2"/>
      <c r="I105" s="2"/>
      <c r="K105" s="2"/>
      <c r="L105" s="2"/>
      <c r="M105" s="2"/>
      <c r="N105" s="2"/>
      <c r="O105" s="2"/>
      <c r="P105" s="2"/>
      <c r="Q105" s="2"/>
      <c r="R105" s="2"/>
      <c r="S105" s="2"/>
      <c r="T105" s="2"/>
      <c r="U105" s="2"/>
      <c r="V105" s="2"/>
      <c r="W105" s="2"/>
      <c r="X105" s="2"/>
    </row>
    <row r="106" spans="1:24" ht="15.75" customHeight="1">
      <c r="A106" s="2"/>
      <c r="B106" s="2"/>
      <c r="C106" s="2"/>
      <c r="D106" s="2"/>
      <c r="E106" s="2"/>
      <c r="F106" s="2"/>
      <c r="G106" s="2"/>
      <c r="H106" s="2"/>
      <c r="I106" s="2"/>
      <c r="K106" s="2"/>
      <c r="L106" s="2"/>
      <c r="M106" s="2"/>
      <c r="N106" s="2"/>
      <c r="O106" s="2"/>
      <c r="P106" s="2"/>
      <c r="Q106" s="2"/>
      <c r="R106" s="2"/>
      <c r="S106" s="2"/>
      <c r="T106" s="2"/>
      <c r="U106" s="2"/>
      <c r="V106" s="2"/>
      <c r="W106" s="2"/>
      <c r="X106" s="2"/>
    </row>
    <row r="107" spans="1:24" ht="15.75" customHeight="1">
      <c r="A107" s="2"/>
      <c r="B107" s="2"/>
      <c r="C107" s="2"/>
      <c r="D107" s="2"/>
      <c r="E107" s="2"/>
      <c r="F107" s="2"/>
      <c r="G107" s="2"/>
      <c r="H107" s="2"/>
      <c r="I107" s="2"/>
      <c r="K107" s="2"/>
      <c r="L107" s="2"/>
      <c r="M107" s="2"/>
      <c r="N107" s="2"/>
      <c r="O107" s="2"/>
      <c r="P107" s="2"/>
      <c r="Q107" s="2"/>
      <c r="R107" s="2"/>
      <c r="S107" s="2"/>
      <c r="T107" s="2"/>
      <c r="U107" s="2"/>
      <c r="V107" s="2"/>
      <c r="W107" s="2"/>
      <c r="X107" s="2"/>
    </row>
    <row r="108" spans="1:24" ht="15.75" customHeight="1">
      <c r="A108" s="2"/>
      <c r="B108" s="2"/>
      <c r="C108" s="2"/>
      <c r="D108" s="2"/>
      <c r="E108" s="2"/>
      <c r="F108" s="2"/>
      <c r="G108" s="2"/>
      <c r="H108" s="2"/>
      <c r="I108" s="2"/>
      <c r="K108" s="2"/>
      <c r="L108" s="2"/>
      <c r="M108" s="2"/>
      <c r="N108" s="2"/>
      <c r="O108" s="2"/>
      <c r="P108" s="2"/>
      <c r="Q108" s="2"/>
      <c r="R108" s="2"/>
      <c r="S108" s="2"/>
      <c r="T108" s="2"/>
      <c r="U108" s="2"/>
      <c r="V108" s="2"/>
      <c r="W108" s="2"/>
      <c r="X108" s="2"/>
    </row>
    <row r="109" spans="1:24" ht="15.75" customHeight="1">
      <c r="A109" s="2"/>
      <c r="B109" s="2"/>
      <c r="C109" s="2"/>
      <c r="D109" s="2"/>
      <c r="E109" s="2"/>
      <c r="F109" s="2"/>
      <c r="G109" s="2"/>
      <c r="H109" s="2"/>
      <c r="I109" s="2"/>
      <c r="K109" s="2"/>
      <c r="L109" s="2"/>
      <c r="M109" s="2"/>
      <c r="N109" s="2"/>
      <c r="O109" s="2"/>
      <c r="P109" s="2"/>
      <c r="Q109" s="2"/>
      <c r="R109" s="2"/>
      <c r="S109" s="2"/>
      <c r="T109" s="2"/>
      <c r="U109" s="2"/>
      <c r="V109" s="2"/>
      <c r="W109" s="2"/>
      <c r="X109" s="2"/>
    </row>
    <row r="110" spans="1:24" ht="15.75" customHeight="1">
      <c r="A110" s="2"/>
      <c r="B110" s="2"/>
      <c r="C110" s="2"/>
      <c r="D110" s="2"/>
      <c r="E110" s="2"/>
      <c r="F110" s="2"/>
      <c r="G110" s="2"/>
      <c r="H110" s="2"/>
      <c r="I110" s="2"/>
      <c r="K110" s="2"/>
      <c r="L110" s="2"/>
      <c r="M110" s="2"/>
      <c r="N110" s="2"/>
      <c r="O110" s="2"/>
      <c r="P110" s="2"/>
      <c r="Q110" s="2"/>
      <c r="R110" s="2"/>
      <c r="S110" s="2"/>
      <c r="T110" s="2"/>
      <c r="U110" s="2"/>
      <c r="V110" s="2"/>
      <c r="W110" s="2"/>
      <c r="X110" s="2"/>
    </row>
    <row r="111" spans="1:24" ht="15.75" customHeight="1">
      <c r="A111" s="2"/>
      <c r="B111" s="2"/>
      <c r="C111" s="2"/>
      <c r="D111" s="2"/>
      <c r="E111" s="2"/>
      <c r="F111" s="2"/>
      <c r="G111" s="2"/>
      <c r="H111" s="2"/>
      <c r="I111" s="2"/>
      <c r="K111" s="2"/>
      <c r="L111" s="2"/>
      <c r="M111" s="2"/>
      <c r="N111" s="2"/>
      <c r="O111" s="2"/>
      <c r="P111" s="2"/>
      <c r="Q111" s="2"/>
      <c r="R111" s="2"/>
      <c r="S111" s="2"/>
      <c r="T111" s="2"/>
      <c r="U111" s="2"/>
      <c r="V111" s="2"/>
      <c r="W111" s="2"/>
      <c r="X111" s="2"/>
    </row>
    <row r="112" spans="1:24" ht="15.75" customHeight="1">
      <c r="A112" s="2"/>
      <c r="B112" s="2"/>
      <c r="C112" s="2"/>
      <c r="D112" s="2"/>
      <c r="E112" s="2"/>
      <c r="F112" s="2"/>
      <c r="G112" s="2"/>
      <c r="H112" s="2"/>
      <c r="I112" s="2"/>
      <c r="K112" s="2"/>
      <c r="L112" s="2"/>
      <c r="M112" s="2"/>
      <c r="N112" s="2"/>
      <c r="O112" s="2"/>
      <c r="P112" s="2"/>
      <c r="Q112" s="2"/>
      <c r="R112" s="2"/>
      <c r="S112" s="2"/>
      <c r="T112" s="2"/>
      <c r="U112" s="2"/>
      <c r="V112" s="2"/>
      <c r="W112" s="2"/>
      <c r="X112" s="2"/>
    </row>
    <row r="113" spans="1:24" ht="15.75" customHeight="1">
      <c r="A113" s="2"/>
      <c r="B113" s="2"/>
      <c r="C113" s="2"/>
      <c r="D113" s="2"/>
      <c r="E113" s="2"/>
      <c r="F113" s="2"/>
      <c r="G113" s="2"/>
      <c r="H113" s="2"/>
      <c r="I113" s="2"/>
      <c r="K113" s="2"/>
      <c r="L113" s="2"/>
      <c r="M113" s="2"/>
      <c r="N113" s="2"/>
      <c r="O113" s="2"/>
      <c r="P113" s="2"/>
      <c r="Q113" s="2"/>
      <c r="R113" s="2"/>
      <c r="S113" s="2"/>
      <c r="T113" s="2"/>
      <c r="U113" s="2"/>
      <c r="V113" s="2"/>
      <c r="W113" s="2"/>
      <c r="X113" s="2"/>
    </row>
    <row r="114" spans="1:24" ht="15.75" customHeight="1">
      <c r="A114" s="2"/>
      <c r="B114" s="2"/>
      <c r="C114" s="2"/>
      <c r="D114" s="2"/>
      <c r="E114" s="2"/>
      <c r="F114" s="2"/>
      <c r="G114" s="2"/>
      <c r="H114" s="2"/>
      <c r="I114" s="2"/>
      <c r="K114" s="2"/>
      <c r="L114" s="2"/>
      <c r="M114" s="2"/>
      <c r="N114" s="2"/>
      <c r="O114" s="2"/>
      <c r="P114" s="2"/>
      <c r="Q114" s="2"/>
      <c r="R114" s="2"/>
      <c r="S114" s="2"/>
      <c r="T114" s="2"/>
      <c r="U114" s="2"/>
      <c r="V114" s="2"/>
      <c r="W114" s="2"/>
      <c r="X114" s="2"/>
    </row>
    <row r="115" spans="1:24" ht="15.75" customHeight="1">
      <c r="A115" s="2"/>
      <c r="B115" s="2"/>
      <c r="C115" s="2"/>
      <c r="D115" s="2"/>
      <c r="E115" s="2"/>
      <c r="F115" s="2"/>
      <c r="G115" s="2"/>
      <c r="H115" s="2"/>
      <c r="I115" s="2"/>
      <c r="K115" s="2"/>
      <c r="L115" s="2"/>
      <c r="M115" s="2"/>
      <c r="N115" s="2"/>
      <c r="O115" s="2"/>
      <c r="P115" s="2"/>
      <c r="Q115" s="2"/>
      <c r="R115" s="2"/>
      <c r="S115" s="2"/>
      <c r="T115" s="2"/>
      <c r="U115" s="2"/>
      <c r="V115" s="2"/>
      <c r="W115" s="2"/>
      <c r="X115" s="2"/>
    </row>
    <row r="116" spans="1:24" ht="15.75" customHeight="1">
      <c r="A116" s="2"/>
      <c r="B116" s="2"/>
      <c r="C116" s="2"/>
      <c r="D116" s="2"/>
      <c r="E116" s="2"/>
      <c r="F116" s="2"/>
      <c r="G116" s="2"/>
      <c r="H116" s="2"/>
      <c r="I116" s="2"/>
      <c r="K116" s="2"/>
      <c r="L116" s="2"/>
      <c r="M116" s="2"/>
      <c r="N116" s="2"/>
      <c r="O116" s="2"/>
      <c r="P116" s="2"/>
      <c r="Q116" s="2"/>
      <c r="R116" s="2"/>
      <c r="S116" s="2"/>
      <c r="T116" s="2"/>
      <c r="U116" s="2"/>
      <c r="V116" s="2"/>
      <c r="W116" s="2"/>
      <c r="X116" s="2"/>
    </row>
    <row r="117" spans="1:24" ht="15.75" customHeight="1">
      <c r="A117" s="2"/>
      <c r="B117" s="2"/>
      <c r="C117" s="2"/>
      <c r="D117" s="2"/>
      <c r="E117" s="2"/>
      <c r="F117" s="2"/>
      <c r="G117" s="2"/>
      <c r="H117" s="2"/>
      <c r="I117" s="2"/>
      <c r="K117" s="2"/>
      <c r="L117" s="2"/>
      <c r="M117" s="2"/>
      <c r="N117" s="2"/>
      <c r="O117" s="2"/>
      <c r="P117" s="2"/>
      <c r="Q117" s="2"/>
      <c r="R117" s="2"/>
      <c r="S117" s="2"/>
      <c r="T117" s="2"/>
      <c r="U117" s="2"/>
      <c r="V117" s="2"/>
      <c r="W117" s="2"/>
      <c r="X117" s="2"/>
    </row>
    <row r="118" spans="1:24" ht="15.75" customHeight="1">
      <c r="A118" s="2"/>
      <c r="B118" s="2"/>
      <c r="C118" s="2"/>
      <c r="D118" s="2"/>
      <c r="E118" s="2"/>
      <c r="F118" s="2"/>
      <c r="G118" s="2"/>
      <c r="H118" s="2"/>
      <c r="I118" s="2"/>
      <c r="K118" s="2"/>
      <c r="L118" s="2"/>
      <c r="M118" s="2"/>
      <c r="N118" s="2"/>
      <c r="O118" s="2"/>
      <c r="P118" s="2"/>
      <c r="Q118" s="2"/>
      <c r="R118" s="2"/>
      <c r="S118" s="2"/>
      <c r="T118" s="2"/>
      <c r="U118" s="2"/>
      <c r="V118" s="2"/>
      <c r="W118" s="2"/>
      <c r="X118" s="2"/>
    </row>
    <row r="119" spans="1:24" ht="15.75" customHeight="1">
      <c r="A119" s="2"/>
      <c r="B119" s="2"/>
      <c r="C119" s="2"/>
      <c r="D119" s="2"/>
      <c r="E119" s="2"/>
      <c r="F119" s="2"/>
      <c r="G119" s="2"/>
      <c r="H119" s="2"/>
      <c r="I119" s="2"/>
      <c r="K119" s="2"/>
      <c r="L119" s="2"/>
      <c r="M119" s="2"/>
      <c r="N119" s="2"/>
      <c r="O119" s="2"/>
      <c r="P119" s="2"/>
      <c r="Q119" s="2"/>
      <c r="R119" s="2"/>
      <c r="S119" s="2"/>
      <c r="T119" s="2"/>
      <c r="U119" s="2"/>
      <c r="V119" s="2"/>
      <c r="W119" s="2"/>
      <c r="X119" s="2"/>
    </row>
    <row r="120" spans="1:24" ht="15.75" customHeight="1">
      <c r="A120" s="2"/>
      <c r="B120" s="2"/>
      <c r="C120" s="2"/>
      <c r="D120" s="2"/>
      <c r="E120" s="2"/>
      <c r="F120" s="2"/>
      <c r="G120" s="2"/>
      <c r="H120" s="2"/>
      <c r="I120" s="2"/>
      <c r="K120" s="2"/>
      <c r="L120" s="2"/>
      <c r="M120" s="2"/>
      <c r="N120" s="2"/>
      <c r="O120" s="2"/>
      <c r="P120" s="2"/>
      <c r="Q120" s="2"/>
      <c r="R120" s="2"/>
      <c r="S120" s="2"/>
      <c r="T120" s="2"/>
      <c r="U120" s="2"/>
      <c r="V120" s="2"/>
      <c r="W120" s="2"/>
      <c r="X120" s="2"/>
    </row>
    <row r="121" spans="1:24" ht="15.75" customHeight="1">
      <c r="A121" s="2"/>
      <c r="B121" s="2"/>
      <c r="C121" s="2"/>
      <c r="D121" s="2"/>
      <c r="E121" s="2"/>
      <c r="F121" s="2"/>
      <c r="G121" s="2"/>
      <c r="H121" s="2"/>
      <c r="I121" s="2"/>
      <c r="K121" s="2"/>
      <c r="L121" s="2"/>
      <c r="M121" s="2"/>
      <c r="N121" s="2"/>
      <c r="O121" s="2"/>
      <c r="P121" s="2"/>
      <c r="Q121" s="2"/>
      <c r="R121" s="2"/>
      <c r="S121" s="2"/>
      <c r="T121" s="2"/>
      <c r="U121" s="2"/>
      <c r="V121" s="2"/>
      <c r="W121" s="2"/>
      <c r="X121" s="2"/>
    </row>
    <row r="122" spans="1:24" ht="15.75" customHeight="1">
      <c r="A122" s="2"/>
      <c r="B122" s="2"/>
      <c r="C122" s="2"/>
      <c r="D122" s="2"/>
      <c r="E122" s="2"/>
      <c r="F122" s="2"/>
      <c r="G122" s="2"/>
      <c r="H122" s="2"/>
      <c r="I122" s="2"/>
      <c r="K122" s="2"/>
      <c r="L122" s="2"/>
      <c r="M122" s="2"/>
      <c r="N122" s="2"/>
      <c r="O122" s="2"/>
      <c r="P122" s="2"/>
      <c r="Q122" s="2"/>
      <c r="R122" s="2"/>
      <c r="S122" s="2"/>
      <c r="T122" s="2"/>
      <c r="U122" s="2"/>
      <c r="V122" s="2"/>
      <c r="W122" s="2"/>
      <c r="X122" s="2"/>
    </row>
    <row r="123" spans="1:24" ht="15.75" customHeight="1">
      <c r="A123" s="2"/>
      <c r="B123" s="2"/>
      <c r="C123" s="2"/>
      <c r="D123" s="2"/>
      <c r="E123" s="2"/>
      <c r="F123" s="2"/>
      <c r="G123" s="2"/>
      <c r="H123" s="2"/>
      <c r="I123" s="2"/>
      <c r="K123" s="2"/>
      <c r="L123" s="2"/>
      <c r="M123" s="2"/>
      <c r="N123" s="2"/>
      <c r="O123" s="2"/>
      <c r="P123" s="2"/>
      <c r="Q123" s="2"/>
      <c r="R123" s="2"/>
      <c r="S123" s="2"/>
      <c r="T123" s="2"/>
      <c r="U123" s="2"/>
      <c r="V123" s="2"/>
      <c r="W123" s="2"/>
      <c r="X123" s="2"/>
    </row>
    <row r="124" spans="1:24" ht="15.75" customHeight="1">
      <c r="A124" s="2"/>
      <c r="B124" s="2"/>
      <c r="C124" s="2"/>
      <c r="D124" s="2"/>
      <c r="E124" s="2"/>
      <c r="F124" s="2"/>
      <c r="G124" s="2"/>
      <c r="H124" s="2"/>
      <c r="I124" s="2"/>
      <c r="K124" s="2"/>
      <c r="L124" s="2"/>
      <c r="M124" s="2"/>
      <c r="N124" s="2"/>
      <c r="O124" s="2"/>
      <c r="P124" s="2"/>
      <c r="Q124" s="2"/>
      <c r="R124" s="2"/>
      <c r="S124" s="2"/>
      <c r="T124" s="2"/>
      <c r="U124" s="2"/>
      <c r="V124" s="2"/>
      <c r="W124" s="2"/>
      <c r="X124" s="2"/>
    </row>
    <row r="125" spans="1:24" ht="15.75" customHeight="1">
      <c r="A125" s="2"/>
      <c r="B125" s="2"/>
      <c r="C125" s="2"/>
      <c r="D125" s="2"/>
      <c r="E125" s="2"/>
      <c r="F125" s="2"/>
      <c r="G125" s="2"/>
      <c r="H125" s="2"/>
      <c r="I125" s="2"/>
      <c r="K125" s="2"/>
      <c r="L125" s="2"/>
      <c r="M125" s="2"/>
      <c r="N125" s="2"/>
      <c r="O125" s="2"/>
      <c r="P125" s="2"/>
      <c r="Q125" s="2"/>
      <c r="R125" s="2"/>
      <c r="S125" s="2"/>
      <c r="T125" s="2"/>
      <c r="U125" s="2"/>
      <c r="V125" s="2"/>
      <c r="W125" s="2"/>
      <c r="X125" s="2"/>
    </row>
    <row r="126" spans="1:24" ht="15.75" customHeight="1">
      <c r="A126" s="2"/>
      <c r="B126" s="2"/>
      <c r="C126" s="2"/>
      <c r="D126" s="2"/>
      <c r="E126" s="2"/>
      <c r="F126" s="2"/>
      <c r="G126" s="2"/>
      <c r="H126" s="2"/>
      <c r="I126" s="2"/>
      <c r="K126" s="2"/>
      <c r="L126" s="2"/>
      <c r="M126" s="2"/>
      <c r="N126" s="2"/>
      <c r="O126" s="2"/>
      <c r="P126" s="2"/>
      <c r="Q126" s="2"/>
      <c r="R126" s="2"/>
      <c r="S126" s="2"/>
      <c r="T126" s="2"/>
      <c r="U126" s="2"/>
      <c r="V126" s="2"/>
      <c r="W126" s="2"/>
      <c r="X126" s="2"/>
    </row>
    <row r="127" spans="1:24" ht="15.75" customHeight="1">
      <c r="A127" s="2"/>
      <c r="B127" s="2"/>
      <c r="C127" s="2"/>
      <c r="D127" s="2"/>
      <c r="E127" s="2"/>
      <c r="F127" s="2"/>
      <c r="G127" s="2"/>
      <c r="H127" s="2"/>
      <c r="I127" s="2"/>
      <c r="K127" s="2"/>
      <c r="L127" s="2"/>
      <c r="M127" s="2"/>
      <c r="N127" s="2"/>
      <c r="O127" s="2"/>
      <c r="P127" s="2"/>
      <c r="Q127" s="2"/>
      <c r="R127" s="2"/>
      <c r="S127" s="2"/>
      <c r="T127" s="2"/>
      <c r="U127" s="2"/>
      <c r="V127" s="2"/>
      <c r="W127" s="2"/>
      <c r="X127" s="2"/>
    </row>
    <row r="128" spans="1:24" ht="15.75" customHeight="1">
      <c r="A128" s="2"/>
      <c r="B128" s="2"/>
      <c r="C128" s="2"/>
      <c r="D128" s="2"/>
      <c r="E128" s="2"/>
      <c r="F128" s="2"/>
      <c r="G128" s="2"/>
      <c r="H128" s="2"/>
      <c r="I128" s="2"/>
      <c r="K128" s="2"/>
      <c r="L128" s="2"/>
      <c r="M128" s="2"/>
      <c r="N128" s="2"/>
      <c r="O128" s="2"/>
      <c r="P128" s="2"/>
      <c r="Q128" s="2"/>
      <c r="R128" s="2"/>
      <c r="S128" s="2"/>
      <c r="T128" s="2"/>
      <c r="U128" s="2"/>
      <c r="V128" s="2"/>
      <c r="W128" s="2"/>
      <c r="X128" s="2"/>
    </row>
    <row r="129" spans="1:24" ht="15.75" customHeight="1">
      <c r="A129" s="2"/>
      <c r="B129" s="2"/>
      <c r="C129" s="2"/>
      <c r="D129" s="2"/>
      <c r="E129" s="2"/>
      <c r="F129" s="2"/>
      <c r="G129" s="2"/>
      <c r="H129" s="2"/>
      <c r="I129" s="2"/>
      <c r="K129" s="2"/>
      <c r="L129" s="2"/>
      <c r="M129" s="2"/>
      <c r="N129" s="2"/>
      <c r="O129" s="2"/>
      <c r="P129" s="2"/>
      <c r="Q129" s="2"/>
      <c r="R129" s="2"/>
      <c r="S129" s="2"/>
      <c r="T129" s="2"/>
      <c r="U129" s="2"/>
      <c r="V129" s="2"/>
      <c r="W129" s="2"/>
      <c r="X129" s="2"/>
    </row>
    <row r="130" spans="1:24" ht="15.75" customHeight="1">
      <c r="A130" s="2"/>
      <c r="B130" s="2"/>
      <c r="C130" s="2"/>
      <c r="D130" s="2"/>
      <c r="E130" s="2"/>
      <c r="F130" s="2"/>
      <c r="G130" s="2"/>
      <c r="H130" s="2"/>
      <c r="I130" s="2"/>
      <c r="K130" s="2"/>
      <c r="L130" s="2"/>
      <c r="M130" s="2"/>
      <c r="N130" s="2"/>
      <c r="O130" s="2"/>
      <c r="P130" s="2"/>
      <c r="Q130" s="2"/>
      <c r="R130" s="2"/>
      <c r="S130" s="2"/>
      <c r="T130" s="2"/>
      <c r="U130" s="2"/>
      <c r="V130" s="2"/>
      <c r="W130" s="2"/>
      <c r="X130" s="2"/>
    </row>
    <row r="131" spans="1:24" ht="15.75" customHeight="1">
      <c r="A131" s="2"/>
      <c r="B131" s="2"/>
      <c r="C131" s="2"/>
      <c r="D131" s="2"/>
      <c r="E131" s="2"/>
      <c r="F131" s="2"/>
      <c r="G131" s="2"/>
      <c r="H131" s="2"/>
      <c r="I131" s="2"/>
      <c r="K131" s="2"/>
      <c r="L131" s="2"/>
      <c r="M131" s="2"/>
      <c r="N131" s="2"/>
      <c r="O131" s="2"/>
      <c r="P131" s="2"/>
      <c r="Q131" s="2"/>
      <c r="R131" s="2"/>
      <c r="S131" s="2"/>
      <c r="T131" s="2"/>
      <c r="U131" s="2"/>
      <c r="V131" s="2"/>
      <c r="W131" s="2"/>
      <c r="X131" s="2"/>
    </row>
    <row r="132" spans="1:24" ht="15.75" customHeight="1">
      <c r="A132" s="2"/>
      <c r="B132" s="2"/>
      <c r="C132" s="2"/>
      <c r="D132" s="2"/>
      <c r="E132" s="2"/>
      <c r="F132" s="2"/>
      <c r="G132" s="2"/>
      <c r="H132" s="2"/>
      <c r="I132" s="2"/>
      <c r="K132" s="2"/>
      <c r="L132" s="2"/>
      <c r="M132" s="2"/>
      <c r="N132" s="2"/>
      <c r="O132" s="2"/>
      <c r="P132" s="2"/>
      <c r="Q132" s="2"/>
      <c r="R132" s="2"/>
      <c r="S132" s="2"/>
      <c r="T132" s="2"/>
      <c r="U132" s="2"/>
      <c r="V132" s="2"/>
      <c r="W132" s="2"/>
      <c r="X132" s="2"/>
    </row>
    <row r="133" spans="1:24" ht="15.75" customHeight="1">
      <c r="A133" s="2"/>
      <c r="B133" s="2"/>
      <c r="C133" s="2"/>
      <c r="D133" s="2"/>
      <c r="E133" s="2"/>
      <c r="F133" s="2"/>
      <c r="G133" s="2"/>
      <c r="H133" s="2"/>
      <c r="I133" s="2"/>
      <c r="K133" s="2"/>
      <c r="L133" s="2"/>
      <c r="M133" s="2"/>
      <c r="N133" s="2"/>
      <c r="O133" s="2"/>
      <c r="P133" s="2"/>
      <c r="Q133" s="2"/>
      <c r="R133" s="2"/>
      <c r="S133" s="2"/>
      <c r="T133" s="2"/>
      <c r="U133" s="2"/>
      <c r="V133" s="2"/>
      <c r="W133" s="2"/>
      <c r="X133" s="2"/>
    </row>
    <row r="134" spans="1:24" ht="15.75" customHeight="1">
      <c r="A134" s="2"/>
      <c r="B134" s="2"/>
      <c r="C134" s="2"/>
      <c r="D134" s="2"/>
      <c r="E134" s="2"/>
      <c r="F134" s="2"/>
      <c r="G134" s="2"/>
      <c r="H134" s="2"/>
      <c r="I134" s="2"/>
      <c r="K134" s="2"/>
      <c r="L134" s="2"/>
      <c r="M134" s="2"/>
      <c r="N134" s="2"/>
      <c r="O134" s="2"/>
      <c r="P134" s="2"/>
      <c r="Q134" s="2"/>
      <c r="R134" s="2"/>
      <c r="S134" s="2"/>
      <c r="T134" s="2"/>
      <c r="U134" s="2"/>
      <c r="V134" s="2"/>
      <c r="W134" s="2"/>
      <c r="X134" s="2"/>
    </row>
    <row r="135" spans="1:24" ht="15.75" customHeight="1">
      <c r="A135" s="2"/>
      <c r="B135" s="2"/>
      <c r="C135" s="2"/>
      <c r="D135" s="2"/>
      <c r="E135" s="2"/>
      <c r="F135" s="2"/>
      <c r="G135" s="2"/>
      <c r="H135" s="2"/>
      <c r="I135" s="2"/>
      <c r="K135" s="2"/>
      <c r="L135" s="2"/>
      <c r="M135" s="2"/>
      <c r="N135" s="2"/>
      <c r="O135" s="2"/>
      <c r="P135" s="2"/>
      <c r="Q135" s="2"/>
      <c r="R135" s="2"/>
      <c r="S135" s="2"/>
      <c r="T135" s="2"/>
      <c r="U135" s="2"/>
      <c r="V135" s="2"/>
      <c r="W135" s="2"/>
      <c r="X135" s="2"/>
    </row>
    <row r="136" spans="1:24" ht="15.75" customHeight="1">
      <c r="A136" s="2"/>
      <c r="B136" s="2"/>
      <c r="C136" s="2"/>
      <c r="D136" s="2"/>
      <c r="E136" s="2"/>
      <c r="F136" s="2"/>
      <c r="G136" s="2"/>
      <c r="H136" s="2"/>
      <c r="I136" s="2"/>
      <c r="K136" s="2"/>
      <c r="L136" s="2"/>
      <c r="M136" s="2"/>
      <c r="N136" s="2"/>
      <c r="O136" s="2"/>
      <c r="P136" s="2"/>
      <c r="Q136" s="2"/>
      <c r="R136" s="2"/>
      <c r="S136" s="2"/>
      <c r="T136" s="2"/>
      <c r="U136" s="2"/>
      <c r="V136" s="2"/>
      <c r="W136" s="2"/>
      <c r="X136" s="2"/>
    </row>
    <row r="137" spans="1:24" ht="15.75" customHeight="1">
      <c r="A137" s="2"/>
      <c r="B137" s="2"/>
      <c r="C137" s="2"/>
      <c r="D137" s="2"/>
      <c r="E137" s="2"/>
      <c r="F137" s="2"/>
      <c r="G137" s="2"/>
      <c r="H137" s="2"/>
      <c r="I137" s="2"/>
      <c r="K137" s="2"/>
      <c r="L137" s="2"/>
      <c r="M137" s="2"/>
      <c r="N137" s="2"/>
      <c r="O137" s="2"/>
      <c r="P137" s="2"/>
      <c r="Q137" s="2"/>
      <c r="R137" s="2"/>
      <c r="S137" s="2"/>
      <c r="T137" s="2"/>
      <c r="U137" s="2"/>
      <c r="V137" s="2"/>
      <c r="W137" s="2"/>
      <c r="X137" s="2"/>
    </row>
    <row r="138" spans="1:24" ht="15.75" customHeight="1">
      <c r="A138" s="2"/>
      <c r="B138" s="2"/>
      <c r="C138" s="2"/>
      <c r="D138" s="2"/>
      <c r="E138" s="2"/>
      <c r="F138" s="2"/>
      <c r="G138" s="2"/>
      <c r="H138" s="2"/>
      <c r="I138" s="2"/>
      <c r="K138" s="2"/>
      <c r="L138" s="2"/>
      <c r="M138" s="2"/>
      <c r="N138" s="2"/>
      <c r="O138" s="2"/>
      <c r="P138" s="2"/>
      <c r="Q138" s="2"/>
      <c r="R138" s="2"/>
      <c r="S138" s="2"/>
      <c r="T138" s="2"/>
      <c r="U138" s="2"/>
      <c r="V138" s="2"/>
      <c r="W138" s="2"/>
      <c r="X138" s="2"/>
    </row>
    <row r="139" spans="1:24" ht="15.75" customHeight="1">
      <c r="A139" s="2"/>
      <c r="B139" s="2"/>
      <c r="C139" s="2"/>
      <c r="D139" s="2"/>
      <c r="E139" s="2"/>
      <c r="F139" s="2"/>
      <c r="G139" s="2"/>
      <c r="H139" s="2"/>
      <c r="I139" s="2"/>
      <c r="K139" s="2"/>
      <c r="L139" s="2"/>
      <c r="M139" s="2"/>
      <c r="N139" s="2"/>
      <c r="O139" s="2"/>
      <c r="P139" s="2"/>
      <c r="Q139" s="2"/>
      <c r="R139" s="2"/>
      <c r="S139" s="2"/>
      <c r="T139" s="2"/>
      <c r="U139" s="2"/>
      <c r="V139" s="2"/>
      <c r="W139" s="2"/>
      <c r="X139" s="2"/>
    </row>
    <row r="140" spans="1:24" ht="15.75" customHeight="1">
      <c r="A140" s="2"/>
      <c r="B140" s="2"/>
      <c r="C140" s="2"/>
      <c r="D140" s="2"/>
      <c r="E140" s="2"/>
      <c r="F140" s="2"/>
      <c r="G140" s="2"/>
      <c r="H140" s="2"/>
      <c r="I140" s="2"/>
      <c r="K140" s="2"/>
      <c r="L140" s="2"/>
      <c r="M140" s="2"/>
      <c r="N140" s="2"/>
      <c r="O140" s="2"/>
      <c r="P140" s="2"/>
      <c r="Q140" s="2"/>
      <c r="R140" s="2"/>
      <c r="S140" s="2"/>
      <c r="T140" s="2"/>
      <c r="U140" s="2"/>
      <c r="V140" s="2"/>
      <c r="W140" s="2"/>
      <c r="X140" s="2"/>
    </row>
    <row r="141" spans="1:24" ht="15.75" customHeight="1">
      <c r="A141" s="2"/>
      <c r="B141" s="2"/>
      <c r="C141" s="2"/>
      <c r="D141" s="2"/>
      <c r="E141" s="2"/>
      <c r="F141" s="2"/>
      <c r="G141" s="2"/>
      <c r="H141" s="2"/>
      <c r="I141" s="2"/>
      <c r="K141" s="2"/>
      <c r="L141" s="2"/>
      <c r="M141" s="2"/>
      <c r="N141" s="2"/>
      <c r="O141" s="2"/>
      <c r="P141" s="2"/>
      <c r="Q141" s="2"/>
      <c r="R141" s="2"/>
      <c r="S141" s="2"/>
      <c r="T141" s="2"/>
      <c r="U141" s="2"/>
      <c r="V141" s="2"/>
      <c r="W141" s="2"/>
      <c r="X141" s="2"/>
    </row>
    <row r="142" spans="1:24" ht="15.75" customHeight="1">
      <c r="A142" s="2"/>
      <c r="B142" s="2"/>
      <c r="C142" s="2"/>
      <c r="D142" s="2"/>
      <c r="E142" s="2"/>
      <c r="F142" s="2"/>
      <c r="G142" s="2"/>
      <c r="H142" s="2"/>
      <c r="I142" s="2"/>
      <c r="K142" s="2"/>
      <c r="L142" s="2"/>
      <c r="M142" s="2"/>
      <c r="N142" s="2"/>
      <c r="O142" s="2"/>
      <c r="P142" s="2"/>
      <c r="Q142" s="2"/>
      <c r="R142" s="2"/>
      <c r="S142" s="2"/>
      <c r="T142" s="2"/>
      <c r="U142" s="2"/>
      <c r="V142" s="2"/>
      <c r="W142" s="2"/>
      <c r="X142" s="2"/>
    </row>
    <row r="143" spans="1:24" ht="15.75" customHeight="1">
      <c r="A143" s="2"/>
      <c r="B143" s="2"/>
      <c r="C143" s="2"/>
      <c r="D143" s="2"/>
      <c r="E143" s="2"/>
      <c r="F143" s="2"/>
      <c r="G143" s="2"/>
      <c r="H143" s="2"/>
      <c r="I143" s="2"/>
      <c r="K143" s="2"/>
      <c r="L143" s="2"/>
      <c r="M143" s="2"/>
      <c r="N143" s="2"/>
      <c r="O143" s="2"/>
      <c r="P143" s="2"/>
      <c r="Q143" s="2"/>
      <c r="R143" s="2"/>
      <c r="S143" s="2"/>
      <c r="T143" s="2"/>
      <c r="U143" s="2"/>
      <c r="V143" s="2"/>
      <c r="W143" s="2"/>
      <c r="X143" s="2"/>
    </row>
    <row r="144" spans="1:24" ht="15.75" customHeight="1">
      <c r="A144" s="2"/>
      <c r="B144" s="2"/>
      <c r="C144" s="2"/>
      <c r="D144" s="2"/>
      <c r="E144" s="2"/>
      <c r="F144" s="2"/>
      <c r="G144" s="2"/>
      <c r="H144" s="2"/>
      <c r="I144" s="2"/>
      <c r="K144" s="2"/>
      <c r="L144" s="2"/>
      <c r="M144" s="2"/>
      <c r="N144" s="2"/>
      <c r="O144" s="2"/>
      <c r="P144" s="2"/>
      <c r="Q144" s="2"/>
      <c r="R144" s="2"/>
      <c r="S144" s="2"/>
      <c r="T144" s="2"/>
      <c r="U144" s="2"/>
      <c r="V144" s="2"/>
      <c r="W144" s="2"/>
      <c r="X144" s="2"/>
    </row>
    <row r="145" spans="1:24" ht="15.75" customHeight="1">
      <c r="A145" s="2"/>
      <c r="B145" s="2"/>
      <c r="C145" s="2"/>
      <c r="D145" s="2"/>
      <c r="E145" s="2"/>
      <c r="F145" s="2"/>
      <c r="G145" s="2"/>
      <c r="H145" s="2"/>
      <c r="I145" s="2"/>
      <c r="K145" s="2"/>
      <c r="L145" s="2"/>
      <c r="M145" s="2"/>
      <c r="N145" s="2"/>
      <c r="O145" s="2"/>
      <c r="P145" s="2"/>
      <c r="Q145" s="2"/>
      <c r="R145" s="2"/>
      <c r="S145" s="2"/>
      <c r="T145" s="2"/>
      <c r="U145" s="2"/>
      <c r="V145" s="2"/>
      <c r="W145" s="2"/>
      <c r="X145" s="2"/>
    </row>
    <row r="146" spans="1:24" ht="15.75" customHeight="1">
      <c r="A146" s="2"/>
      <c r="B146" s="2"/>
      <c r="C146" s="2"/>
      <c r="D146" s="2"/>
      <c r="E146" s="2"/>
      <c r="F146" s="2"/>
      <c r="G146" s="2"/>
      <c r="H146" s="2"/>
      <c r="I146" s="2"/>
      <c r="K146" s="2"/>
      <c r="L146" s="2"/>
      <c r="M146" s="2"/>
      <c r="N146" s="2"/>
      <c r="O146" s="2"/>
      <c r="P146" s="2"/>
      <c r="Q146" s="2"/>
      <c r="R146" s="2"/>
      <c r="S146" s="2"/>
      <c r="T146" s="2"/>
      <c r="U146" s="2"/>
      <c r="V146" s="2"/>
      <c r="W146" s="2"/>
      <c r="X146" s="2"/>
    </row>
    <row r="147" spans="1:24" ht="15.75" customHeight="1">
      <c r="A147" s="2"/>
      <c r="B147" s="2"/>
      <c r="C147" s="2"/>
      <c r="D147" s="2"/>
      <c r="E147" s="2"/>
      <c r="F147" s="2"/>
      <c r="G147" s="2"/>
      <c r="H147" s="2"/>
      <c r="I147" s="2"/>
      <c r="K147" s="2"/>
      <c r="L147" s="2"/>
      <c r="M147" s="2"/>
      <c r="N147" s="2"/>
      <c r="O147" s="2"/>
      <c r="P147" s="2"/>
      <c r="Q147" s="2"/>
      <c r="R147" s="2"/>
      <c r="S147" s="2"/>
      <c r="T147" s="2"/>
      <c r="U147" s="2"/>
      <c r="V147" s="2"/>
      <c r="W147" s="2"/>
      <c r="X147" s="2"/>
    </row>
    <row r="148" spans="1:24" ht="15.75" customHeight="1">
      <c r="A148" s="2"/>
      <c r="B148" s="2"/>
      <c r="C148" s="2"/>
      <c r="D148" s="2"/>
      <c r="E148" s="2"/>
      <c r="F148" s="2"/>
      <c r="G148" s="2"/>
      <c r="H148" s="2"/>
      <c r="I148" s="2"/>
      <c r="K148" s="2"/>
      <c r="L148" s="2"/>
      <c r="M148" s="2"/>
      <c r="N148" s="2"/>
      <c r="O148" s="2"/>
      <c r="P148" s="2"/>
      <c r="Q148" s="2"/>
      <c r="R148" s="2"/>
      <c r="S148" s="2"/>
      <c r="T148" s="2"/>
      <c r="U148" s="2"/>
      <c r="V148" s="2"/>
      <c r="W148" s="2"/>
      <c r="X148" s="2"/>
    </row>
    <row r="149" spans="1:24" ht="15.75" customHeight="1">
      <c r="A149" s="2"/>
      <c r="B149" s="2"/>
      <c r="C149" s="2"/>
      <c r="D149" s="2"/>
      <c r="E149" s="2"/>
      <c r="F149" s="2"/>
      <c r="G149" s="2"/>
      <c r="H149" s="2"/>
      <c r="I149" s="2"/>
      <c r="K149" s="2"/>
      <c r="L149" s="2"/>
      <c r="M149" s="2"/>
      <c r="N149" s="2"/>
      <c r="O149" s="2"/>
      <c r="P149" s="2"/>
      <c r="Q149" s="2"/>
      <c r="R149" s="2"/>
      <c r="S149" s="2"/>
      <c r="T149" s="2"/>
      <c r="U149" s="2"/>
      <c r="V149" s="2"/>
      <c r="W149" s="2"/>
      <c r="X149" s="2"/>
    </row>
    <row r="150" spans="1:24" ht="15.75" customHeight="1">
      <c r="A150" s="2"/>
      <c r="B150" s="2"/>
      <c r="C150" s="2"/>
      <c r="D150" s="2"/>
      <c r="E150" s="2"/>
      <c r="F150" s="2"/>
      <c r="G150" s="2"/>
      <c r="H150" s="2"/>
      <c r="I150" s="2"/>
      <c r="K150" s="2"/>
      <c r="L150" s="2"/>
      <c r="M150" s="2"/>
      <c r="N150" s="2"/>
      <c r="O150" s="2"/>
      <c r="P150" s="2"/>
      <c r="Q150" s="2"/>
      <c r="R150" s="2"/>
      <c r="S150" s="2"/>
      <c r="T150" s="2"/>
      <c r="U150" s="2"/>
      <c r="V150" s="2"/>
      <c r="W150" s="2"/>
      <c r="X150" s="2"/>
    </row>
    <row r="151" spans="1:24" ht="15.75" customHeight="1">
      <c r="A151" s="2"/>
      <c r="B151" s="2"/>
      <c r="C151" s="2"/>
      <c r="D151" s="2"/>
      <c r="E151" s="2"/>
      <c r="F151" s="2"/>
      <c r="G151" s="2"/>
      <c r="H151" s="2"/>
      <c r="I151" s="2"/>
      <c r="K151" s="2"/>
      <c r="L151" s="2"/>
      <c r="M151" s="2"/>
      <c r="N151" s="2"/>
      <c r="O151" s="2"/>
      <c r="P151" s="2"/>
      <c r="Q151" s="2"/>
      <c r="R151" s="2"/>
      <c r="S151" s="2"/>
      <c r="T151" s="2"/>
      <c r="U151" s="2"/>
      <c r="V151" s="2"/>
      <c r="W151" s="2"/>
      <c r="X151" s="2"/>
    </row>
    <row r="152" spans="1:24" ht="15.75" customHeight="1">
      <c r="A152" s="2"/>
      <c r="B152" s="2"/>
      <c r="C152" s="2"/>
      <c r="D152" s="2"/>
      <c r="E152" s="2"/>
      <c r="F152" s="2"/>
      <c r="G152" s="2"/>
      <c r="H152" s="2"/>
      <c r="I152" s="2"/>
      <c r="K152" s="2"/>
      <c r="L152" s="2"/>
      <c r="M152" s="2"/>
      <c r="N152" s="2"/>
      <c r="O152" s="2"/>
      <c r="P152" s="2"/>
      <c r="Q152" s="2"/>
      <c r="R152" s="2"/>
      <c r="S152" s="2"/>
      <c r="T152" s="2"/>
      <c r="U152" s="2"/>
      <c r="V152" s="2"/>
      <c r="W152" s="2"/>
      <c r="X152" s="2"/>
    </row>
    <row r="153" spans="1:24" ht="15.75" customHeight="1">
      <c r="A153" s="2"/>
      <c r="B153" s="2"/>
      <c r="C153" s="2"/>
      <c r="D153" s="2"/>
      <c r="E153" s="2"/>
      <c r="F153" s="2"/>
      <c r="G153" s="2"/>
      <c r="H153" s="2"/>
      <c r="I153" s="2"/>
      <c r="K153" s="2"/>
      <c r="L153" s="2"/>
      <c r="M153" s="2"/>
      <c r="N153" s="2"/>
      <c r="O153" s="2"/>
      <c r="P153" s="2"/>
      <c r="Q153" s="2"/>
      <c r="R153" s="2"/>
      <c r="S153" s="2"/>
      <c r="T153" s="2"/>
      <c r="U153" s="2"/>
      <c r="V153" s="2"/>
      <c r="W153" s="2"/>
      <c r="X153" s="2"/>
    </row>
    <row r="154" spans="1:24" ht="15.75" customHeight="1">
      <c r="A154" s="2"/>
      <c r="B154" s="2"/>
      <c r="C154" s="2"/>
      <c r="D154" s="2"/>
      <c r="E154" s="2"/>
      <c r="F154" s="2"/>
      <c r="G154" s="2"/>
      <c r="H154" s="2"/>
      <c r="I154" s="2"/>
      <c r="K154" s="2"/>
      <c r="L154" s="2"/>
      <c r="M154" s="2"/>
      <c r="N154" s="2"/>
      <c r="O154" s="2"/>
      <c r="P154" s="2"/>
      <c r="Q154" s="2"/>
      <c r="R154" s="2"/>
      <c r="S154" s="2"/>
      <c r="T154" s="2"/>
      <c r="U154" s="2"/>
      <c r="V154" s="2"/>
      <c r="W154" s="2"/>
      <c r="X154" s="2"/>
    </row>
    <row r="155" spans="1:24" ht="15.75" customHeight="1">
      <c r="A155" s="2"/>
      <c r="B155" s="2"/>
      <c r="C155" s="2"/>
      <c r="D155" s="2"/>
      <c r="E155" s="2"/>
      <c r="F155" s="2"/>
      <c r="G155" s="2"/>
      <c r="H155" s="2"/>
      <c r="I155" s="2"/>
      <c r="K155" s="2"/>
      <c r="L155" s="2"/>
      <c r="M155" s="2"/>
      <c r="N155" s="2"/>
      <c r="O155" s="2"/>
      <c r="P155" s="2"/>
      <c r="Q155" s="2"/>
      <c r="R155" s="2"/>
      <c r="S155" s="2"/>
      <c r="T155" s="2"/>
      <c r="U155" s="2"/>
      <c r="V155" s="2"/>
      <c r="W155" s="2"/>
      <c r="X155" s="2"/>
    </row>
    <row r="156" spans="1:24" ht="15.75" customHeight="1">
      <c r="A156" s="2"/>
      <c r="B156" s="2"/>
      <c r="C156" s="2"/>
      <c r="D156" s="2"/>
      <c r="E156" s="2"/>
      <c r="F156" s="2"/>
      <c r="G156" s="2"/>
      <c r="H156" s="2"/>
      <c r="I156" s="2"/>
      <c r="K156" s="2"/>
      <c r="L156" s="2"/>
      <c r="M156" s="2"/>
      <c r="N156" s="2"/>
      <c r="O156" s="2"/>
      <c r="P156" s="2"/>
      <c r="Q156" s="2"/>
      <c r="R156" s="2"/>
      <c r="S156" s="2"/>
      <c r="T156" s="2"/>
      <c r="U156" s="2"/>
      <c r="V156" s="2"/>
      <c r="W156" s="2"/>
      <c r="X156" s="2"/>
    </row>
    <row r="157" spans="1:24" ht="15.75" customHeight="1">
      <c r="A157" s="2"/>
      <c r="B157" s="2"/>
      <c r="C157" s="2"/>
      <c r="D157" s="2"/>
      <c r="E157" s="2"/>
      <c r="F157" s="2"/>
      <c r="G157" s="2"/>
      <c r="H157" s="2"/>
      <c r="I157" s="2"/>
      <c r="K157" s="2"/>
      <c r="L157" s="2"/>
      <c r="M157" s="2"/>
      <c r="N157" s="2"/>
      <c r="O157" s="2"/>
      <c r="P157" s="2"/>
      <c r="Q157" s="2"/>
      <c r="R157" s="2"/>
      <c r="S157" s="2"/>
      <c r="T157" s="2"/>
      <c r="U157" s="2"/>
      <c r="V157" s="2"/>
      <c r="W157" s="2"/>
      <c r="X157" s="2"/>
    </row>
    <row r="158" spans="1:24" ht="15.75" customHeight="1">
      <c r="A158" s="2"/>
      <c r="B158" s="2"/>
      <c r="C158" s="2"/>
      <c r="D158" s="2"/>
      <c r="E158" s="2"/>
      <c r="F158" s="2"/>
      <c r="G158" s="2"/>
      <c r="H158" s="2"/>
      <c r="I158" s="2"/>
      <c r="K158" s="2"/>
      <c r="L158" s="2"/>
      <c r="M158" s="2"/>
      <c r="N158" s="2"/>
      <c r="O158" s="2"/>
      <c r="P158" s="2"/>
      <c r="Q158" s="2"/>
      <c r="R158" s="2"/>
      <c r="S158" s="2"/>
      <c r="T158" s="2"/>
      <c r="U158" s="2"/>
      <c r="V158" s="2"/>
      <c r="W158" s="2"/>
      <c r="X158" s="2"/>
    </row>
    <row r="159" spans="1:24" ht="15.75" customHeight="1">
      <c r="A159" s="2"/>
      <c r="B159" s="2"/>
      <c r="C159" s="2"/>
      <c r="D159" s="2"/>
      <c r="E159" s="2"/>
      <c r="F159" s="2"/>
      <c r="G159" s="2"/>
      <c r="H159" s="2"/>
      <c r="I159" s="2"/>
      <c r="K159" s="2"/>
      <c r="L159" s="2"/>
      <c r="M159" s="2"/>
      <c r="N159" s="2"/>
      <c r="O159" s="2"/>
      <c r="P159" s="2"/>
      <c r="Q159" s="2"/>
      <c r="R159" s="2"/>
      <c r="S159" s="2"/>
      <c r="T159" s="2"/>
      <c r="U159" s="2"/>
      <c r="V159" s="2"/>
      <c r="W159" s="2"/>
      <c r="X159" s="2"/>
    </row>
    <row r="160" spans="1:24" ht="15.75" customHeight="1">
      <c r="A160" s="2"/>
      <c r="B160" s="2"/>
      <c r="C160" s="2"/>
      <c r="D160" s="2"/>
      <c r="E160" s="2"/>
      <c r="F160" s="2"/>
      <c r="G160" s="2"/>
      <c r="H160" s="2"/>
      <c r="I160" s="2"/>
      <c r="K160" s="2"/>
      <c r="L160" s="2"/>
      <c r="M160" s="2"/>
      <c r="N160" s="2"/>
      <c r="O160" s="2"/>
      <c r="P160" s="2"/>
      <c r="Q160" s="2"/>
      <c r="R160" s="2"/>
      <c r="S160" s="2"/>
      <c r="T160" s="2"/>
      <c r="U160" s="2"/>
      <c r="V160" s="2"/>
      <c r="W160" s="2"/>
      <c r="X160" s="2"/>
    </row>
    <row r="161" spans="1:24" ht="15.75" customHeight="1">
      <c r="A161" s="2"/>
      <c r="B161" s="2"/>
      <c r="C161" s="2"/>
      <c r="D161" s="2"/>
      <c r="E161" s="2"/>
      <c r="F161" s="2"/>
      <c r="G161" s="2"/>
      <c r="H161" s="2"/>
      <c r="I161" s="2"/>
      <c r="K161" s="2"/>
      <c r="L161" s="2"/>
      <c r="M161" s="2"/>
      <c r="N161" s="2"/>
      <c r="O161" s="2"/>
      <c r="P161" s="2"/>
      <c r="Q161" s="2"/>
      <c r="R161" s="2"/>
      <c r="S161" s="2"/>
      <c r="T161" s="2"/>
      <c r="U161" s="2"/>
      <c r="V161" s="2"/>
      <c r="W161" s="2"/>
      <c r="X161" s="2"/>
    </row>
    <row r="162" spans="1:24" ht="15.75" customHeight="1">
      <c r="A162" s="2"/>
      <c r="B162" s="2"/>
      <c r="C162" s="2"/>
      <c r="D162" s="2"/>
      <c r="E162" s="2"/>
      <c r="F162" s="2"/>
      <c r="G162" s="2"/>
      <c r="H162" s="2"/>
      <c r="I162" s="2"/>
      <c r="K162" s="2"/>
      <c r="L162" s="2"/>
      <c r="M162" s="2"/>
      <c r="N162" s="2"/>
      <c r="O162" s="2"/>
      <c r="P162" s="2"/>
      <c r="Q162" s="2"/>
      <c r="R162" s="2"/>
      <c r="S162" s="2"/>
      <c r="T162" s="2"/>
      <c r="U162" s="2"/>
      <c r="V162" s="2"/>
      <c r="W162" s="2"/>
      <c r="X162" s="2"/>
    </row>
    <row r="163" spans="1:24" ht="15.75" customHeight="1">
      <c r="A163" s="2"/>
      <c r="B163" s="2"/>
      <c r="C163" s="2"/>
      <c r="D163" s="2"/>
      <c r="E163" s="2"/>
      <c r="F163" s="2"/>
      <c r="G163" s="2"/>
      <c r="H163" s="2"/>
      <c r="I163" s="2"/>
      <c r="K163" s="2"/>
      <c r="L163" s="2"/>
      <c r="M163" s="2"/>
      <c r="N163" s="2"/>
      <c r="O163" s="2"/>
      <c r="P163" s="2"/>
      <c r="Q163" s="2"/>
      <c r="R163" s="2"/>
      <c r="S163" s="2"/>
      <c r="T163" s="2"/>
      <c r="U163" s="2"/>
      <c r="V163" s="2"/>
      <c r="W163" s="2"/>
      <c r="X163" s="2"/>
    </row>
    <row r="164" spans="1:24" ht="15.75" customHeight="1">
      <c r="A164" s="2"/>
      <c r="B164" s="2"/>
      <c r="C164" s="2"/>
      <c r="D164" s="2"/>
      <c r="E164" s="2"/>
      <c r="F164" s="2"/>
      <c r="G164" s="2"/>
      <c r="H164" s="2"/>
      <c r="I164" s="2"/>
      <c r="K164" s="2"/>
      <c r="L164" s="2"/>
      <c r="M164" s="2"/>
      <c r="N164" s="2"/>
      <c r="O164" s="2"/>
      <c r="P164" s="2"/>
      <c r="Q164" s="2"/>
      <c r="R164" s="2"/>
      <c r="S164" s="2"/>
      <c r="T164" s="2"/>
      <c r="U164" s="2"/>
      <c r="V164" s="2"/>
      <c r="W164" s="2"/>
      <c r="X164" s="2"/>
    </row>
    <row r="165" spans="1:24" ht="15.75" customHeight="1">
      <c r="A165" s="2"/>
      <c r="B165" s="2"/>
      <c r="C165" s="2"/>
      <c r="D165" s="2"/>
      <c r="E165" s="2"/>
      <c r="F165" s="2"/>
      <c r="G165" s="2"/>
      <c r="H165" s="2"/>
      <c r="I165" s="2"/>
      <c r="K165" s="2"/>
      <c r="L165" s="2"/>
      <c r="M165" s="2"/>
      <c r="N165" s="2"/>
      <c r="O165" s="2"/>
      <c r="P165" s="2"/>
      <c r="Q165" s="2"/>
      <c r="R165" s="2"/>
      <c r="S165" s="2"/>
      <c r="T165" s="2"/>
      <c r="U165" s="2"/>
      <c r="V165" s="2"/>
      <c r="W165" s="2"/>
      <c r="X165" s="2"/>
    </row>
    <row r="166" spans="1:24" ht="15.75" customHeight="1">
      <c r="A166" s="2"/>
      <c r="B166" s="2"/>
      <c r="C166" s="2"/>
      <c r="D166" s="2"/>
      <c r="E166" s="2"/>
      <c r="F166" s="2"/>
      <c r="G166" s="2"/>
      <c r="H166" s="2"/>
      <c r="I166" s="2"/>
      <c r="K166" s="2"/>
      <c r="L166" s="2"/>
      <c r="M166" s="2"/>
      <c r="N166" s="2"/>
      <c r="O166" s="2"/>
      <c r="P166" s="2"/>
      <c r="Q166" s="2"/>
      <c r="R166" s="2"/>
      <c r="S166" s="2"/>
      <c r="T166" s="2"/>
      <c r="U166" s="2"/>
      <c r="V166" s="2"/>
      <c r="W166" s="2"/>
      <c r="X166" s="2"/>
    </row>
    <row r="167" spans="1:24" ht="15.75" customHeight="1">
      <c r="A167" s="2"/>
      <c r="B167" s="2"/>
      <c r="C167" s="2"/>
      <c r="D167" s="2"/>
      <c r="E167" s="2"/>
      <c r="F167" s="2"/>
      <c r="G167" s="2"/>
      <c r="H167" s="2"/>
      <c r="I167" s="2"/>
      <c r="K167" s="2"/>
      <c r="L167" s="2"/>
      <c r="M167" s="2"/>
      <c r="N167" s="2"/>
      <c r="O167" s="2"/>
      <c r="P167" s="2"/>
      <c r="Q167" s="2"/>
      <c r="R167" s="2"/>
      <c r="S167" s="2"/>
      <c r="T167" s="2"/>
      <c r="U167" s="2"/>
      <c r="V167" s="2"/>
      <c r="W167" s="2"/>
      <c r="X167" s="2"/>
    </row>
    <row r="168" spans="1:24" ht="15.75" customHeight="1">
      <c r="A168" s="2"/>
      <c r="B168" s="2"/>
      <c r="C168" s="2"/>
      <c r="D168" s="2"/>
      <c r="E168" s="2"/>
      <c r="F168" s="2"/>
      <c r="G168" s="2"/>
      <c r="H168" s="2"/>
      <c r="I168" s="2"/>
      <c r="K168" s="2"/>
      <c r="L168" s="2"/>
      <c r="M168" s="2"/>
      <c r="N168" s="2"/>
      <c r="O168" s="2"/>
      <c r="P168" s="2"/>
      <c r="Q168" s="2"/>
      <c r="R168" s="2"/>
      <c r="S168" s="2"/>
      <c r="T168" s="2"/>
      <c r="U168" s="2"/>
      <c r="V168" s="2"/>
      <c r="W168" s="2"/>
      <c r="X168" s="2"/>
    </row>
    <row r="169" spans="1:24" ht="15.75" customHeight="1">
      <c r="A169" s="2"/>
      <c r="B169" s="2"/>
      <c r="C169" s="2"/>
      <c r="D169" s="2"/>
      <c r="E169" s="2"/>
      <c r="F169" s="2"/>
      <c r="G169" s="2"/>
      <c r="H169" s="2"/>
      <c r="I169" s="2"/>
      <c r="K169" s="2"/>
      <c r="L169" s="2"/>
      <c r="M169" s="2"/>
      <c r="N169" s="2"/>
      <c r="O169" s="2"/>
      <c r="P169" s="2"/>
      <c r="Q169" s="2"/>
      <c r="R169" s="2"/>
      <c r="S169" s="2"/>
      <c r="T169" s="2"/>
      <c r="U169" s="2"/>
      <c r="V169" s="2"/>
      <c r="W169" s="2"/>
      <c r="X169" s="2"/>
    </row>
    <row r="170" spans="1:24" ht="15.75" customHeight="1">
      <c r="A170" s="2"/>
      <c r="B170" s="2"/>
      <c r="C170" s="2"/>
      <c r="D170" s="2"/>
      <c r="E170" s="2"/>
      <c r="F170" s="2"/>
      <c r="G170" s="2"/>
      <c r="H170" s="2"/>
      <c r="I170" s="2"/>
      <c r="K170" s="2"/>
      <c r="L170" s="2"/>
      <c r="M170" s="2"/>
      <c r="N170" s="2"/>
      <c r="O170" s="2"/>
      <c r="P170" s="2"/>
      <c r="Q170" s="2"/>
      <c r="R170" s="2"/>
      <c r="S170" s="2"/>
      <c r="T170" s="2"/>
      <c r="U170" s="2"/>
      <c r="V170" s="2"/>
      <c r="W170" s="2"/>
      <c r="X170" s="2"/>
    </row>
    <row r="171" spans="1:24" ht="15.75" customHeight="1">
      <c r="A171" s="2"/>
      <c r="B171" s="2"/>
      <c r="C171" s="2"/>
      <c r="D171" s="2"/>
      <c r="E171" s="2"/>
      <c r="F171" s="2"/>
      <c r="G171" s="2"/>
      <c r="H171" s="2"/>
      <c r="I171" s="2"/>
      <c r="K171" s="2"/>
      <c r="L171" s="2"/>
      <c r="M171" s="2"/>
      <c r="N171" s="2"/>
      <c r="O171" s="2"/>
      <c r="P171" s="2"/>
      <c r="Q171" s="2"/>
      <c r="R171" s="2"/>
      <c r="S171" s="2"/>
      <c r="T171" s="2"/>
      <c r="U171" s="2"/>
      <c r="V171" s="2"/>
      <c r="W171" s="2"/>
      <c r="X171" s="2"/>
    </row>
    <row r="172" spans="1:24" ht="15.75" customHeight="1">
      <c r="A172" s="2"/>
      <c r="B172" s="2"/>
      <c r="C172" s="2"/>
      <c r="D172" s="2"/>
      <c r="E172" s="2"/>
      <c r="F172" s="2"/>
      <c r="G172" s="2"/>
      <c r="H172" s="2"/>
      <c r="I172" s="2"/>
      <c r="K172" s="2"/>
      <c r="L172" s="2"/>
      <c r="M172" s="2"/>
      <c r="N172" s="2"/>
      <c r="O172" s="2"/>
      <c r="P172" s="2"/>
      <c r="Q172" s="2"/>
      <c r="R172" s="2"/>
      <c r="S172" s="2"/>
      <c r="T172" s="2"/>
      <c r="U172" s="2"/>
      <c r="V172" s="2"/>
      <c r="W172" s="2"/>
      <c r="X172" s="2"/>
    </row>
    <row r="173" spans="1:24" ht="15.75" customHeight="1">
      <c r="A173" s="2"/>
      <c r="B173" s="2"/>
      <c r="C173" s="2"/>
      <c r="D173" s="2"/>
      <c r="E173" s="2"/>
      <c r="F173" s="2"/>
      <c r="G173" s="2"/>
      <c r="H173" s="2"/>
      <c r="I173" s="2"/>
      <c r="K173" s="2"/>
      <c r="L173" s="2"/>
      <c r="M173" s="2"/>
      <c r="N173" s="2"/>
      <c r="O173" s="2"/>
      <c r="P173" s="2"/>
      <c r="Q173" s="2"/>
      <c r="R173" s="2"/>
      <c r="S173" s="2"/>
      <c r="T173" s="2"/>
      <c r="U173" s="2"/>
      <c r="V173" s="2"/>
      <c r="W173" s="2"/>
      <c r="X173" s="2"/>
    </row>
    <row r="174" spans="1:24" ht="15.75" customHeight="1">
      <c r="A174" s="2"/>
      <c r="B174" s="2"/>
      <c r="C174" s="2"/>
      <c r="D174" s="2"/>
      <c r="E174" s="2"/>
      <c r="F174" s="2"/>
      <c r="G174" s="2"/>
      <c r="H174" s="2"/>
      <c r="I174" s="2"/>
      <c r="K174" s="2"/>
      <c r="L174" s="2"/>
      <c r="M174" s="2"/>
      <c r="N174" s="2"/>
      <c r="O174" s="2"/>
      <c r="P174" s="2"/>
      <c r="Q174" s="2"/>
      <c r="R174" s="2"/>
      <c r="S174" s="2"/>
      <c r="T174" s="2"/>
      <c r="U174" s="2"/>
      <c r="V174" s="2"/>
      <c r="W174" s="2"/>
      <c r="X174" s="2"/>
    </row>
    <row r="175" spans="1:24" ht="15.75" customHeight="1">
      <c r="A175" s="2"/>
      <c r="B175" s="2"/>
      <c r="C175" s="2"/>
      <c r="D175" s="2"/>
      <c r="E175" s="2"/>
      <c r="F175" s="2"/>
      <c r="G175" s="2"/>
      <c r="H175" s="2"/>
      <c r="I175" s="2"/>
      <c r="K175" s="2"/>
      <c r="L175" s="2"/>
      <c r="M175" s="2"/>
      <c r="N175" s="2"/>
      <c r="O175" s="2"/>
      <c r="P175" s="2"/>
      <c r="Q175" s="2"/>
      <c r="R175" s="2"/>
      <c r="S175" s="2"/>
      <c r="T175" s="2"/>
      <c r="U175" s="2"/>
      <c r="V175" s="2"/>
      <c r="W175" s="2"/>
      <c r="X175" s="2"/>
    </row>
    <row r="176" spans="1:24" ht="15.75" customHeight="1">
      <c r="A176" s="2"/>
      <c r="B176" s="2"/>
      <c r="C176" s="2"/>
      <c r="D176" s="2"/>
      <c r="E176" s="2"/>
      <c r="F176" s="2"/>
      <c r="G176" s="2"/>
      <c r="H176" s="2"/>
      <c r="I176" s="2"/>
      <c r="K176" s="2"/>
      <c r="L176" s="2"/>
      <c r="M176" s="2"/>
      <c r="N176" s="2"/>
      <c r="O176" s="2"/>
      <c r="P176" s="2"/>
      <c r="Q176" s="2"/>
      <c r="R176" s="2"/>
      <c r="S176" s="2"/>
      <c r="T176" s="2"/>
      <c r="U176" s="2"/>
      <c r="V176" s="2"/>
      <c r="W176" s="2"/>
      <c r="X176" s="2"/>
    </row>
    <row r="177" spans="1:24" ht="15.75" customHeight="1">
      <c r="A177" s="2"/>
      <c r="B177" s="2"/>
      <c r="C177" s="2"/>
      <c r="D177" s="2"/>
      <c r="E177" s="2"/>
      <c r="F177" s="2"/>
      <c r="G177" s="2"/>
      <c r="H177" s="2"/>
      <c r="I177" s="2"/>
      <c r="K177" s="2"/>
      <c r="L177" s="2"/>
      <c r="M177" s="2"/>
      <c r="N177" s="2"/>
      <c r="O177" s="2"/>
      <c r="P177" s="2"/>
      <c r="Q177" s="2"/>
      <c r="R177" s="2"/>
      <c r="S177" s="2"/>
      <c r="T177" s="2"/>
      <c r="U177" s="2"/>
      <c r="V177" s="2"/>
      <c r="W177" s="2"/>
      <c r="X177" s="2"/>
    </row>
    <row r="178" spans="1:24" ht="15.75" customHeight="1">
      <c r="A178" s="2"/>
      <c r="B178" s="2"/>
      <c r="C178" s="2"/>
      <c r="D178" s="2"/>
      <c r="E178" s="2"/>
      <c r="F178" s="2"/>
      <c r="G178" s="2"/>
      <c r="H178" s="2"/>
      <c r="I178" s="2"/>
      <c r="K178" s="2"/>
      <c r="L178" s="2"/>
      <c r="M178" s="2"/>
      <c r="N178" s="2"/>
      <c r="O178" s="2"/>
      <c r="P178" s="2"/>
      <c r="Q178" s="2"/>
      <c r="R178" s="2"/>
      <c r="S178" s="2"/>
      <c r="T178" s="2"/>
      <c r="U178" s="2"/>
      <c r="V178" s="2"/>
      <c r="W178" s="2"/>
      <c r="X178" s="2"/>
    </row>
    <row r="179" spans="1:24" ht="15.75" customHeight="1">
      <c r="A179" s="2"/>
      <c r="B179" s="2"/>
      <c r="C179" s="2"/>
      <c r="D179" s="2"/>
      <c r="E179" s="2"/>
      <c r="F179" s="2"/>
      <c r="G179" s="2"/>
      <c r="H179" s="2"/>
      <c r="I179" s="2"/>
      <c r="K179" s="2"/>
      <c r="L179" s="2"/>
      <c r="M179" s="2"/>
      <c r="N179" s="2"/>
      <c r="O179" s="2"/>
      <c r="P179" s="2"/>
      <c r="Q179" s="2"/>
      <c r="R179" s="2"/>
      <c r="S179" s="2"/>
      <c r="T179" s="2"/>
      <c r="U179" s="2"/>
      <c r="V179" s="2"/>
      <c r="W179" s="2"/>
      <c r="X179" s="2"/>
    </row>
    <row r="180" spans="1:24" ht="15.75" customHeight="1">
      <c r="A180" s="2"/>
      <c r="B180" s="2"/>
      <c r="C180" s="2"/>
      <c r="D180" s="2"/>
      <c r="E180" s="2"/>
      <c r="F180" s="2"/>
      <c r="G180" s="2"/>
      <c r="H180" s="2"/>
      <c r="I180" s="2"/>
      <c r="K180" s="2"/>
      <c r="L180" s="2"/>
      <c r="M180" s="2"/>
      <c r="N180" s="2"/>
      <c r="O180" s="2"/>
      <c r="P180" s="2"/>
      <c r="Q180" s="2"/>
      <c r="R180" s="2"/>
      <c r="S180" s="2"/>
      <c r="T180" s="2"/>
      <c r="U180" s="2"/>
      <c r="V180" s="2"/>
      <c r="W180" s="2"/>
      <c r="X180" s="2"/>
    </row>
    <row r="181" spans="1:24" ht="15.75" customHeight="1">
      <c r="A181" s="2"/>
      <c r="B181" s="2"/>
      <c r="C181" s="2"/>
      <c r="D181" s="2"/>
      <c r="E181" s="2"/>
      <c r="F181" s="2"/>
      <c r="G181" s="2"/>
      <c r="H181" s="2"/>
      <c r="I181" s="2"/>
      <c r="K181" s="2"/>
      <c r="L181" s="2"/>
      <c r="M181" s="2"/>
      <c r="N181" s="2"/>
      <c r="O181" s="2"/>
      <c r="P181" s="2"/>
      <c r="Q181" s="2"/>
      <c r="R181" s="2"/>
      <c r="S181" s="2"/>
      <c r="T181" s="2"/>
      <c r="U181" s="2"/>
      <c r="V181" s="2"/>
      <c r="W181" s="2"/>
      <c r="X181" s="2"/>
    </row>
    <row r="182" spans="1:24" ht="15.75" customHeight="1">
      <c r="A182" s="2"/>
      <c r="B182" s="2"/>
      <c r="C182" s="2"/>
      <c r="D182" s="2"/>
      <c r="E182" s="2"/>
      <c r="F182" s="2"/>
      <c r="G182" s="2"/>
      <c r="H182" s="2"/>
      <c r="I182" s="2"/>
      <c r="K182" s="2"/>
      <c r="L182" s="2"/>
      <c r="M182" s="2"/>
      <c r="N182" s="2"/>
      <c r="O182" s="2"/>
      <c r="P182" s="2"/>
      <c r="Q182" s="2"/>
      <c r="R182" s="2"/>
      <c r="S182" s="2"/>
      <c r="T182" s="2"/>
      <c r="U182" s="2"/>
      <c r="V182" s="2"/>
      <c r="W182" s="2"/>
      <c r="X182" s="2"/>
    </row>
    <row r="183" spans="1:24" ht="15.75" customHeight="1">
      <c r="A183" s="2"/>
      <c r="B183" s="2"/>
      <c r="C183" s="2"/>
      <c r="D183" s="2"/>
      <c r="E183" s="2"/>
      <c r="F183" s="2"/>
      <c r="G183" s="2"/>
      <c r="H183" s="2"/>
      <c r="I183" s="2"/>
      <c r="K183" s="2"/>
      <c r="L183" s="2"/>
      <c r="M183" s="2"/>
      <c r="N183" s="2"/>
      <c r="O183" s="2"/>
      <c r="P183" s="2"/>
      <c r="Q183" s="2"/>
      <c r="R183" s="2"/>
      <c r="S183" s="2"/>
      <c r="T183" s="2"/>
      <c r="U183" s="2"/>
      <c r="V183" s="2"/>
      <c r="W183" s="2"/>
      <c r="X183" s="2"/>
    </row>
    <row r="184" spans="1:24" ht="15.75" customHeight="1">
      <c r="A184" s="2"/>
      <c r="B184" s="2"/>
      <c r="C184" s="2"/>
      <c r="D184" s="2"/>
      <c r="E184" s="2"/>
      <c r="F184" s="2"/>
      <c r="G184" s="2"/>
      <c r="H184" s="2"/>
      <c r="I184" s="2"/>
      <c r="K184" s="2"/>
      <c r="L184" s="2"/>
      <c r="M184" s="2"/>
      <c r="N184" s="2"/>
      <c r="O184" s="2"/>
      <c r="P184" s="2"/>
      <c r="Q184" s="2"/>
      <c r="R184" s="2"/>
      <c r="S184" s="2"/>
      <c r="T184" s="2"/>
      <c r="U184" s="2"/>
      <c r="V184" s="2"/>
      <c r="W184" s="2"/>
      <c r="X184" s="2"/>
    </row>
    <row r="185" spans="1:24" ht="15.75" customHeight="1">
      <c r="A185" s="2"/>
      <c r="B185" s="2"/>
      <c r="C185" s="2"/>
      <c r="D185" s="2"/>
      <c r="E185" s="2"/>
      <c r="F185" s="2"/>
      <c r="G185" s="2"/>
      <c r="H185" s="2"/>
      <c r="I185" s="2"/>
      <c r="K185" s="2"/>
      <c r="L185" s="2"/>
      <c r="M185" s="2"/>
      <c r="N185" s="2"/>
      <c r="O185" s="2"/>
      <c r="P185" s="2"/>
      <c r="Q185" s="2"/>
      <c r="R185" s="2"/>
      <c r="S185" s="2"/>
      <c r="T185" s="2"/>
      <c r="U185" s="2"/>
      <c r="V185" s="2"/>
      <c r="W185" s="2"/>
      <c r="X185" s="2"/>
    </row>
    <row r="186" spans="1:24" ht="15.75" customHeight="1">
      <c r="A186" s="2"/>
      <c r="B186" s="2"/>
      <c r="C186" s="2"/>
      <c r="D186" s="2"/>
      <c r="E186" s="2"/>
      <c r="F186" s="2"/>
      <c r="G186" s="2"/>
      <c r="H186" s="2"/>
      <c r="I186" s="2"/>
      <c r="K186" s="2"/>
      <c r="L186" s="2"/>
      <c r="M186" s="2"/>
      <c r="N186" s="2"/>
      <c r="O186" s="2"/>
      <c r="P186" s="2"/>
      <c r="Q186" s="2"/>
      <c r="R186" s="2"/>
      <c r="S186" s="2"/>
      <c r="T186" s="2"/>
      <c r="U186" s="2"/>
      <c r="V186" s="2"/>
      <c r="W186" s="2"/>
      <c r="X186" s="2"/>
    </row>
    <row r="187" spans="1:24" ht="15.75" customHeight="1">
      <c r="A187" s="2"/>
      <c r="B187" s="2"/>
      <c r="C187" s="2"/>
      <c r="D187" s="2"/>
      <c r="E187" s="2"/>
      <c r="F187" s="2"/>
      <c r="G187" s="2"/>
      <c r="H187" s="2"/>
      <c r="I187" s="2"/>
      <c r="K187" s="2"/>
      <c r="L187" s="2"/>
      <c r="M187" s="2"/>
      <c r="N187" s="2"/>
      <c r="O187" s="2"/>
      <c r="P187" s="2"/>
      <c r="Q187" s="2"/>
      <c r="R187" s="2"/>
      <c r="S187" s="2"/>
      <c r="T187" s="2"/>
      <c r="U187" s="2"/>
      <c r="V187" s="2"/>
      <c r="W187" s="2"/>
      <c r="X187" s="2"/>
    </row>
    <row r="188" spans="1:24" ht="15.75" customHeight="1">
      <c r="A188" s="2"/>
      <c r="B188" s="2"/>
      <c r="C188" s="2"/>
      <c r="D188" s="2"/>
      <c r="E188" s="2"/>
      <c r="F188" s="2"/>
      <c r="G188" s="2"/>
      <c r="H188" s="2"/>
      <c r="I188" s="2"/>
      <c r="K188" s="2"/>
      <c r="L188" s="2"/>
      <c r="M188" s="2"/>
      <c r="N188" s="2"/>
      <c r="O188" s="2"/>
      <c r="P188" s="2"/>
      <c r="Q188" s="2"/>
      <c r="R188" s="2"/>
      <c r="S188" s="2"/>
      <c r="T188" s="2"/>
      <c r="U188" s="2"/>
      <c r="V188" s="2"/>
      <c r="W188" s="2"/>
      <c r="X188" s="2"/>
    </row>
    <row r="189" spans="1:24" ht="15.75" customHeight="1">
      <c r="A189" s="2"/>
      <c r="B189" s="2"/>
      <c r="C189" s="2"/>
      <c r="D189" s="2"/>
      <c r="E189" s="2"/>
      <c r="F189" s="2"/>
      <c r="G189" s="2"/>
      <c r="H189" s="2"/>
      <c r="I189" s="2"/>
      <c r="K189" s="2"/>
      <c r="L189" s="2"/>
      <c r="M189" s="2"/>
      <c r="N189" s="2"/>
      <c r="O189" s="2"/>
      <c r="P189" s="2"/>
      <c r="Q189" s="2"/>
      <c r="R189" s="2"/>
      <c r="S189" s="2"/>
      <c r="T189" s="2"/>
      <c r="U189" s="2"/>
      <c r="V189" s="2"/>
      <c r="W189" s="2"/>
      <c r="X189" s="2"/>
    </row>
    <row r="190" spans="1:24" ht="15.75" customHeight="1">
      <c r="A190" s="2"/>
      <c r="B190" s="2"/>
      <c r="C190" s="2"/>
      <c r="D190" s="2"/>
      <c r="E190" s="2"/>
      <c r="F190" s="2"/>
      <c r="G190" s="2"/>
      <c r="H190" s="2"/>
      <c r="I190" s="2"/>
      <c r="K190" s="2"/>
      <c r="L190" s="2"/>
      <c r="M190" s="2"/>
      <c r="N190" s="2"/>
      <c r="O190" s="2"/>
      <c r="P190" s="2"/>
      <c r="Q190" s="2"/>
      <c r="R190" s="2"/>
      <c r="S190" s="2"/>
      <c r="T190" s="2"/>
      <c r="U190" s="2"/>
      <c r="V190" s="2"/>
      <c r="W190" s="2"/>
      <c r="X190" s="2"/>
    </row>
    <row r="191" spans="1:24" ht="15.75" customHeight="1">
      <c r="A191" s="2"/>
      <c r="B191" s="2"/>
      <c r="C191" s="2"/>
      <c r="D191" s="2"/>
      <c r="E191" s="2"/>
      <c r="F191" s="2"/>
      <c r="G191" s="2"/>
      <c r="H191" s="2"/>
      <c r="I191" s="2"/>
      <c r="K191" s="2"/>
      <c r="L191" s="2"/>
      <c r="M191" s="2"/>
      <c r="N191" s="2"/>
      <c r="O191" s="2"/>
      <c r="P191" s="2"/>
      <c r="Q191" s="2"/>
      <c r="R191" s="2"/>
      <c r="S191" s="2"/>
      <c r="T191" s="2"/>
      <c r="U191" s="2"/>
      <c r="V191" s="2"/>
      <c r="W191" s="2"/>
      <c r="X191" s="2"/>
    </row>
    <row r="192" spans="1:24" ht="15.75" customHeight="1">
      <c r="A192" s="2"/>
      <c r="B192" s="2"/>
      <c r="C192" s="2"/>
      <c r="D192" s="2"/>
      <c r="E192" s="2"/>
      <c r="F192" s="2"/>
      <c r="G192" s="2"/>
      <c r="H192" s="2"/>
      <c r="I192" s="2"/>
      <c r="K192" s="2"/>
      <c r="L192" s="2"/>
      <c r="M192" s="2"/>
      <c r="N192" s="2"/>
      <c r="O192" s="2"/>
      <c r="P192" s="2"/>
      <c r="Q192" s="2"/>
      <c r="R192" s="2"/>
      <c r="S192" s="2"/>
      <c r="T192" s="2"/>
      <c r="U192" s="2"/>
      <c r="V192" s="2"/>
      <c r="W192" s="2"/>
      <c r="X192" s="2"/>
    </row>
    <row r="193" spans="1:24" ht="15.75" customHeight="1">
      <c r="A193" s="2"/>
      <c r="B193" s="2"/>
      <c r="C193" s="2"/>
      <c r="D193" s="2"/>
      <c r="E193" s="2"/>
      <c r="F193" s="2"/>
      <c r="G193" s="2"/>
      <c r="H193" s="2"/>
      <c r="I193" s="2"/>
      <c r="K193" s="2"/>
      <c r="L193" s="2"/>
      <c r="M193" s="2"/>
      <c r="N193" s="2"/>
      <c r="O193" s="2"/>
      <c r="P193" s="2"/>
      <c r="Q193" s="2"/>
      <c r="R193" s="2"/>
      <c r="S193" s="2"/>
      <c r="T193" s="2"/>
      <c r="U193" s="2"/>
      <c r="V193" s="2"/>
      <c r="W193" s="2"/>
      <c r="X193" s="2"/>
    </row>
    <row r="194" spans="1:24" ht="15.75" customHeight="1">
      <c r="A194" s="2"/>
      <c r="B194" s="2"/>
      <c r="C194" s="2"/>
      <c r="D194" s="2"/>
      <c r="E194" s="2"/>
      <c r="F194" s="2"/>
      <c r="G194" s="2"/>
      <c r="H194" s="2"/>
      <c r="I194" s="2"/>
      <c r="K194" s="2"/>
      <c r="L194" s="2"/>
      <c r="M194" s="2"/>
      <c r="N194" s="2"/>
      <c r="O194" s="2"/>
      <c r="P194" s="2"/>
      <c r="Q194" s="2"/>
      <c r="R194" s="2"/>
      <c r="S194" s="2"/>
      <c r="T194" s="2"/>
      <c r="U194" s="2"/>
      <c r="V194" s="2"/>
      <c r="W194" s="2"/>
      <c r="X194" s="2"/>
    </row>
    <row r="195" spans="1:24" ht="15.75" customHeight="1">
      <c r="A195" s="2"/>
      <c r="B195" s="2"/>
      <c r="C195" s="2"/>
      <c r="D195" s="2"/>
      <c r="E195" s="2"/>
      <c r="F195" s="2"/>
      <c r="G195" s="2"/>
      <c r="H195" s="2"/>
      <c r="I195" s="2"/>
      <c r="K195" s="2"/>
      <c r="L195" s="2"/>
      <c r="M195" s="2"/>
      <c r="N195" s="2"/>
      <c r="O195" s="2"/>
      <c r="P195" s="2"/>
      <c r="Q195" s="2"/>
      <c r="R195" s="2"/>
      <c r="S195" s="2"/>
      <c r="T195" s="2"/>
      <c r="U195" s="2"/>
      <c r="V195" s="2"/>
      <c r="W195" s="2"/>
      <c r="X195" s="2"/>
    </row>
    <row r="196" spans="1:24" ht="15.75" customHeight="1">
      <c r="A196" s="2"/>
      <c r="B196" s="2"/>
      <c r="C196" s="2"/>
      <c r="D196" s="2"/>
      <c r="E196" s="2"/>
      <c r="F196" s="2"/>
      <c r="G196" s="2"/>
      <c r="H196" s="2"/>
      <c r="I196" s="2"/>
      <c r="K196" s="2"/>
      <c r="L196" s="2"/>
      <c r="M196" s="2"/>
      <c r="N196" s="2"/>
      <c r="O196" s="2"/>
      <c r="P196" s="2"/>
      <c r="Q196" s="2"/>
      <c r="R196" s="2"/>
      <c r="S196" s="2"/>
      <c r="T196" s="2"/>
      <c r="U196" s="2"/>
      <c r="V196" s="2"/>
      <c r="W196" s="2"/>
      <c r="X196" s="2"/>
    </row>
    <row r="197" spans="1:24" ht="15.75" customHeight="1">
      <c r="A197" s="2"/>
      <c r="B197" s="2"/>
      <c r="C197" s="2"/>
      <c r="D197" s="2"/>
      <c r="E197" s="2"/>
      <c r="F197" s="2"/>
      <c r="G197" s="2"/>
      <c r="H197" s="2"/>
      <c r="I197" s="2"/>
      <c r="K197" s="2"/>
      <c r="L197" s="2"/>
      <c r="M197" s="2"/>
      <c r="N197" s="2"/>
      <c r="O197" s="2"/>
      <c r="P197" s="2"/>
      <c r="Q197" s="2"/>
      <c r="R197" s="2"/>
      <c r="S197" s="2"/>
      <c r="T197" s="2"/>
      <c r="U197" s="2"/>
      <c r="V197" s="2"/>
      <c r="W197" s="2"/>
      <c r="X197" s="2"/>
    </row>
    <row r="198" spans="1:24" ht="15.75" customHeight="1">
      <c r="A198" s="2"/>
      <c r="B198" s="2"/>
      <c r="C198" s="2"/>
      <c r="D198" s="2"/>
      <c r="E198" s="2"/>
      <c r="F198" s="2"/>
      <c r="G198" s="2"/>
      <c r="H198" s="2"/>
      <c r="I198" s="2"/>
      <c r="K198" s="2"/>
      <c r="L198" s="2"/>
      <c r="M198" s="2"/>
      <c r="N198" s="2"/>
      <c r="O198" s="2"/>
      <c r="P198" s="2"/>
      <c r="Q198" s="2"/>
      <c r="R198" s="2"/>
      <c r="S198" s="2"/>
      <c r="T198" s="2"/>
      <c r="U198" s="2"/>
      <c r="V198" s="2"/>
      <c r="W198" s="2"/>
      <c r="X198" s="2"/>
    </row>
    <row r="199" spans="1:24" ht="15.75" customHeight="1">
      <c r="A199" s="2"/>
      <c r="B199" s="2"/>
      <c r="C199" s="2"/>
      <c r="D199" s="2"/>
      <c r="E199" s="2"/>
      <c r="F199" s="2"/>
      <c r="G199" s="2"/>
      <c r="H199" s="2"/>
      <c r="I199" s="2"/>
      <c r="K199" s="2"/>
      <c r="L199" s="2"/>
      <c r="M199" s="2"/>
      <c r="N199" s="2"/>
      <c r="O199" s="2"/>
      <c r="P199" s="2"/>
      <c r="Q199" s="2"/>
      <c r="R199" s="2"/>
      <c r="S199" s="2"/>
      <c r="T199" s="2"/>
      <c r="U199" s="2"/>
      <c r="V199" s="2"/>
      <c r="W199" s="2"/>
      <c r="X199" s="2"/>
    </row>
    <row r="200" spans="1:24" ht="15.75" customHeight="1">
      <c r="A200" s="2"/>
      <c r="B200" s="2"/>
      <c r="C200" s="2"/>
      <c r="D200" s="2"/>
      <c r="E200" s="2"/>
      <c r="F200" s="2"/>
      <c r="G200" s="2"/>
      <c r="H200" s="2"/>
      <c r="I200" s="2"/>
      <c r="K200" s="2"/>
      <c r="L200" s="2"/>
      <c r="M200" s="2"/>
      <c r="N200" s="2"/>
      <c r="O200" s="2"/>
      <c r="P200" s="2"/>
      <c r="Q200" s="2"/>
      <c r="R200" s="2"/>
      <c r="S200" s="2"/>
      <c r="T200" s="2"/>
      <c r="U200" s="2"/>
      <c r="V200" s="2"/>
      <c r="W200" s="2"/>
      <c r="X200" s="2"/>
    </row>
    <row r="201" spans="1:24" ht="15.75" customHeight="1">
      <c r="A201" s="2"/>
      <c r="B201" s="2"/>
      <c r="C201" s="2"/>
      <c r="D201" s="2"/>
      <c r="E201" s="2"/>
      <c r="F201" s="2"/>
      <c r="G201" s="2"/>
      <c r="H201" s="2"/>
      <c r="I201" s="2"/>
      <c r="K201" s="2"/>
      <c r="L201" s="2"/>
      <c r="M201" s="2"/>
      <c r="N201" s="2"/>
      <c r="O201" s="2"/>
      <c r="P201" s="2"/>
      <c r="Q201" s="2"/>
      <c r="R201" s="2"/>
      <c r="S201" s="2"/>
      <c r="T201" s="2"/>
      <c r="U201" s="2"/>
      <c r="V201" s="2"/>
      <c r="W201" s="2"/>
      <c r="X201" s="2"/>
    </row>
    <row r="202" spans="1:24" ht="15.75" customHeight="1">
      <c r="A202" s="2"/>
      <c r="B202" s="2"/>
      <c r="C202" s="2"/>
      <c r="D202" s="2"/>
      <c r="E202" s="2"/>
      <c r="F202" s="2"/>
      <c r="G202" s="2"/>
      <c r="H202" s="2"/>
      <c r="I202" s="2"/>
      <c r="K202" s="2"/>
      <c r="L202" s="2"/>
      <c r="M202" s="2"/>
      <c r="N202" s="2"/>
      <c r="O202" s="2"/>
      <c r="P202" s="2"/>
      <c r="Q202" s="2"/>
      <c r="R202" s="2"/>
      <c r="S202" s="2"/>
      <c r="T202" s="2"/>
      <c r="U202" s="2"/>
      <c r="V202" s="2"/>
      <c r="W202" s="2"/>
      <c r="X202" s="2"/>
    </row>
    <row r="203" spans="1:24" ht="15.75" customHeight="1">
      <c r="A203" s="2"/>
      <c r="B203" s="2"/>
      <c r="C203" s="2"/>
      <c r="D203" s="2"/>
      <c r="E203" s="2"/>
      <c r="F203" s="2"/>
      <c r="G203" s="2"/>
      <c r="H203" s="2"/>
      <c r="I203" s="2"/>
      <c r="K203" s="2"/>
      <c r="L203" s="2"/>
      <c r="M203" s="2"/>
      <c r="N203" s="2"/>
      <c r="O203" s="2"/>
      <c r="P203" s="2"/>
      <c r="Q203" s="2"/>
      <c r="R203" s="2"/>
      <c r="S203" s="2"/>
      <c r="T203" s="2"/>
      <c r="U203" s="2"/>
      <c r="V203" s="2"/>
      <c r="W203" s="2"/>
      <c r="X203" s="2"/>
    </row>
    <row r="204" spans="1:24" ht="15.75" customHeight="1">
      <c r="A204" s="2"/>
      <c r="B204" s="2"/>
      <c r="C204" s="2"/>
      <c r="D204" s="2"/>
      <c r="E204" s="2"/>
      <c r="F204" s="2"/>
      <c r="G204" s="2"/>
      <c r="H204" s="2"/>
      <c r="I204" s="2"/>
      <c r="K204" s="2"/>
      <c r="L204" s="2"/>
      <c r="M204" s="2"/>
      <c r="N204" s="2"/>
      <c r="O204" s="2"/>
      <c r="P204" s="2"/>
      <c r="Q204" s="2"/>
      <c r="R204" s="2"/>
      <c r="S204" s="2"/>
      <c r="T204" s="2"/>
      <c r="U204" s="2"/>
      <c r="V204" s="2"/>
      <c r="W204" s="2"/>
      <c r="X204" s="2"/>
    </row>
    <row r="205" spans="1:24" ht="15.75" customHeight="1">
      <c r="A205" s="2"/>
      <c r="B205" s="2"/>
      <c r="C205" s="2"/>
      <c r="D205" s="2"/>
      <c r="E205" s="2"/>
      <c r="F205" s="2"/>
      <c r="G205" s="2"/>
      <c r="H205" s="2"/>
      <c r="I205" s="2"/>
      <c r="K205" s="2"/>
      <c r="L205" s="2"/>
      <c r="M205" s="2"/>
      <c r="N205" s="2"/>
      <c r="O205" s="2"/>
      <c r="P205" s="2"/>
      <c r="Q205" s="2"/>
      <c r="R205" s="2"/>
      <c r="S205" s="2"/>
      <c r="T205" s="2"/>
      <c r="U205" s="2"/>
      <c r="V205" s="2"/>
      <c r="W205" s="2"/>
      <c r="X205" s="2"/>
    </row>
    <row r="206" spans="1:24" ht="15.75" customHeight="1">
      <c r="A206" s="2"/>
      <c r="B206" s="2"/>
      <c r="C206" s="2"/>
      <c r="D206" s="2"/>
      <c r="E206" s="2"/>
      <c r="F206" s="2"/>
      <c r="G206" s="2"/>
      <c r="H206" s="2"/>
      <c r="I206" s="2"/>
      <c r="K206" s="2"/>
      <c r="L206" s="2"/>
      <c r="M206" s="2"/>
      <c r="N206" s="2"/>
      <c r="O206" s="2"/>
      <c r="P206" s="2"/>
      <c r="Q206" s="2"/>
      <c r="R206" s="2"/>
      <c r="S206" s="2"/>
      <c r="T206" s="2"/>
      <c r="U206" s="2"/>
      <c r="V206" s="2"/>
      <c r="W206" s="2"/>
      <c r="X206" s="2"/>
    </row>
    <row r="207" spans="1:24" ht="15.75" customHeight="1">
      <c r="A207" s="2"/>
      <c r="B207" s="2"/>
      <c r="C207" s="2"/>
      <c r="D207" s="2"/>
      <c r="E207" s="2"/>
      <c r="F207" s="2"/>
      <c r="G207" s="2"/>
      <c r="H207" s="2"/>
      <c r="I207" s="2"/>
      <c r="K207" s="2"/>
      <c r="L207" s="2"/>
      <c r="M207" s="2"/>
      <c r="N207" s="2"/>
      <c r="O207" s="2"/>
      <c r="P207" s="2"/>
      <c r="Q207" s="2"/>
      <c r="R207" s="2"/>
      <c r="S207" s="2"/>
      <c r="T207" s="2"/>
      <c r="U207" s="2"/>
      <c r="V207" s="2"/>
      <c r="W207" s="2"/>
      <c r="X207" s="2"/>
    </row>
    <row r="208" spans="1:24" ht="15.75" customHeight="1">
      <c r="A208" s="2"/>
      <c r="B208" s="2"/>
      <c r="C208" s="2"/>
      <c r="D208" s="2"/>
      <c r="E208" s="2"/>
      <c r="F208" s="2"/>
      <c r="G208" s="2"/>
      <c r="H208" s="2"/>
      <c r="I208" s="2"/>
      <c r="K208" s="2"/>
      <c r="L208" s="2"/>
      <c r="M208" s="2"/>
      <c r="N208" s="2"/>
      <c r="O208" s="2"/>
      <c r="P208" s="2"/>
      <c r="Q208" s="2"/>
      <c r="R208" s="2"/>
      <c r="S208" s="2"/>
      <c r="T208" s="2"/>
      <c r="U208" s="2"/>
      <c r="V208" s="2"/>
      <c r="W208" s="2"/>
      <c r="X208" s="2"/>
    </row>
    <row r="209" spans="1:24" ht="15.75" customHeight="1">
      <c r="A209" s="2"/>
      <c r="B209" s="2"/>
      <c r="C209" s="2"/>
      <c r="D209" s="2"/>
      <c r="E209" s="2"/>
      <c r="F209" s="2"/>
      <c r="G209" s="2"/>
      <c r="H209" s="2"/>
      <c r="I209" s="2"/>
      <c r="K209" s="2"/>
      <c r="L209" s="2"/>
      <c r="M209" s="2"/>
      <c r="N209" s="2"/>
      <c r="O209" s="2"/>
      <c r="P209" s="2"/>
      <c r="Q209" s="2"/>
      <c r="R209" s="2"/>
      <c r="S209" s="2"/>
      <c r="T209" s="2"/>
      <c r="U209" s="2"/>
      <c r="V209" s="2"/>
      <c r="W209" s="2"/>
      <c r="X209" s="2"/>
    </row>
    <row r="210" spans="1:24" ht="15.75" customHeight="1">
      <c r="A210" s="2"/>
      <c r="B210" s="2"/>
      <c r="C210" s="2"/>
      <c r="D210" s="2"/>
      <c r="E210" s="2"/>
      <c r="F210" s="2"/>
      <c r="G210" s="2"/>
      <c r="H210" s="2"/>
      <c r="I210" s="2"/>
      <c r="K210" s="2"/>
      <c r="L210" s="2"/>
      <c r="M210" s="2"/>
      <c r="N210" s="2"/>
      <c r="O210" s="2"/>
      <c r="P210" s="2"/>
      <c r="Q210" s="2"/>
      <c r="R210" s="2"/>
      <c r="S210" s="2"/>
      <c r="T210" s="2"/>
      <c r="U210" s="2"/>
      <c r="V210" s="2"/>
      <c r="W210" s="2"/>
      <c r="X210" s="2"/>
    </row>
    <row r="211" spans="1:24" ht="15.75" customHeight="1">
      <c r="A211" s="2"/>
      <c r="B211" s="2"/>
      <c r="C211" s="2"/>
      <c r="D211" s="2"/>
      <c r="E211" s="2"/>
      <c r="F211" s="2"/>
      <c r="G211" s="2"/>
      <c r="H211" s="2"/>
      <c r="I211" s="2"/>
      <c r="K211" s="2"/>
      <c r="L211" s="2"/>
      <c r="M211" s="2"/>
      <c r="N211" s="2"/>
      <c r="O211" s="2"/>
      <c r="P211" s="2"/>
      <c r="Q211" s="2"/>
      <c r="R211" s="2"/>
      <c r="S211" s="2"/>
      <c r="T211" s="2"/>
      <c r="U211" s="2"/>
      <c r="V211" s="2"/>
      <c r="W211" s="2"/>
      <c r="X211" s="2"/>
    </row>
    <row r="212" spans="1:24" ht="15.75" customHeight="1">
      <c r="A212" s="2"/>
      <c r="B212" s="2"/>
      <c r="C212" s="2"/>
      <c r="D212" s="2"/>
      <c r="E212" s="2"/>
      <c r="F212" s="2"/>
      <c r="G212" s="2"/>
      <c r="H212" s="2"/>
      <c r="I212" s="2"/>
      <c r="K212" s="2"/>
      <c r="L212" s="2"/>
      <c r="M212" s="2"/>
      <c r="N212" s="2"/>
      <c r="O212" s="2"/>
      <c r="P212" s="2"/>
      <c r="Q212" s="2"/>
      <c r="R212" s="2"/>
      <c r="S212" s="2"/>
      <c r="T212" s="2"/>
      <c r="U212" s="2"/>
      <c r="V212" s="2"/>
      <c r="W212" s="2"/>
      <c r="X212" s="2"/>
    </row>
    <row r="213" spans="1:24" ht="15.75" customHeight="1">
      <c r="A213" s="2"/>
      <c r="B213" s="2"/>
      <c r="C213" s="2"/>
      <c r="D213" s="2"/>
      <c r="E213" s="2"/>
      <c r="F213" s="2"/>
      <c r="G213" s="2"/>
      <c r="H213" s="2"/>
      <c r="I213" s="2"/>
      <c r="K213" s="2"/>
      <c r="L213" s="2"/>
      <c r="M213" s="2"/>
      <c r="N213" s="2"/>
      <c r="O213" s="2"/>
      <c r="P213" s="2"/>
      <c r="Q213" s="2"/>
      <c r="R213" s="2"/>
      <c r="S213" s="2"/>
      <c r="T213" s="2"/>
      <c r="U213" s="2"/>
      <c r="V213" s="2"/>
      <c r="W213" s="2"/>
      <c r="X213" s="2"/>
    </row>
    <row r="214" spans="1:24" ht="15.75" customHeight="1">
      <c r="A214" s="2"/>
      <c r="B214" s="2"/>
      <c r="C214" s="2"/>
      <c r="D214" s="2"/>
      <c r="E214" s="2"/>
      <c r="F214" s="2"/>
      <c r="G214" s="2"/>
      <c r="H214" s="2"/>
      <c r="I214" s="2"/>
      <c r="K214" s="2"/>
      <c r="L214" s="2"/>
      <c r="M214" s="2"/>
      <c r="N214" s="2"/>
      <c r="O214" s="2"/>
      <c r="P214" s="2"/>
      <c r="Q214" s="2"/>
      <c r="R214" s="2"/>
      <c r="S214" s="2"/>
      <c r="T214" s="2"/>
      <c r="U214" s="2"/>
      <c r="V214" s="2"/>
      <c r="W214" s="2"/>
      <c r="X214" s="2"/>
    </row>
    <row r="215" spans="1:24" ht="15.75" customHeight="1">
      <c r="A215" s="2"/>
      <c r="B215" s="2"/>
      <c r="C215" s="2"/>
      <c r="D215" s="2"/>
      <c r="E215" s="2"/>
      <c r="F215" s="2"/>
      <c r="G215" s="2"/>
      <c r="H215" s="2"/>
      <c r="I215" s="2"/>
      <c r="K215" s="2"/>
      <c r="L215" s="2"/>
      <c r="M215" s="2"/>
      <c r="N215" s="2"/>
      <c r="O215" s="2"/>
      <c r="P215" s="2"/>
      <c r="Q215" s="2"/>
      <c r="R215" s="2"/>
      <c r="S215" s="2"/>
      <c r="T215" s="2"/>
      <c r="U215" s="2"/>
      <c r="V215" s="2"/>
      <c r="W215" s="2"/>
      <c r="X215" s="2"/>
    </row>
    <row r="216" spans="1:24" ht="15.75" customHeight="1">
      <c r="A216" s="2"/>
      <c r="B216" s="2"/>
      <c r="C216" s="2"/>
      <c r="D216" s="2"/>
      <c r="E216" s="2"/>
      <c r="F216" s="2"/>
      <c r="G216" s="2"/>
      <c r="H216" s="2"/>
      <c r="I216" s="2"/>
      <c r="K216" s="2"/>
      <c r="L216" s="2"/>
      <c r="M216" s="2"/>
      <c r="N216" s="2"/>
      <c r="O216" s="2"/>
      <c r="P216" s="2"/>
      <c r="Q216" s="2"/>
      <c r="R216" s="2"/>
      <c r="S216" s="2"/>
      <c r="T216" s="2"/>
      <c r="U216" s="2"/>
      <c r="V216" s="2"/>
      <c r="W216" s="2"/>
      <c r="X216" s="2"/>
    </row>
    <row r="217" spans="1:24" ht="15.75" customHeight="1">
      <c r="A217" s="2"/>
      <c r="B217" s="2"/>
      <c r="C217" s="2"/>
      <c r="D217" s="2"/>
      <c r="E217" s="2"/>
      <c r="F217" s="2"/>
      <c r="G217" s="2"/>
      <c r="H217" s="2"/>
      <c r="I217" s="2"/>
      <c r="K217" s="2"/>
      <c r="L217" s="2"/>
      <c r="M217" s="2"/>
      <c r="N217" s="2"/>
      <c r="O217" s="2"/>
      <c r="P217" s="2"/>
      <c r="Q217" s="2"/>
      <c r="R217" s="2"/>
      <c r="S217" s="2"/>
      <c r="T217" s="2"/>
      <c r="U217" s="2"/>
      <c r="V217" s="2"/>
      <c r="W217" s="2"/>
      <c r="X217" s="2"/>
    </row>
    <row r="218" spans="1:24" ht="15.75" customHeight="1">
      <c r="A218" s="2"/>
      <c r="B218" s="2"/>
      <c r="C218" s="2"/>
      <c r="D218" s="2"/>
      <c r="E218" s="2"/>
      <c r="F218" s="2"/>
      <c r="G218" s="2"/>
      <c r="H218" s="2"/>
      <c r="I218" s="2"/>
      <c r="K218" s="2"/>
      <c r="L218" s="2"/>
      <c r="M218" s="2"/>
      <c r="N218" s="2"/>
      <c r="O218" s="2"/>
      <c r="P218" s="2"/>
      <c r="Q218" s="2"/>
      <c r="R218" s="2"/>
      <c r="S218" s="2"/>
      <c r="T218" s="2"/>
      <c r="U218" s="2"/>
      <c r="V218" s="2"/>
      <c r="W218" s="2"/>
      <c r="X218" s="2"/>
    </row>
    <row r="219" spans="1:24" ht="15.75" customHeight="1">
      <c r="A219" s="2"/>
      <c r="B219" s="2"/>
      <c r="C219" s="2"/>
      <c r="D219" s="2"/>
      <c r="E219" s="2"/>
      <c r="F219" s="2"/>
      <c r="G219" s="2"/>
      <c r="H219" s="2"/>
      <c r="I219" s="2"/>
      <c r="K219" s="2"/>
      <c r="L219" s="2"/>
      <c r="M219" s="2"/>
      <c r="N219" s="2"/>
      <c r="O219" s="2"/>
      <c r="P219" s="2"/>
      <c r="Q219" s="2"/>
      <c r="R219" s="2"/>
      <c r="S219" s="2"/>
      <c r="T219" s="2"/>
      <c r="U219" s="2"/>
      <c r="V219" s="2"/>
      <c r="W219" s="2"/>
      <c r="X219" s="2"/>
    </row>
    <row r="220" spans="1:24" ht="15.75" customHeight="1">
      <c r="A220" s="2"/>
      <c r="B220" s="2"/>
      <c r="C220" s="2"/>
      <c r="D220" s="2"/>
      <c r="E220" s="2"/>
      <c r="F220" s="2"/>
      <c r="G220" s="2"/>
      <c r="H220" s="2"/>
      <c r="I220" s="2"/>
      <c r="K220" s="2"/>
      <c r="L220" s="2"/>
      <c r="M220" s="2"/>
      <c r="N220" s="2"/>
      <c r="O220" s="2"/>
      <c r="P220" s="2"/>
      <c r="Q220" s="2"/>
      <c r="R220" s="2"/>
      <c r="S220" s="2"/>
      <c r="T220" s="2"/>
      <c r="U220" s="2"/>
      <c r="V220" s="2"/>
      <c r="W220" s="2"/>
      <c r="X220" s="2"/>
    </row>
    <row r="221" spans="1:24" ht="15.75" customHeight="1">
      <c r="A221" s="2"/>
      <c r="B221" s="2"/>
      <c r="C221" s="2"/>
      <c r="D221" s="2"/>
      <c r="E221" s="2"/>
      <c r="F221" s="2"/>
      <c r="G221" s="2"/>
      <c r="H221" s="2"/>
      <c r="I221" s="2"/>
      <c r="K221" s="2"/>
      <c r="L221" s="2"/>
      <c r="M221" s="2"/>
      <c r="N221" s="2"/>
      <c r="O221" s="2"/>
      <c r="P221" s="2"/>
      <c r="Q221" s="2"/>
      <c r="R221" s="2"/>
      <c r="S221" s="2"/>
      <c r="T221" s="2"/>
      <c r="U221" s="2"/>
      <c r="V221" s="2"/>
      <c r="W221" s="2"/>
      <c r="X221" s="2"/>
    </row>
    <row r="222" spans="1:24" ht="15.75" customHeight="1">
      <c r="A222" s="2"/>
      <c r="B222" s="2"/>
      <c r="C222" s="2"/>
      <c r="D222" s="2"/>
      <c r="E222" s="2"/>
      <c r="F222" s="2"/>
      <c r="G222" s="2"/>
      <c r="H222" s="2"/>
      <c r="I222" s="2"/>
      <c r="K222" s="2"/>
      <c r="L222" s="2"/>
      <c r="M222" s="2"/>
      <c r="N222" s="2"/>
      <c r="O222" s="2"/>
      <c r="P222" s="2"/>
      <c r="Q222" s="2"/>
      <c r="R222" s="2"/>
      <c r="S222" s="2"/>
      <c r="T222" s="2"/>
      <c r="U222" s="2"/>
      <c r="V222" s="2"/>
      <c r="W222" s="2"/>
      <c r="X222" s="2"/>
    </row>
    <row r="223" spans="1:24" ht="15.75" customHeight="1">
      <c r="A223" s="2"/>
      <c r="B223" s="2"/>
      <c r="C223" s="2"/>
      <c r="D223" s="2"/>
      <c r="E223" s="2"/>
      <c r="F223" s="2"/>
      <c r="G223" s="2"/>
      <c r="H223" s="2"/>
      <c r="I223" s="2"/>
      <c r="K223" s="2"/>
      <c r="L223" s="2"/>
      <c r="M223" s="2"/>
      <c r="N223" s="2"/>
      <c r="O223" s="2"/>
      <c r="P223" s="2"/>
      <c r="Q223" s="2"/>
      <c r="R223" s="2"/>
      <c r="S223" s="2"/>
      <c r="T223" s="2"/>
      <c r="U223" s="2"/>
      <c r="V223" s="2"/>
      <c r="W223" s="2"/>
      <c r="X223" s="2"/>
    </row>
    <row r="224" spans="1:24" ht="15.75" customHeight="1">
      <c r="A224" s="2"/>
      <c r="B224" s="2"/>
      <c r="C224" s="2"/>
      <c r="D224" s="2"/>
      <c r="E224" s="2"/>
      <c r="F224" s="2"/>
      <c r="G224" s="2"/>
      <c r="H224" s="2"/>
      <c r="I224" s="2"/>
      <c r="K224" s="2"/>
      <c r="L224" s="2"/>
      <c r="M224" s="2"/>
      <c r="N224" s="2"/>
      <c r="O224" s="2"/>
      <c r="P224" s="2"/>
      <c r="Q224" s="2"/>
      <c r="R224" s="2"/>
      <c r="S224" s="2"/>
      <c r="T224" s="2"/>
      <c r="U224" s="2"/>
      <c r="V224" s="2"/>
      <c r="W224" s="2"/>
      <c r="X224" s="2"/>
    </row>
    <row r="225" spans="1:24" ht="15.75" customHeight="1">
      <c r="A225" s="2"/>
      <c r="B225" s="2"/>
      <c r="C225" s="2"/>
      <c r="D225" s="2"/>
      <c r="E225" s="2"/>
      <c r="F225" s="2"/>
      <c r="G225" s="2"/>
      <c r="H225" s="2"/>
      <c r="I225" s="2"/>
      <c r="K225" s="2"/>
      <c r="L225" s="2"/>
      <c r="M225" s="2"/>
      <c r="N225" s="2"/>
      <c r="O225" s="2"/>
      <c r="P225" s="2"/>
      <c r="Q225" s="2"/>
      <c r="R225" s="2"/>
      <c r="S225" s="2"/>
      <c r="T225" s="2"/>
      <c r="U225" s="2"/>
      <c r="V225" s="2"/>
      <c r="W225" s="2"/>
      <c r="X225" s="2"/>
    </row>
    <row r="226" spans="1:24" ht="15.75" customHeight="1">
      <c r="A226" s="2"/>
      <c r="B226" s="2"/>
      <c r="C226" s="2"/>
      <c r="D226" s="2"/>
      <c r="E226" s="2"/>
      <c r="F226" s="2"/>
      <c r="G226" s="2"/>
      <c r="H226" s="2"/>
      <c r="I226" s="2"/>
      <c r="K226" s="2"/>
      <c r="L226" s="2"/>
      <c r="M226" s="2"/>
      <c r="N226" s="2"/>
      <c r="O226" s="2"/>
      <c r="P226" s="2"/>
      <c r="Q226" s="2"/>
      <c r="R226" s="2"/>
      <c r="S226" s="2"/>
      <c r="T226" s="2"/>
      <c r="U226" s="2"/>
      <c r="V226" s="2"/>
      <c r="W226" s="2"/>
      <c r="X226" s="2"/>
    </row>
    <row r="227" spans="1:24" ht="15.75" customHeight="1">
      <c r="A227" s="2"/>
      <c r="B227" s="2"/>
      <c r="C227" s="2"/>
      <c r="D227" s="2"/>
      <c r="E227" s="2"/>
      <c r="F227" s="2"/>
      <c r="G227" s="2"/>
      <c r="H227" s="2"/>
      <c r="I227" s="2"/>
      <c r="K227" s="2"/>
      <c r="L227" s="2"/>
      <c r="M227" s="2"/>
      <c r="N227" s="2"/>
      <c r="O227" s="2"/>
      <c r="P227" s="2"/>
      <c r="Q227" s="2"/>
      <c r="R227" s="2"/>
      <c r="S227" s="2"/>
      <c r="T227" s="2"/>
      <c r="U227" s="2"/>
      <c r="V227" s="2"/>
      <c r="W227" s="2"/>
      <c r="X227" s="2"/>
    </row>
    <row r="228" spans="1:24" ht="15.75" customHeight="1">
      <c r="A228" s="2"/>
      <c r="B228" s="2"/>
      <c r="C228" s="2"/>
      <c r="D228" s="2"/>
      <c r="E228" s="2"/>
      <c r="F228" s="2"/>
      <c r="G228" s="2"/>
      <c r="H228" s="2"/>
      <c r="I228" s="2"/>
      <c r="K228" s="2"/>
      <c r="L228" s="2"/>
      <c r="M228" s="2"/>
      <c r="N228" s="2"/>
      <c r="O228" s="2"/>
      <c r="P228" s="2"/>
      <c r="Q228" s="2"/>
      <c r="R228" s="2"/>
      <c r="S228" s="2"/>
      <c r="T228" s="2"/>
      <c r="U228" s="2"/>
      <c r="V228" s="2"/>
      <c r="W228" s="2"/>
      <c r="X228" s="2"/>
    </row>
    <row r="229" spans="1:24" ht="15.75" customHeight="1">
      <c r="A229" s="2"/>
      <c r="B229" s="2"/>
      <c r="C229" s="2"/>
      <c r="D229" s="2"/>
      <c r="E229" s="2"/>
      <c r="F229" s="2"/>
      <c r="G229" s="2"/>
      <c r="H229" s="2"/>
      <c r="I229" s="2"/>
      <c r="K229" s="2"/>
      <c r="L229" s="2"/>
      <c r="M229" s="2"/>
      <c r="N229" s="2"/>
      <c r="O229" s="2"/>
      <c r="P229" s="2"/>
      <c r="Q229" s="2"/>
      <c r="R229" s="2"/>
      <c r="S229" s="2"/>
      <c r="T229" s="2"/>
      <c r="U229" s="2"/>
      <c r="V229" s="2"/>
      <c r="W229" s="2"/>
      <c r="X229" s="2"/>
    </row>
    <row r="230" spans="1:24" ht="15.75" customHeight="1">
      <c r="A230" s="2"/>
      <c r="B230" s="2"/>
      <c r="C230" s="2"/>
      <c r="D230" s="2"/>
      <c r="E230" s="2"/>
      <c r="F230" s="2"/>
      <c r="G230" s="2"/>
      <c r="H230" s="2"/>
      <c r="I230" s="2"/>
      <c r="K230" s="2"/>
      <c r="L230" s="2"/>
      <c r="M230" s="2"/>
      <c r="N230" s="2"/>
      <c r="O230" s="2"/>
      <c r="P230" s="2"/>
      <c r="Q230" s="2"/>
      <c r="R230" s="2"/>
      <c r="S230" s="2"/>
      <c r="T230" s="2"/>
      <c r="U230" s="2"/>
      <c r="V230" s="2"/>
      <c r="W230" s="2"/>
      <c r="X230" s="2"/>
    </row>
    <row r="231" spans="1:24" ht="15.75" customHeight="1">
      <c r="A231" s="2"/>
      <c r="B231" s="2"/>
      <c r="C231" s="2"/>
      <c r="D231" s="2"/>
      <c r="E231" s="2"/>
      <c r="F231" s="2"/>
      <c r="G231" s="2"/>
      <c r="H231" s="2"/>
      <c r="I231" s="2"/>
      <c r="K231" s="2"/>
      <c r="L231" s="2"/>
      <c r="M231" s="2"/>
      <c r="N231" s="2"/>
      <c r="O231" s="2"/>
      <c r="P231" s="2"/>
      <c r="Q231" s="2"/>
      <c r="R231" s="2"/>
      <c r="S231" s="2"/>
      <c r="T231" s="2"/>
      <c r="U231" s="2"/>
      <c r="V231" s="2"/>
      <c r="W231" s="2"/>
      <c r="X231" s="2"/>
    </row>
    <row r="232" spans="1:24" ht="15.75" customHeight="1">
      <c r="A232" s="2"/>
      <c r="B232" s="2"/>
      <c r="C232" s="2"/>
      <c r="D232" s="2"/>
      <c r="E232" s="2"/>
      <c r="F232" s="2"/>
      <c r="G232" s="2"/>
      <c r="H232" s="2"/>
      <c r="I232" s="2"/>
      <c r="K232" s="2"/>
      <c r="L232" s="2"/>
      <c r="M232" s="2"/>
      <c r="N232" s="2"/>
      <c r="O232" s="2"/>
      <c r="P232" s="2"/>
      <c r="Q232" s="2"/>
      <c r="R232" s="2"/>
      <c r="S232" s="2"/>
      <c r="T232" s="2"/>
      <c r="U232" s="2"/>
      <c r="V232" s="2"/>
      <c r="W232" s="2"/>
      <c r="X232" s="2"/>
    </row>
    <row r="233" spans="1:24" ht="15.75" customHeight="1">
      <c r="A233" s="2"/>
      <c r="B233" s="2"/>
      <c r="C233" s="2"/>
      <c r="D233" s="2"/>
      <c r="E233" s="2"/>
      <c r="F233" s="2"/>
      <c r="G233" s="2"/>
      <c r="H233" s="2"/>
      <c r="I233" s="2"/>
      <c r="K233" s="2"/>
      <c r="L233" s="2"/>
      <c r="M233" s="2"/>
      <c r="N233" s="2"/>
      <c r="O233" s="2"/>
      <c r="P233" s="2"/>
      <c r="Q233" s="2"/>
      <c r="R233" s="2"/>
      <c r="S233" s="2"/>
      <c r="T233" s="2"/>
      <c r="U233" s="2"/>
      <c r="V233" s="2"/>
      <c r="W233" s="2"/>
      <c r="X233" s="2"/>
    </row>
    <row r="234" spans="1:24" ht="15.75" customHeight="1">
      <c r="A234" s="2"/>
      <c r="B234" s="2"/>
      <c r="C234" s="2"/>
      <c r="D234" s="2"/>
      <c r="E234" s="2"/>
      <c r="F234" s="2"/>
      <c r="G234" s="2"/>
      <c r="H234" s="2"/>
      <c r="I234" s="2"/>
      <c r="K234" s="2"/>
      <c r="L234" s="2"/>
      <c r="M234" s="2"/>
      <c r="N234" s="2"/>
      <c r="O234" s="2"/>
      <c r="P234" s="2"/>
      <c r="Q234" s="2"/>
      <c r="R234" s="2"/>
      <c r="S234" s="2"/>
      <c r="T234" s="2"/>
      <c r="U234" s="2"/>
      <c r="V234" s="2"/>
      <c r="W234" s="2"/>
      <c r="X234" s="2"/>
    </row>
    <row r="235" spans="1:24" ht="15.75" customHeight="1">
      <c r="A235" s="2"/>
      <c r="B235" s="2"/>
      <c r="C235" s="2"/>
      <c r="D235" s="2"/>
      <c r="E235" s="2"/>
      <c r="F235" s="2"/>
      <c r="G235" s="2"/>
      <c r="H235" s="2"/>
      <c r="I235" s="2"/>
      <c r="K235" s="2"/>
      <c r="L235" s="2"/>
      <c r="M235" s="2"/>
      <c r="N235" s="2"/>
      <c r="O235" s="2"/>
      <c r="P235" s="2"/>
      <c r="Q235" s="2"/>
      <c r="R235" s="2"/>
      <c r="S235" s="2"/>
      <c r="T235" s="2"/>
      <c r="U235" s="2"/>
      <c r="V235" s="2"/>
      <c r="W235" s="2"/>
      <c r="X235" s="2"/>
    </row>
    <row r="236" spans="1:24" ht="15.75" customHeight="1">
      <c r="A236" s="2"/>
      <c r="B236" s="2"/>
      <c r="C236" s="2"/>
      <c r="D236" s="2"/>
      <c r="E236" s="2"/>
      <c r="F236" s="2"/>
      <c r="G236" s="2"/>
      <c r="H236" s="2"/>
      <c r="I236" s="2"/>
      <c r="K236" s="2"/>
      <c r="L236" s="2"/>
      <c r="M236" s="2"/>
      <c r="N236" s="2"/>
      <c r="O236" s="2"/>
      <c r="P236" s="2"/>
      <c r="Q236" s="2"/>
      <c r="R236" s="2"/>
      <c r="S236" s="2"/>
      <c r="T236" s="2"/>
      <c r="U236" s="2"/>
      <c r="V236" s="2"/>
      <c r="W236" s="2"/>
      <c r="X236" s="2"/>
    </row>
    <row r="237" spans="1:24" ht="15.75" customHeight="1">
      <c r="A237" s="2"/>
      <c r="B237" s="2"/>
      <c r="C237" s="2"/>
      <c r="D237" s="2"/>
      <c r="E237" s="2"/>
      <c r="F237" s="2"/>
      <c r="G237" s="2"/>
      <c r="H237" s="2"/>
      <c r="I237" s="2"/>
      <c r="K237" s="2"/>
      <c r="L237" s="2"/>
      <c r="M237" s="2"/>
      <c r="N237" s="2"/>
      <c r="O237" s="2"/>
      <c r="P237" s="2"/>
      <c r="Q237" s="2"/>
      <c r="R237" s="2"/>
      <c r="S237" s="2"/>
      <c r="T237" s="2"/>
      <c r="U237" s="2"/>
      <c r="V237" s="2"/>
      <c r="W237" s="2"/>
      <c r="X237" s="2"/>
    </row>
    <row r="238" spans="1:24" ht="15.75" customHeight="1">
      <c r="A238" s="2"/>
      <c r="B238" s="2"/>
      <c r="C238" s="2"/>
      <c r="D238" s="2"/>
      <c r="E238" s="2"/>
      <c r="F238" s="2"/>
      <c r="G238" s="2"/>
      <c r="H238" s="2"/>
      <c r="I238" s="2"/>
      <c r="K238" s="2"/>
      <c r="L238" s="2"/>
      <c r="M238" s="2"/>
      <c r="N238" s="2"/>
      <c r="O238" s="2"/>
      <c r="P238" s="2"/>
      <c r="Q238" s="2"/>
      <c r="R238" s="2"/>
      <c r="S238" s="2"/>
      <c r="T238" s="2"/>
      <c r="U238" s="2"/>
      <c r="V238" s="2"/>
      <c r="W238" s="2"/>
      <c r="X238" s="2"/>
    </row>
    <row r="239" spans="1:24" ht="15.75" customHeight="1">
      <c r="A239" s="2"/>
      <c r="B239" s="2"/>
      <c r="C239" s="2"/>
      <c r="D239" s="2"/>
      <c r="E239" s="2"/>
      <c r="F239" s="2"/>
      <c r="G239" s="2"/>
      <c r="H239" s="2"/>
      <c r="I239" s="2"/>
      <c r="K239" s="2"/>
      <c r="L239" s="2"/>
      <c r="M239" s="2"/>
      <c r="N239" s="2"/>
      <c r="O239" s="2"/>
      <c r="P239" s="2"/>
      <c r="Q239" s="2"/>
      <c r="R239" s="2"/>
      <c r="S239" s="2"/>
      <c r="T239" s="2"/>
      <c r="U239" s="2"/>
      <c r="V239" s="2"/>
      <c r="W239" s="2"/>
      <c r="X239" s="2"/>
    </row>
    <row r="240" spans="1:24" ht="15.75" customHeight="1">
      <c r="A240" s="2"/>
      <c r="B240" s="2"/>
      <c r="C240" s="2"/>
      <c r="D240" s="2"/>
      <c r="E240" s="2"/>
      <c r="F240" s="2"/>
      <c r="G240" s="2"/>
      <c r="H240" s="2"/>
      <c r="I240" s="2"/>
      <c r="K240" s="2"/>
      <c r="L240" s="2"/>
      <c r="M240" s="2"/>
      <c r="N240" s="2"/>
      <c r="O240" s="2"/>
      <c r="P240" s="2"/>
      <c r="Q240" s="2"/>
      <c r="R240" s="2"/>
      <c r="S240" s="2"/>
      <c r="T240" s="2"/>
      <c r="U240" s="2"/>
      <c r="V240" s="2"/>
      <c r="W240" s="2"/>
      <c r="X240" s="2"/>
    </row>
    <row r="241" spans="1:24" ht="15.75" customHeight="1">
      <c r="A241" s="2"/>
      <c r="B241" s="2"/>
      <c r="C241" s="2"/>
      <c r="D241" s="2"/>
      <c r="E241" s="2"/>
      <c r="F241" s="2"/>
      <c r="G241" s="2"/>
      <c r="H241" s="2"/>
      <c r="I241" s="2"/>
      <c r="K241" s="2"/>
      <c r="L241" s="2"/>
      <c r="M241" s="2"/>
      <c r="N241" s="2"/>
      <c r="O241" s="2"/>
      <c r="P241" s="2"/>
      <c r="Q241" s="2"/>
      <c r="R241" s="2"/>
      <c r="S241" s="2"/>
      <c r="T241" s="2"/>
      <c r="U241" s="2"/>
      <c r="V241" s="2"/>
      <c r="W241" s="2"/>
      <c r="X241" s="2"/>
    </row>
    <row r="242" spans="1:24" ht="15.75" customHeight="1">
      <c r="A242" s="2"/>
      <c r="B242" s="2"/>
      <c r="C242" s="2"/>
      <c r="D242" s="2"/>
      <c r="E242" s="2"/>
      <c r="F242" s="2"/>
      <c r="G242" s="2"/>
      <c r="H242" s="2"/>
      <c r="I242" s="2"/>
      <c r="K242" s="2"/>
      <c r="L242" s="2"/>
      <c r="M242" s="2"/>
      <c r="N242" s="2"/>
      <c r="O242" s="2"/>
      <c r="P242" s="2"/>
      <c r="Q242" s="2"/>
      <c r="R242" s="2"/>
      <c r="S242" s="2"/>
      <c r="T242" s="2"/>
      <c r="U242" s="2"/>
      <c r="V242" s="2"/>
      <c r="W242" s="2"/>
      <c r="X242" s="2"/>
    </row>
    <row r="243" spans="1:24" ht="15.75" customHeight="1">
      <c r="A243" s="2"/>
      <c r="B243" s="2"/>
      <c r="C243" s="2"/>
      <c r="D243" s="2"/>
      <c r="E243" s="2"/>
      <c r="F243" s="2"/>
      <c r="G243" s="2"/>
      <c r="H243" s="2"/>
      <c r="I243" s="2"/>
      <c r="K243" s="2"/>
      <c r="L243" s="2"/>
      <c r="M243" s="2"/>
      <c r="N243" s="2"/>
      <c r="O243" s="2"/>
      <c r="P243" s="2"/>
      <c r="Q243" s="2"/>
      <c r="R243" s="2"/>
      <c r="S243" s="2"/>
      <c r="T243" s="2"/>
      <c r="U243" s="2"/>
      <c r="V243" s="2"/>
      <c r="W243" s="2"/>
      <c r="X243" s="2"/>
    </row>
    <row r="244" spans="1:24" ht="15.75" customHeight="1">
      <c r="A244" s="2"/>
      <c r="B244" s="2"/>
      <c r="C244" s="2"/>
      <c r="D244" s="2"/>
      <c r="E244" s="2"/>
      <c r="F244" s="2"/>
      <c r="G244" s="2"/>
      <c r="H244" s="2"/>
      <c r="I244" s="2"/>
      <c r="K244" s="2"/>
      <c r="L244" s="2"/>
      <c r="M244" s="2"/>
      <c r="N244" s="2"/>
      <c r="O244" s="2"/>
      <c r="P244" s="2"/>
      <c r="Q244" s="2"/>
      <c r="R244" s="2"/>
      <c r="S244" s="2"/>
      <c r="T244" s="2"/>
      <c r="U244" s="2"/>
      <c r="V244" s="2"/>
      <c r="W244" s="2"/>
      <c r="X244" s="2"/>
    </row>
    <row r="245" spans="1:24" ht="15.75" customHeight="1">
      <c r="A245" s="2"/>
      <c r="B245" s="2"/>
      <c r="C245" s="2"/>
      <c r="D245" s="2"/>
      <c r="E245" s="2"/>
      <c r="F245" s="2"/>
      <c r="G245" s="2"/>
      <c r="H245" s="2"/>
      <c r="I245" s="2"/>
      <c r="K245" s="2"/>
      <c r="L245" s="2"/>
      <c r="M245" s="2"/>
      <c r="N245" s="2"/>
      <c r="O245" s="2"/>
      <c r="P245" s="2"/>
      <c r="Q245" s="2"/>
      <c r="R245" s="2"/>
      <c r="S245" s="2"/>
      <c r="T245" s="2"/>
      <c r="U245" s="2"/>
      <c r="V245" s="2"/>
      <c r="W245" s="2"/>
      <c r="X245" s="2"/>
    </row>
    <row r="246" spans="1:24" ht="15.75" customHeight="1">
      <c r="A246" s="2"/>
      <c r="B246" s="2"/>
      <c r="C246" s="2"/>
      <c r="D246" s="2"/>
      <c r="E246" s="2"/>
      <c r="F246" s="2"/>
      <c r="G246" s="2"/>
      <c r="H246" s="2"/>
      <c r="I246" s="2"/>
      <c r="K246" s="2"/>
      <c r="L246" s="2"/>
      <c r="M246" s="2"/>
      <c r="N246" s="2"/>
      <c r="O246" s="2"/>
      <c r="P246" s="2"/>
      <c r="Q246" s="2"/>
      <c r="R246" s="2"/>
      <c r="S246" s="2"/>
      <c r="T246" s="2"/>
      <c r="U246" s="2"/>
      <c r="V246" s="2"/>
      <c r="W246" s="2"/>
      <c r="X246" s="2"/>
    </row>
    <row r="247" spans="1:24" ht="15.75" customHeight="1">
      <c r="A247" s="2"/>
      <c r="B247" s="2"/>
      <c r="C247" s="2"/>
      <c r="D247" s="2"/>
      <c r="E247" s="2"/>
      <c r="F247" s="2"/>
      <c r="G247" s="2"/>
      <c r="H247" s="2"/>
      <c r="I247" s="2"/>
      <c r="K247" s="2"/>
      <c r="L247" s="2"/>
      <c r="M247" s="2"/>
      <c r="N247" s="2"/>
      <c r="O247" s="2"/>
      <c r="P247" s="2"/>
      <c r="Q247" s="2"/>
      <c r="R247" s="2"/>
      <c r="S247" s="2"/>
      <c r="T247" s="2"/>
      <c r="U247" s="2"/>
      <c r="V247" s="2"/>
      <c r="W247" s="2"/>
      <c r="X247" s="2"/>
    </row>
    <row r="248" spans="1:24" ht="15.75" customHeight="1">
      <c r="A248" s="2"/>
      <c r="B248" s="2"/>
      <c r="C248" s="2"/>
      <c r="D248" s="2"/>
      <c r="E248" s="2"/>
      <c r="F248" s="2"/>
      <c r="G248" s="2"/>
      <c r="H248" s="2"/>
      <c r="I248" s="2"/>
      <c r="K248" s="2"/>
      <c r="L248" s="2"/>
      <c r="M248" s="2"/>
      <c r="N248" s="2"/>
      <c r="O248" s="2"/>
      <c r="P248" s="2"/>
      <c r="Q248" s="2"/>
      <c r="R248" s="2"/>
      <c r="S248" s="2"/>
      <c r="T248" s="2"/>
      <c r="U248" s="2"/>
      <c r="V248" s="2"/>
      <c r="W248" s="2"/>
      <c r="X248" s="2"/>
    </row>
    <row r="249" spans="1:24" ht="15.75" customHeight="1">
      <c r="A249" s="2"/>
      <c r="B249" s="2"/>
      <c r="C249" s="2"/>
      <c r="D249" s="2"/>
      <c r="E249" s="2"/>
      <c r="F249" s="2"/>
      <c r="G249" s="2"/>
      <c r="H249" s="2"/>
      <c r="I249" s="2"/>
      <c r="K249" s="2"/>
      <c r="L249" s="2"/>
      <c r="M249" s="2"/>
      <c r="N249" s="2"/>
      <c r="O249" s="2"/>
      <c r="P249" s="2"/>
      <c r="Q249" s="2"/>
      <c r="R249" s="2"/>
      <c r="S249" s="2"/>
      <c r="T249" s="2"/>
      <c r="U249" s="2"/>
      <c r="V249" s="2"/>
      <c r="W249" s="2"/>
      <c r="X249" s="2"/>
    </row>
    <row r="250" spans="1:24" ht="15.75" customHeight="1">
      <c r="A250" s="2"/>
      <c r="B250" s="2"/>
      <c r="C250" s="2"/>
      <c r="D250" s="2"/>
      <c r="E250" s="2"/>
      <c r="F250" s="2"/>
      <c r="G250" s="2"/>
      <c r="H250" s="2"/>
      <c r="I250" s="2"/>
      <c r="K250" s="2"/>
      <c r="L250" s="2"/>
      <c r="M250" s="2"/>
      <c r="N250" s="2"/>
      <c r="O250" s="2"/>
      <c r="P250" s="2"/>
      <c r="Q250" s="2"/>
      <c r="R250" s="2"/>
      <c r="S250" s="2"/>
      <c r="T250" s="2"/>
      <c r="U250" s="2"/>
      <c r="V250" s="2"/>
      <c r="W250" s="2"/>
      <c r="X250" s="2"/>
    </row>
    <row r="251" spans="1:24" ht="15.75" customHeight="1">
      <c r="A251" s="2"/>
      <c r="B251" s="2"/>
      <c r="C251" s="2"/>
      <c r="D251" s="2"/>
      <c r="E251" s="2"/>
      <c r="F251" s="2"/>
      <c r="G251" s="2"/>
      <c r="H251" s="2"/>
      <c r="I251" s="2"/>
      <c r="K251" s="2"/>
      <c r="L251" s="2"/>
      <c r="M251" s="2"/>
      <c r="N251" s="2"/>
      <c r="O251" s="2"/>
      <c r="P251" s="2"/>
      <c r="Q251" s="2"/>
      <c r="R251" s="2"/>
      <c r="S251" s="2"/>
      <c r="T251" s="2"/>
      <c r="U251" s="2"/>
      <c r="V251" s="2"/>
      <c r="W251" s="2"/>
      <c r="X251" s="2"/>
    </row>
    <row r="252" spans="1:24" ht="15.75" customHeight="1">
      <c r="A252" s="2"/>
      <c r="B252" s="2"/>
      <c r="C252" s="2"/>
      <c r="D252" s="2"/>
      <c r="E252" s="2"/>
      <c r="F252" s="2"/>
      <c r="G252" s="2"/>
      <c r="H252" s="2"/>
      <c r="I252" s="2"/>
      <c r="K252" s="2"/>
      <c r="L252" s="2"/>
      <c r="M252" s="2"/>
      <c r="N252" s="2"/>
      <c r="O252" s="2"/>
      <c r="P252" s="2"/>
      <c r="Q252" s="2"/>
      <c r="R252" s="2"/>
      <c r="S252" s="2"/>
      <c r="T252" s="2"/>
      <c r="U252" s="2"/>
      <c r="V252" s="2"/>
      <c r="W252" s="2"/>
      <c r="X252" s="2"/>
    </row>
    <row r="253" spans="1:24" ht="15.75" customHeight="1">
      <c r="A253" s="2"/>
      <c r="B253" s="2"/>
      <c r="C253" s="2"/>
      <c r="D253" s="2"/>
      <c r="E253" s="2"/>
      <c r="F253" s="2"/>
      <c r="G253" s="2"/>
      <c r="H253" s="2"/>
      <c r="I253" s="2"/>
      <c r="K253" s="2"/>
      <c r="L253" s="2"/>
      <c r="M253" s="2"/>
      <c r="N253" s="2"/>
      <c r="O253" s="2"/>
      <c r="P253" s="2"/>
      <c r="Q253" s="2"/>
      <c r="R253" s="2"/>
      <c r="S253" s="2"/>
      <c r="T253" s="2"/>
      <c r="U253" s="2"/>
      <c r="V253" s="2"/>
      <c r="W253" s="2"/>
      <c r="X253" s="2"/>
    </row>
    <row r="254" spans="1:24" ht="15.75" customHeight="1">
      <c r="A254" s="2"/>
      <c r="B254" s="2"/>
      <c r="C254" s="2"/>
      <c r="D254" s="2"/>
      <c r="E254" s="2"/>
      <c r="F254" s="2"/>
      <c r="G254" s="2"/>
      <c r="H254" s="2"/>
      <c r="I254" s="2"/>
      <c r="K254" s="2"/>
      <c r="L254" s="2"/>
      <c r="M254" s="2"/>
      <c r="N254" s="2"/>
      <c r="O254" s="2"/>
      <c r="P254" s="2"/>
      <c r="Q254" s="2"/>
      <c r="R254" s="2"/>
      <c r="S254" s="2"/>
      <c r="T254" s="2"/>
      <c r="U254" s="2"/>
      <c r="V254" s="2"/>
      <c r="W254" s="2"/>
      <c r="X254" s="2"/>
    </row>
    <row r="255" spans="1:24" ht="15.75" customHeight="1">
      <c r="A255" s="2"/>
      <c r="B255" s="2"/>
      <c r="C255" s="2"/>
      <c r="D255" s="2"/>
      <c r="E255" s="2"/>
      <c r="F255" s="2"/>
      <c r="G255" s="2"/>
      <c r="H255" s="2"/>
      <c r="I255" s="2"/>
      <c r="K255" s="2"/>
      <c r="L255" s="2"/>
      <c r="M255" s="2"/>
      <c r="N255" s="2"/>
      <c r="O255" s="2"/>
      <c r="P255" s="2"/>
      <c r="Q255" s="2"/>
      <c r="R255" s="2"/>
      <c r="S255" s="2"/>
      <c r="T255" s="2"/>
      <c r="U255" s="2"/>
      <c r="V255" s="2"/>
      <c r="W255" s="2"/>
      <c r="X255" s="2"/>
    </row>
    <row r="256" spans="1:24" ht="15.75" customHeight="1">
      <c r="A256" s="2"/>
      <c r="B256" s="2"/>
      <c r="C256" s="2"/>
      <c r="D256" s="2"/>
      <c r="E256" s="2"/>
      <c r="F256" s="2"/>
      <c r="G256" s="2"/>
      <c r="H256" s="2"/>
      <c r="I256" s="2"/>
      <c r="K256" s="2"/>
      <c r="L256" s="2"/>
      <c r="M256" s="2"/>
      <c r="N256" s="2"/>
      <c r="O256" s="2"/>
      <c r="P256" s="2"/>
      <c r="Q256" s="2"/>
      <c r="R256" s="2"/>
      <c r="S256" s="2"/>
      <c r="T256" s="2"/>
      <c r="U256" s="2"/>
      <c r="V256" s="2"/>
      <c r="W256" s="2"/>
      <c r="X256" s="2"/>
    </row>
    <row r="257" spans="1:24" ht="15.75" customHeight="1">
      <c r="A257" s="2"/>
      <c r="B257" s="2"/>
      <c r="C257" s="2"/>
      <c r="D257" s="2"/>
      <c r="E257" s="2"/>
      <c r="F257" s="2"/>
      <c r="G257" s="2"/>
      <c r="H257" s="2"/>
      <c r="I257" s="2"/>
      <c r="K257" s="2"/>
      <c r="L257" s="2"/>
      <c r="M257" s="2"/>
      <c r="N257" s="2"/>
      <c r="O257" s="2"/>
      <c r="P257" s="2"/>
      <c r="Q257" s="2"/>
      <c r="R257" s="2"/>
      <c r="S257" s="2"/>
      <c r="T257" s="2"/>
      <c r="U257" s="2"/>
      <c r="V257" s="2"/>
      <c r="W257" s="2"/>
      <c r="X257" s="2"/>
    </row>
    <row r="258" spans="1:24" ht="15.75" customHeight="1">
      <c r="A258" s="2"/>
      <c r="B258" s="2"/>
      <c r="C258" s="2"/>
      <c r="D258" s="2"/>
      <c r="E258" s="2"/>
      <c r="F258" s="2"/>
      <c r="G258" s="2"/>
      <c r="H258" s="2"/>
      <c r="I258" s="2"/>
      <c r="K258" s="2"/>
      <c r="L258" s="2"/>
      <c r="M258" s="2"/>
      <c r="N258" s="2"/>
      <c r="O258" s="2"/>
      <c r="P258" s="2"/>
      <c r="Q258" s="2"/>
      <c r="R258" s="2"/>
      <c r="S258" s="2"/>
      <c r="T258" s="2"/>
      <c r="U258" s="2"/>
      <c r="V258" s="2"/>
      <c r="W258" s="2"/>
      <c r="X258" s="2"/>
    </row>
    <row r="259" spans="1:24" ht="15.75" customHeight="1">
      <c r="A259" s="2"/>
      <c r="B259" s="2"/>
      <c r="C259" s="2"/>
      <c r="D259" s="2"/>
      <c r="E259" s="2"/>
      <c r="F259" s="2"/>
      <c r="G259" s="2"/>
      <c r="H259" s="2"/>
      <c r="I259" s="2"/>
      <c r="K259" s="2"/>
      <c r="L259" s="2"/>
      <c r="M259" s="2"/>
      <c r="N259" s="2"/>
      <c r="O259" s="2"/>
      <c r="P259" s="2"/>
      <c r="Q259" s="2"/>
      <c r="R259" s="2"/>
      <c r="S259" s="2"/>
      <c r="T259" s="2"/>
      <c r="U259" s="2"/>
      <c r="V259" s="2"/>
      <c r="W259" s="2"/>
      <c r="X259" s="2"/>
    </row>
    <row r="260" spans="1:24" ht="15.75" customHeight="1">
      <c r="A260" s="2"/>
      <c r="B260" s="2"/>
      <c r="C260" s="2"/>
      <c r="D260" s="2"/>
      <c r="E260" s="2"/>
      <c r="F260" s="2"/>
      <c r="G260" s="2"/>
      <c r="H260" s="2"/>
      <c r="I260" s="2"/>
      <c r="K260" s="2"/>
      <c r="L260" s="2"/>
      <c r="M260" s="2"/>
      <c r="N260" s="2"/>
      <c r="O260" s="2"/>
      <c r="P260" s="2"/>
      <c r="Q260" s="2"/>
      <c r="R260" s="2"/>
      <c r="S260" s="2"/>
      <c r="T260" s="2"/>
      <c r="U260" s="2"/>
      <c r="V260" s="2"/>
      <c r="W260" s="2"/>
      <c r="X260" s="2"/>
    </row>
    <row r="261" spans="1:24" ht="15.75" customHeight="1">
      <c r="A261" s="2"/>
      <c r="B261" s="2"/>
      <c r="C261" s="2"/>
      <c r="D261" s="2"/>
      <c r="E261" s="2"/>
      <c r="F261" s="2"/>
      <c r="G261" s="2"/>
      <c r="H261" s="2"/>
      <c r="I261" s="2"/>
      <c r="K261" s="2"/>
      <c r="L261" s="2"/>
      <c r="M261" s="2"/>
      <c r="N261" s="2"/>
      <c r="O261" s="2"/>
      <c r="P261" s="2"/>
      <c r="Q261" s="2"/>
      <c r="R261" s="2"/>
      <c r="S261" s="2"/>
      <c r="T261" s="2"/>
      <c r="U261" s="2"/>
      <c r="V261" s="2"/>
      <c r="W261" s="2"/>
      <c r="X261" s="2"/>
    </row>
    <row r="262" spans="1:24" ht="15.75" customHeight="1">
      <c r="A262" s="2"/>
      <c r="B262" s="2"/>
      <c r="C262" s="2"/>
      <c r="D262" s="2"/>
      <c r="E262" s="2"/>
      <c r="F262" s="2"/>
      <c r="G262" s="2"/>
      <c r="H262" s="2"/>
      <c r="I262" s="2"/>
      <c r="K262" s="2"/>
      <c r="L262" s="2"/>
      <c r="M262" s="2"/>
      <c r="N262" s="2"/>
      <c r="O262" s="2"/>
      <c r="P262" s="2"/>
      <c r="Q262" s="2"/>
      <c r="R262" s="2"/>
      <c r="S262" s="2"/>
      <c r="T262" s="2"/>
      <c r="U262" s="2"/>
      <c r="V262" s="2"/>
      <c r="W262" s="2"/>
      <c r="X262" s="2"/>
    </row>
    <row r="263" spans="1:24" ht="15.75" customHeight="1">
      <c r="A263" s="2"/>
      <c r="B263" s="2"/>
      <c r="C263" s="2"/>
      <c r="D263" s="2"/>
      <c r="E263" s="2"/>
      <c r="F263" s="2"/>
      <c r="G263" s="2"/>
      <c r="H263" s="2"/>
      <c r="I263" s="2"/>
      <c r="K263" s="2"/>
      <c r="L263" s="2"/>
      <c r="M263" s="2"/>
      <c r="N263" s="2"/>
      <c r="O263" s="2"/>
      <c r="P263" s="2"/>
      <c r="Q263" s="2"/>
      <c r="R263" s="2"/>
      <c r="S263" s="2"/>
      <c r="T263" s="2"/>
      <c r="U263" s="2"/>
      <c r="V263" s="2"/>
      <c r="W263" s="2"/>
      <c r="X263" s="2"/>
    </row>
    <row r="264" spans="1:24" ht="15.75" customHeight="1">
      <c r="A264" s="2"/>
      <c r="B264" s="2"/>
      <c r="C264" s="2"/>
      <c r="D264" s="2"/>
      <c r="E264" s="2"/>
      <c r="F264" s="2"/>
      <c r="G264" s="2"/>
      <c r="H264" s="2"/>
      <c r="I264" s="2"/>
      <c r="K264" s="2"/>
      <c r="L264" s="2"/>
      <c r="M264" s="2"/>
      <c r="N264" s="2"/>
      <c r="O264" s="2"/>
      <c r="P264" s="2"/>
      <c r="Q264" s="2"/>
      <c r="R264" s="2"/>
      <c r="S264" s="2"/>
      <c r="T264" s="2"/>
      <c r="U264" s="2"/>
      <c r="V264" s="2"/>
      <c r="W264" s="2"/>
      <c r="X264" s="2"/>
    </row>
    <row r="265" spans="1:24" ht="15.75" customHeight="1">
      <c r="A265" s="2"/>
      <c r="B265" s="2"/>
      <c r="C265" s="2"/>
      <c r="D265" s="2"/>
      <c r="E265" s="2"/>
      <c r="F265" s="2"/>
      <c r="G265" s="2"/>
      <c r="H265" s="2"/>
      <c r="I265" s="2"/>
      <c r="K265" s="2"/>
      <c r="L265" s="2"/>
      <c r="M265" s="2"/>
      <c r="N265" s="2"/>
      <c r="O265" s="2"/>
      <c r="P265" s="2"/>
      <c r="Q265" s="2"/>
      <c r="R265" s="2"/>
      <c r="S265" s="2"/>
      <c r="T265" s="2"/>
      <c r="U265" s="2"/>
      <c r="V265" s="2"/>
      <c r="W265" s="2"/>
      <c r="X265" s="2"/>
    </row>
    <row r="266" spans="1:24" ht="15.75" customHeight="1">
      <c r="A266" s="2"/>
      <c r="B266" s="2"/>
      <c r="C266" s="2"/>
      <c r="D266" s="2"/>
      <c r="E266" s="2"/>
      <c r="F266" s="2"/>
      <c r="G266" s="2"/>
      <c r="H266" s="2"/>
      <c r="I266" s="2"/>
      <c r="K266" s="2"/>
      <c r="L266" s="2"/>
      <c r="M266" s="2"/>
      <c r="N266" s="2"/>
      <c r="O266" s="2"/>
      <c r="P266" s="2"/>
      <c r="Q266" s="2"/>
      <c r="R266" s="2"/>
      <c r="S266" s="2"/>
      <c r="T266" s="2"/>
      <c r="U266" s="2"/>
      <c r="V266" s="2"/>
      <c r="W266" s="2"/>
      <c r="X266" s="2"/>
    </row>
    <row r="267" spans="1:24" ht="15.75" customHeight="1">
      <c r="A267" s="2"/>
      <c r="B267" s="2"/>
      <c r="C267" s="2"/>
      <c r="D267" s="2"/>
      <c r="E267" s="2"/>
      <c r="F267" s="2"/>
      <c r="G267" s="2"/>
      <c r="H267" s="2"/>
      <c r="I267" s="2"/>
      <c r="K267" s="2"/>
      <c r="L267" s="2"/>
      <c r="M267" s="2"/>
      <c r="N267" s="2"/>
      <c r="O267" s="2"/>
      <c r="P267" s="2"/>
      <c r="Q267" s="2"/>
      <c r="R267" s="2"/>
      <c r="S267" s="2"/>
      <c r="T267" s="2"/>
      <c r="U267" s="2"/>
      <c r="V267" s="2"/>
      <c r="W267" s="2"/>
      <c r="X267" s="2"/>
    </row>
    <row r="268" spans="1:24" ht="15.75" customHeight="1">
      <c r="A268" s="2"/>
      <c r="B268" s="2"/>
      <c r="C268" s="2"/>
      <c r="D268" s="2"/>
      <c r="E268" s="2"/>
      <c r="F268" s="2"/>
      <c r="G268" s="2"/>
      <c r="H268" s="2"/>
      <c r="I268" s="2"/>
      <c r="K268" s="2"/>
      <c r="L268" s="2"/>
      <c r="M268" s="2"/>
      <c r="N268" s="2"/>
      <c r="O268" s="2"/>
      <c r="P268" s="2"/>
      <c r="Q268" s="2"/>
      <c r="R268" s="2"/>
      <c r="S268" s="2"/>
      <c r="T268" s="2"/>
      <c r="U268" s="2"/>
      <c r="V268" s="2"/>
      <c r="W268" s="2"/>
      <c r="X268" s="2"/>
    </row>
    <row r="269" spans="1:24" ht="15.75" customHeight="1">
      <c r="A269" s="2"/>
      <c r="B269" s="2"/>
      <c r="C269" s="2"/>
      <c r="D269" s="2"/>
      <c r="E269" s="2"/>
      <c r="F269" s="2"/>
      <c r="G269" s="2"/>
      <c r="H269" s="2"/>
      <c r="I269" s="2"/>
      <c r="K269" s="2"/>
      <c r="L269" s="2"/>
      <c r="M269" s="2"/>
      <c r="N269" s="2"/>
      <c r="O269" s="2"/>
      <c r="P269" s="2"/>
      <c r="Q269" s="2"/>
      <c r="R269" s="2"/>
      <c r="S269" s="2"/>
      <c r="T269" s="2"/>
      <c r="U269" s="2"/>
      <c r="V269" s="2"/>
      <c r="W269" s="2"/>
      <c r="X269" s="2"/>
    </row>
    <row r="270" spans="1:24" ht="15.75" customHeight="1">
      <c r="A270" s="2"/>
      <c r="B270" s="2"/>
      <c r="C270" s="2"/>
      <c r="D270" s="2"/>
      <c r="E270" s="2"/>
      <c r="F270" s="2"/>
      <c r="G270" s="2"/>
      <c r="H270" s="2"/>
      <c r="I270" s="2"/>
      <c r="K270" s="2"/>
      <c r="L270" s="2"/>
      <c r="M270" s="2"/>
      <c r="N270" s="2"/>
      <c r="O270" s="2"/>
      <c r="P270" s="2"/>
      <c r="Q270" s="2"/>
      <c r="R270" s="2"/>
      <c r="S270" s="2"/>
      <c r="T270" s="2"/>
      <c r="U270" s="2"/>
      <c r="V270" s="2"/>
      <c r="W270" s="2"/>
      <c r="X270" s="2"/>
    </row>
    <row r="271" spans="1:24" ht="15.75" customHeight="1">
      <c r="A271" s="2"/>
      <c r="B271" s="2"/>
      <c r="C271" s="2"/>
      <c r="D271" s="2"/>
      <c r="E271" s="2"/>
      <c r="F271" s="2"/>
      <c r="G271" s="2"/>
      <c r="H271" s="2"/>
      <c r="I271" s="2"/>
      <c r="K271" s="2"/>
      <c r="L271" s="2"/>
      <c r="M271" s="2"/>
      <c r="N271" s="2"/>
      <c r="O271" s="2"/>
      <c r="P271" s="2"/>
      <c r="Q271" s="2"/>
      <c r="R271" s="2"/>
      <c r="S271" s="2"/>
      <c r="T271" s="2"/>
      <c r="U271" s="2"/>
      <c r="V271" s="2"/>
      <c r="W271" s="2"/>
      <c r="X271" s="2"/>
    </row>
    <row r="272" spans="1:24" ht="15.75" customHeight="1">
      <c r="A272" s="2"/>
      <c r="B272" s="2"/>
      <c r="C272" s="2"/>
      <c r="D272" s="2"/>
      <c r="E272" s="2"/>
      <c r="F272" s="2"/>
      <c r="G272" s="2"/>
      <c r="H272" s="2"/>
      <c r="I272" s="2"/>
      <c r="K272" s="2"/>
      <c r="L272" s="2"/>
      <c r="M272" s="2"/>
      <c r="N272" s="2"/>
      <c r="O272" s="2"/>
      <c r="P272" s="2"/>
      <c r="Q272" s="2"/>
      <c r="R272" s="2"/>
      <c r="S272" s="2"/>
      <c r="T272" s="2"/>
      <c r="U272" s="2"/>
      <c r="V272" s="2"/>
      <c r="W272" s="2"/>
      <c r="X272" s="2"/>
    </row>
    <row r="273" spans="1:24" ht="15.75" customHeight="1">
      <c r="A273" s="2"/>
      <c r="B273" s="2"/>
      <c r="C273" s="2"/>
      <c r="D273" s="2"/>
      <c r="E273" s="2"/>
      <c r="F273" s="2"/>
      <c r="G273" s="2"/>
      <c r="H273" s="2"/>
      <c r="I273" s="2"/>
      <c r="K273" s="2"/>
      <c r="L273" s="2"/>
      <c r="M273" s="2"/>
      <c r="N273" s="2"/>
      <c r="O273" s="2"/>
      <c r="P273" s="2"/>
      <c r="Q273" s="2"/>
      <c r="R273" s="2"/>
      <c r="S273" s="2"/>
      <c r="T273" s="2"/>
      <c r="U273" s="2"/>
      <c r="V273" s="2"/>
      <c r="W273" s="2"/>
      <c r="X273" s="2"/>
    </row>
    <row r="274" spans="1:24" ht="15.75" customHeight="1">
      <c r="A274" s="2"/>
      <c r="B274" s="2"/>
      <c r="C274" s="2"/>
      <c r="D274" s="2"/>
      <c r="E274" s="2"/>
      <c r="F274" s="2"/>
      <c r="G274" s="2"/>
      <c r="H274" s="2"/>
      <c r="I274" s="2"/>
      <c r="K274" s="2"/>
      <c r="L274" s="2"/>
      <c r="M274" s="2"/>
      <c r="N274" s="2"/>
      <c r="O274" s="2"/>
      <c r="P274" s="2"/>
      <c r="Q274" s="2"/>
      <c r="R274" s="2"/>
      <c r="S274" s="2"/>
      <c r="T274" s="2"/>
      <c r="U274" s="2"/>
      <c r="V274" s="2"/>
      <c r="W274" s="2"/>
      <c r="X274" s="2"/>
    </row>
    <row r="275" spans="1:24" ht="15.75" customHeight="1">
      <c r="A275" s="2"/>
      <c r="B275" s="2"/>
      <c r="C275" s="2"/>
      <c r="D275" s="2"/>
      <c r="E275" s="2"/>
      <c r="F275" s="2"/>
      <c r="G275" s="2"/>
      <c r="H275" s="2"/>
      <c r="I275" s="2"/>
      <c r="K275" s="2"/>
      <c r="L275" s="2"/>
      <c r="M275" s="2"/>
      <c r="N275" s="2"/>
      <c r="O275" s="2"/>
      <c r="P275" s="2"/>
      <c r="Q275" s="2"/>
      <c r="R275" s="2"/>
      <c r="S275" s="2"/>
      <c r="T275" s="2"/>
      <c r="U275" s="2"/>
      <c r="V275" s="2"/>
      <c r="W275" s="2"/>
      <c r="X275" s="2"/>
    </row>
    <row r="276" spans="1:24" ht="15.75" customHeight="1">
      <c r="A276" s="2"/>
      <c r="B276" s="2"/>
      <c r="C276" s="2"/>
      <c r="D276" s="2"/>
      <c r="E276" s="2"/>
      <c r="F276" s="2"/>
      <c r="G276" s="2"/>
      <c r="H276" s="2"/>
      <c r="I276" s="2"/>
      <c r="K276" s="2"/>
      <c r="L276" s="2"/>
      <c r="M276" s="2"/>
      <c r="N276" s="2"/>
      <c r="O276" s="2"/>
      <c r="P276" s="2"/>
      <c r="Q276" s="2"/>
      <c r="R276" s="2"/>
      <c r="S276" s="2"/>
      <c r="T276" s="2"/>
      <c r="U276" s="2"/>
      <c r="V276" s="2"/>
      <c r="W276" s="2"/>
      <c r="X276" s="2"/>
    </row>
    <row r="277" spans="1:24" ht="15.75" customHeight="1">
      <c r="A277" s="2"/>
      <c r="B277" s="2"/>
      <c r="C277" s="2"/>
      <c r="D277" s="2"/>
      <c r="E277" s="2"/>
      <c r="F277" s="2"/>
      <c r="G277" s="2"/>
      <c r="H277" s="2"/>
      <c r="I277" s="2"/>
      <c r="K277" s="2"/>
      <c r="L277" s="2"/>
      <c r="M277" s="2"/>
      <c r="N277" s="2"/>
      <c r="O277" s="2"/>
      <c r="P277" s="2"/>
      <c r="Q277" s="2"/>
      <c r="R277" s="2"/>
      <c r="S277" s="2"/>
      <c r="T277" s="2"/>
      <c r="U277" s="2"/>
      <c r="V277" s="2"/>
      <c r="W277" s="2"/>
      <c r="X277" s="2"/>
    </row>
    <row r="278" spans="1:24" ht="15.75" customHeight="1">
      <c r="A278" s="2"/>
      <c r="B278" s="2"/>
      <c r="C278" s="2"/>
      <c r="D278" s="2"/>
      <c r="E278" s="2"/>
      <c r="F278" s="2"/>
      <c r="G278" s="2"/>
      <c r="H278" s="2"/>
      <c r="I278" s="2"/>
      <c r="K278" s="2"/>
      <c r="L278" s="2"/>
      <c r="M278" s="2"/>
      <c r="N278" s="2"/>
      <c r="O278" s="2"/>
      <c r="P278" s="2"/>
      <c r="Q278" s="2"/>
      <c r="R278" s="2"/>
      <c r="S278" s="2"/>
      <c r="T278" s="2"/>
      <c r="U278" s="2"/>
      <c r="V278" s="2"/>
      <c r="W278" s="2"/>
      <c r="X278" s="2"/>
    </row>
    <row r="279" spans="1:24" ht="15.75" customHeight="1">
      <c r="A279" s="2"/>
      <c r="B279" s="2"/>
      <c r="C279" s="2"/>
      <c r="D279" s="2"/>
      <c r="E279" s="2"/>
      <c r="F279" s="2"/>
      <c r="G279" s="2"/>
      <c r="H279" s="2"/>
      <c r="I279" s="2"/>
      <c r="K279" s="2"/>
      <c r="L279" s="2"/>
      <c r="M279" s="2"/>
      <c r="N279" s="2"/>
      <c r="O279" s="2"/>
      <c r="P279" s="2"/>
      <c r="Q279" s="2"/>
      <c r="R279" s="2"/>
      <c r="S279" s="2"/>
      <c r="T279" s="2"/>
      <c r="U279" s="2"/>
      <c r="V279" s="2"/>
      <c r="W279" s="2"/>
      <c r="X279" s="2"/>
    </row>
    <row r="280" spans="1:24" ht="15.75" customHeight="1">
      <c r="A280" s="2"/>
      <c r="B280" s="2"/>
      <c r="C280" s="2"/>
      <c r="D280" s="2"/>
      <c r="E280" s="2"/>
      <c r="F280" s="2"/>
      <c r="G280" s="2"/>
      <c r="H280" s="2"/>
      <c r="I280" s="2"/>
      <c r="K280" s="2"/>
      <c r="L280" s="2"/>
      <c r="M280" s="2"/>
      <c r="N280" s="2"/>
      <c r="O280" s="2"/>
      <c r="P280" s="2"/>
      <c r="Q280" s="2"/>
      <c r="R280" s="2"/>
      <c r="S280" s="2"/>
      <c r="T280" s="2"/>
      <c r="U280" s="2"/>
      <c r="V280" s="2"/>
      <c r="W280" s="2"/>
      <c r="X280" s="2"/>
    </row>
    <row r="281" spans="1:24" ht="15.75" customHeight="1">
      <c r="A281" s="2"/>
      <c r="B281" s="2"/>
      <c r="C281" s="2"/>
      <c r="D281" s="2"/>
      <c r="E281" s="2"/>
      <c r="F281" s="2"/>
      <c r="G281" s="2"/>
      <c r="H281" s="2"/>
      <c r="I281" s="2"/>
      <c r="K281" s="2"/>
      <c r="L281" s="2"/>
      <c r="M281" s="2"/>
      <c r="N281" s="2"/>
      <c r="O281" s="2"/>
      <c r="P281" s="2"/>
      <c r="Q281" s="2"/>
      <c r="R281" s="2"/>
      <c r="S281" s="2"/>
      <c r="T281" s="2"/>
      <c r="U281" s="2"/>
      <c r="V281" s="2"/>
      <c r="W281" s="2"/>
      <c r="X281" s="2"/>
    </row>
    <row r="282" spans="1:24" ht="15.75" customHeight="1">
      <c r="A282" s="2"/>
      <c r="B282" s="2"/>
      <c r="C282" s="2"/>
      <c r="D282" s="2"/>
      <c r="E282" s="2"/>
      <c r="F282" s="2"/>
      <c r="G282" s="2"/>
      <c r="H282" s="2"/>
      <c r="I282" s="2"/>
      <c r="K282" s="2"/>
      <c r="L282" s="2"/>
      <c r="M282" s="2"/>
      <c r="N282" s="2"/>
      <c r="O282" s="2"/>
      <c r="P282" s="2"/>
      <c r="Q282" s="2"/>
      <c r="R282" s="2"/>
      <c r="S282" s="2"/>
      <c r="T282" s="2"/>
      <c r="U282" s="2"/>
      <c r="V282" s="2"/>
      <c r="W282" s="2"/>
      <c r="X282" s="2"/>
    </row>
    <row r="283" spans="1:24" ht="15.75" customHeight="1">
      <c r="A283" s="2"/>
      <c r="B283" s="2"/>
      <c r="C283" s="2"/>
      <c r="D283" s="2"/>
      <c r="E283" s="2"/>
      <c r="F283" s="2"/>
      <c r="G283" s="2"/>
      <c r="H283" s="2"/>
      <c r="I283" s="2"/>
      <c r="K283" s="2"/>
      <c r="L283" s="2"/>
      <c r="M283" s="2"/>
      <c r="N283" s="2"/>
      <c r="O283" s="2"/>
      <c r="P283" s="2"/>
      <c r="Q283" s="2"/>
      <c r="R283" s="2"/>
      <c r="S283" s="2"/>
      <c r="T283" s="2"/>
      <c r="U283" s="2"/>
      <c r="V283" s="2"/>
      <c r="W283" s="2"/>
      <c r="X283" s="2"/>
    </row>
    <row r="284" spans="1:24" ht="15.75" customHeight="1">
      <c r="A284" s="2"/>
      <c r="B284" s="2"/>
      <c r="C284" s="2"/>
      <c r="D284" s="2"/>
      <c r="E284" s="2"/>
      <c r="F284" s="2"/>
      <c r="G284" s="2"/>
      <c r="H284" s="2"/>
      <c r="I284" s="2"/>
      <c r="K284" s="2"/>
      <c r="L284" s="2"/>
      <c r="M284" s="2"/>
      <c r="N284" s="2"/>
      <c r="O284" s="2"/>
      <c r="P284" s="2"/>
      <c r="Q284" s="2"/>
      <c r="R284" s="2"/>
      <c r="S284" s="2"/>
      <c r="T284" s="2"/>
      <c r="U284" s="2"/>
      <c r="V284" s="2"/>
      <c r="W284" s="2"/>
      <c r="X284" s="2"/>
    </row>
    <row r="285" spans="1:24" ht="15.75" customHeight="1">
      <c r="A285" s="2"/>
      <c r="B285" s="2"/>
      <c r="C285" s="2"/>
      <c r="D285" s="2"/>
      <c r="E285" s="2"/>
      <c r="F285" s="2"/>
      <c r="G285" s="2"/>
      <c r="H285" s="2"/>
      <c r="I285" s="2"/>
      <c r="K285" s="2"/>
      <c r="L285" s="2"/>
      <c r="M285" s="2"/>
      <c r="N285" s="2"/>
      <c r="O285" s="2"/>
      <c r="P285" s="2"/>
      <c r="Q285" s="2"/>
      <c r="R285" s="2"/>
      <c r="S285" s="2"/>
      <c r="T285" s="2"/>
      <c r="U285" s="2"/>
      <c r="V285" s="2"/>
      <c r="W285" s="2"/>
      <c r="X285" s="2"/>
    </row>
    <row r="286" spans="1:24" ht="15.75" customHeight="1">
      <c r="A286" s="2"/>
      <c r="B286" s="2"/>
      <c r="C286" s="2"/>
      <c r="D286" s="2"/>
      <c r="E286" s="2"/>
      <c r="F286" s="2"/>
      <c r="G286" s="2"/>
      <c r="H286" s="2"/>
      <c r="I286" s="2"/>
      <c r="K286" s="2"/>
      <c r="L286" s="2"/>
      <c r="M286" s="2"/>
      <c r="N286" s="2"/>
      <c r="O286" s="2"/>
      <c r="P286" s="2"/>
      <c r="Q286" s="2"/>
      <c r="R286" s="2"/>
      <c r="S286" s="2"/>
      <c r="T286" s="2"/>
      <c r="U286" s="2"/>
      <c r="V286" s="2"/>
      <c r="W286" s="2"/>
      <c r="X286" s="2"/>
    </row>
    <row r="287" spans="1:24" ht="15.75" customHeight="1">
      <c r="A287" s="2"/>
      <c r="B287" s="2"/>
      <c r="C287" s="2"/>
      <c r="D287" s="2"/>
      <c r="E287" s="2"/>
      <c r="F287" s="2"/>
      <c r="G287" s="2"/>
      <c r="H287" s="2"/>
      <c r="I287" s="2"/>
      <c r="K287" s="2"/>
      <c r="L287" s="2"/>
      <c r="M287" s="2"/>
      <c r="N287" s="2"/>
      <c r="O287" s="2"/>
      <c r="P287" s="2"/>
      <c r="Q287" s="2"/>
      <c r="R287" s="2"/>
      <c r="S287" s="2"/>
      <c r="T287" s="2"/>
      <c r="U287" s="2"/>
      <c r="V287" s="2"/>
      <c r="W287" s="2"/>
      <c r="X287" s="2"/>
    </row>
    <row r="288" spans="1:24" ht="15.75" customHeight="1">
      <c r="A288" s="2"/>
      <c r="B288" s="2"/>
      <c r="C288" s="2"/>
      <c r="D288" s="2"/>
      <c r="E288" s="2"/>
      <c r="F288" s="2"/>
      <c r="G288" s="2"/>
      <c r="H288" s="2"/>
      <c r="I288" s="2"/>
      <c r="K288" s="2"/>
      <c r="L288" s="2"/>
      <c r="M288" s="2"/>
      <c r="N288" s="2"/>
      <c r="O288" s="2"/>
      <c r="P288" s="2"/>
      <c r="Q288" s="2"/>
      <c r="R288" s="2"/>
      <c r="S288" s="2"/>
      <c r="T288" s="2"/>
      <c r="U288" s="2"/>
      <c r="V288" s="2"/>
      <c r="W288" s="2"/>
      <c r="X288" s="2"/>
    </row>
    <row r="289" spans="1:24" ht="15.75" customHeight="1">
      <c r="A289" s="2"/>
      <c r="B289" s="2"/>
      <c r="C289" s="2"/>
      <c r="D289" s="2"/>
      <c r="E289" s="2"/>
      <c r="F289" s="2"/>
      <c r="G289" s="2"/>
      <c r="H289" s="2"/>
      <c r="I289" s="2"/>
      <c r="K289" s="2"/>
      <c r="L289" s="2"/>
      <c r="M289" s="2"/>
      <c r="N289" s="2"/>
      <c r="O289" s="2"/>
      <c r="P289" s="2"/>
      <c r="Q289" s="2"/>
      <c r="R289" s="2"/>
      <c r="S289" s="2"/>
      <c r="T289" s="2"/>
      <c r="U289" s="2"/>
      <c r="V289" s="2"/>
      <c r="W289" s="2"/>
      <c r="X289" s="2"/>
    </row>
    <row r="290" spans="1:24" ht="15.75" customHeight="1">
      <c r="A290" s="2"/>
      <c r="B290" s="2"/>
      <c r="C290" s="2"/>
      <c r="D290" s="2"/>
      <c r="E290" s="2"/>
      <c r="F290" s="2"/>
      <c r="G290" s="2"/>
      <c r="H290" s="2"/>
      <c r="I290" s="2"/>
      <c r="K290" s="2"/>
      <c r="L290" s="2"/>
      <c r="M290" s="2"/>
      <c r="N290" s="2"/>
      <c r="O290" s="2"/>
      <c r="P290" s="2"/>
      <c r="Q290" s="2"/>
      <c r="R290" s="2"/>
      <c r="S290" s="2"/>
      <c r="T290" s="2"/>
      <c r="U290" s="2"/>
      <c r="V290" s="2"/>
      <c r="W290" s="2"/>
      <c r="X290" s="2"/>
    </row>
    <row r="291" spans="1:24" ht="15.75" customHeight="1">
      <c r="A291" s="2"/>
      <c r="B291" s="2"/>
      <c r="C291" s="2"/>
      <c r="D291" s="2"/>
      <c r="E291" s="2"/>
      <c r="F291" s="2"/>
      <c r="G291" s="2"/>
      <c r="H291" s="2"/>
      <c r="I291" s="2"/>
      <c r="K291" s="2"/>
      <c r="L291" s="2"/>
      <c r="M291" s="2"/>
      <c r="N291" s="2"/>
      <c r="O291" s="2"/>
      <c r="P291" s="2"/>
      <c r="Q291" s="2"/>
      <c r="R291" s="2"/>
      <c r="S291" s="2"/>
      <c r="T291" s="2"/>
      <c r="U291" s="2"/>
      <c r="V291" s="2"/>
      <c r="W291" s="2"/>
      <c r="X291" s="2"/>
    </row>
    <row r="292" spans="1:24" ht="15.75" customHeight="1">
      <c r="A292" s="2"/>
      <c r="B292" s="2"/>
      <c r="C292" s="2"/>
      <c r="D292" s="2"/>
      <c r="E292" s="2"/>
      <c r="F292" s="2"/>
      <c r="G292" s="2"/>
      <c r="H292" s="2"/>
      <c r="I292" s="2"/>
      <c r="K292" s="2"/>
      <c r="L292" s="2"/>
      <c r="M292" s="2"/>
      <c r="N292" s="2"/>
      <c r="O292" s="2"/>
      <c r="P292" s="2"/>
      <c r="Q292" s="2"/>
      <c r="R292" s="2"/>
      <c r="S292" s="2"/>
      <c r="T292" s="2"/>
      <c r="U292" s="2"/>
      <c r="V292" s="2"/>
      <c r="W292" s="2"/>
      <c r="X292" s="2"/>
    </row>
    <row r="293" spans="1:24" ht="15.75" customHeight="1">
      <c r="A293" s="2"/>
      <c r="B293" s="2"/>
      <c r="C293" s="2"/>
      <c r="D293" s="2"/>
      <c r="E293" s="2"/>
      <c r="F293" s="2"/>
      <c r="G293" s="2"/>
      <c r="H293" s="2"/>
      <c r="I293" s="2"/>
      <c r="K293" s="2"/>
      <c r="L293" s="2"/>
      <c r="M293" s="2"/>
      <c r="N293" s="2"/>
      <c r="O293" s="2"/>
      <c r="P293" s="2"/>
      <c r="Q293" s="2"/>
      <c r="R293" s="2"/>
      <c r="S293" s="2"/>
      <c r="T293" s="2"/>
      <c r="U293" s="2"/>
      <c r="V293" s="2"/>
      <c r="W293" s="2"/>
      <c r="X293" s="2"/>
    </row>
    <row r="294" spans="1:24" ht="15.75" customHeight="1">
      <c r="A294" s="2"/>
      <c r="B294" s="2"/>
      <c r="C294" s="2"/>
      <c r="D294" s="2"/>
      <c r="E294" s="2"/>
      <c r="F294" s="2"/>
      <c r="G294" s="2"/>
      <c r="H294" s="2"/>
      <c r="I294" s="2"/>
      <c r="K294" s="2"/>
      <c r="L294" s="2"/>
      <c r="M294" s="2"/>
      <c r="N294" s="2"/>
      <c r="O294" s="2"/>
      <c r="P294" s="2"/>
      <c r="Q294" s="2"/>
      <c r="R294" s="2"/>
      <c r="S294" s="2"/>
      <c r="T294" s="2"/>
      <c r="U294" s="2"/>
      <c r="V294" s="2"/>
      <c r="W294" s="2"/>
      <c r="X294" s="2"/>
    </row>
    <row r="295" spans="1:24" ht="15.75" customHeight="1">
      <c r="A295" s="2"/>
      <c r="B295" s="2"/>
      <c r="C295" s="2"/>
      <c r="D295" s="2"/>
      <c r="E295" s="2"/>
      <c r="F295" s="2"/>
      <c r="G295" s="2"/>
      <c r="H295" s="2"/>
      <c r="I295" s="2"/>
      <c r="K295" s="2"/>
      <c r="L295" s="2"/>
      <c r="M295" s="2"/>
      <c r="N295" s="2"/>
      <c r="O295" s="2"/>
      <c r="P295" s="2"/>
      <c r="Q295" s="2"/>
      <c r="R295" s="2"/>
      <c r="S295" s="2"/>
      <c r="T295" s="2"/>
      <c r="U295" s="2"/>
      <c r="V295" s="2"/>
      <c r="W295" s="2"/>
      <c r="X295" s="2"/>
    </row>
    <row r="296" spans="1:24" ht="15.75" customHeight="1">
      <c r="A296" s="2"/>
      <c r="B296" s="2"/>
      <c r="C296" s="2"/>
      <c r="D296" s="2"/>
      <c r="E296" s="2"/>
      <c r="F296" s="2"/>
      <c r="G296" s="2"/>
      <c r="H296" s="2"/>
      <c r="I296" s="2"/>
      <c r="K296" s="2"/>
      <c r="L296" s="2"/>
      <c r="M296" s="2"/>
      <c r="N296" s="2"/>
      <c r="O296" s="2"/>
      <c r="P296" s="2"/>
      <c r="Q296" s="2"/>
      <c r="R296" s="2"/>
      <c r="S296" s="2"/>
      <c r="T296" s="2"/>
      <c r="U296" s="2"/>
      <c r="V296" s="2"/>
      <c r="W296" s="2"/>
      <c r="X296" s="2"/>
    </row>
    <row r="297" spans="1:24" ht="15.75" customHeight="1">
      <c r="A297" s="2"/>
      <c r="B297" s="2"/>
      <c r="C297" s="2"/>
      <c r="D297" s="2"/>
      <c r="E297" s="2"/>
      <c r="F297" s="2"/>
      <c r="G297" s="2"/>
      <c r="H297" s="2"/>
      <c r="I297" s="2"/>
      <c r="K297" s="2"/>
      <c r="L297" s="2"/>
      <c r="M297" s="2"/>
      <c r="N297" s="2"/>
      <c r="O297" s="2"/>
      <c r="P297" s="2"/>
      <c r="Q297" s="2"/>
      <c r="R297" s="2"/>
      <c r="S297" s="2"/>
      <c r="T297" s="2"/>
      <c r="U297" s="2"/>
      <c r="V297" s="2"/>
      <c r="W297" s="2"/>
      <c r="X297" s="2"/>
    </row>
    <row r="298" spans="1:24" ht="15.75" customHeight="1">
      <c r="A298" s="2"/>
      <c r="B298" s="2"/>
      <c r="C298" s="2"/>
      <c r="D298" s="2"/>
      <c r="E298" s="2"/>
      <c r="F298" s="2"/>
      <c r="G298" s="2"/>
      <c r="H298" s="2"/>
      <c r="I298" s="2"/>
      <c r="K298" s="2"/>
      <c r="L298" s="2"/>
      <c r="M298" s="2"/>
      <c r="N298" s="2"/>
      <c r="O298" s="2"/>
      <c r="P298" s="2"/>
      <c r="Q298" s="2"/>
      <c r="R298" s="2"/>
      <c r="S298" s="2"/>
      <c r="T298" s="2"/>
      <c r="U298" s="2"/>
      <c r="V298" s="2"/>
      <c r="W298" s="2"/>
      <c r="X298" s="2"/>
    </row>
    <row r="299" spans="1:24" ht="15.75" customHeight="1">
      <c r="A299" s="2"/>
      <c r="B299" s="2"/>
      <c r="C299" s="2"/>
      <c r="D299" s="2"/>
      <c r="E299" s="2"/>
      <c r="F299" s="2"/>
      <c r="G299" s="2"/>
      <c r="H299" s="2"/>
      <c r="I299" s="2"/>
      <c r="K299" s="2"/>
      <c r="L299" s="2"/>
      <c r="M299" s="2"/>
      <c r="N299" s="2"/>
      <c r="O299" s="2"/>
      <c r="P299" s="2"/>
      <c r="Q299" s="2"/>
      <c r="R299" s="2"/>
      <c r="S299" s="2"/>
      <c r="T299" s="2"/>
      <c r="U299" s="2"/>
      <c r="V299" s="2"/>
      <c r="W299" s="2"/>
      <c r="X299" s="2"/>
    </row>
    <row r="300" spans="1:24" ht="15.75" customHeight="1">
      <c r="A300" s="2"/>
      <c r="B300" s="2"/>
      <c r="C300" s="2"/>
      <c r="D300" s="2"/>
      <c r="E300" s="2"/>
      <c r="F300" s="2"/>
      <c r="G300" s="2"/>
      <c r="H300" s="2"/>
      <c r="I300" s="2"/>
      <c r="K300" s="2"/>
      <c r="L300" s="2"/>
      <c r="M300" s="2"/>
      <c r="N300" s="2"/>
      <c r="O300" s="2"/>
      <c r="P300" s="2"/>
      <c r="Q300" s="2"/>
      <c r="R300" s="2"/>
      <c r="S300" s="2"/>
      <c r="T300" s="2"/>
      <c r="U300" s="2"/>
      <c r="V300" s="2"/>
      <c r="W300" s="2"/>
      <c r="X300" s="2"/>
    </row>
    <row r="301" spans="1:24" ht="15.75" customHeight="1">
      <c r="A301" s="2"/>
      <c r="B301" s="2"/>
      <c r="C301" s="2"/>
      <c r="D301" s="2"/>
      <c r="E301" s="2"/>
      <c r="F301" s="2"/>
      <c r="G301" s="2"/>
      <c r="H301" s="2"/>
      <c r="I301" s="2"/>
      <c r="K301" s="2"/>
      <c r="L301" s="2"/>
      <c r="M301" s="2"/>
      <c r="N301" s="2"/>
      <c r="O301" s="2"/>
      <c r="P301" s="2"/>
      <c r="Q301" s="2"/>
      <c r="R301" s="2"/>
      <c r="S301" s="2"/>
      <c r="T301" s="2"/>
      <c r="U301" s="2"/>
      <c r="V301" s="2"/>
      <c r="W301" s="2"/>
      <c r="X301" s="2"/>
    </row>
    <row r="302" spans="1:24" ht="15.75" customHeight="1">
      <c r="A302" s="2"/>
      <c r="B302" s="2"/>
      <c r="C302" s="2"/>
      <c r="D302" s="2"/>
      <c r="E302" s="2"/>
      <c r="F302" s="2"/>
      <c r="G302" s="2"/>
      <c r="H302" s="2"/>
      <c r="I302" s="2"/>
      <c r="K302" s="2"/>
      <c r="L302" s="2"/>
      <c r="M302" s="2"/>
      <c r="N302" s="2"/>
      <c r="O302" s="2"/>
      <c r="P302" s="2"/>
      <c r="Q302" s="2"/>
      <c r="R302" s="2"/>
      <c r="S302" s="2"/>
      <c r="T302" s="2"/>
      <c r="U302" s="2"/>
      <c r="V302" s="2"/>
      <c r="W302" s="2"/>
      <c r="X302" s="2"/>
    </row>
    <row r="303" spans="1:24" ht="15.75" customHeight="1">
      <c r="A303" s="2"/>
      <c r="B303" s="2"/>
      <c r="C303" s="2"/>
      <c r="D303" s="2"/>
      <c r="E303" s="2"/>
      <c r="F303" s="2"/>
      <c r="G303" s="2"/>
      <c r="H303" s="2"/>
      <c r="I303" s="2"/>
      <c r="K303" s="2"/>
      <c r="L303" s="2"/>
      <c r="M303" s="2"/>
      <c r="N303" s="2"/>
      <c r="O303" s="2"/>
      <c r="P303" s="2"/>
      <c r="Q303" s="2"/>
      <c r="R303" s="2"/>
      <c r="S303" s="2"/>
      <c r="T303" s="2"/>
      <c r="U303" s="2"/>
      <c r="V303" s="2"/>
      <c r="W303" s="2"/>
      <c r="X303" s="2"/>
    </row>
    <row r="304" spans="1:24" ht="15.75" customHeight="1">
      <c r="A304" s="2"/>
      <c r="B304" s="2"/>
      <c r="C304" s="2"/>
      <c r="D304" s="2"/>
      <c r="E304" s="2"/>
      <c r="F304" s="2"/>
      <c r="G304" s="2"/>
      <c r="H304" s="2"/>
      <c r="I304" s="2"/>
      <c r="K304" s="2"/>
      <c r="L304" s="2"/>
      <c r="M304" s="2"/>
      <c r="N304" s="2"/>
      <c r="O304" s="2"/>
      <c r="P304" s="2"/>
      <c r="Q304" s="2"/>
      <c r="R304" s="2"/>
      <c r="S304" s="2"/>
      <c r="T304" s="2"/>
      <c r="U304" s="2"/>
      <c r="V304" s="2"/>
      <c r="W304" s="2"/>
      <c r="X304" s="2"/>
    </row>
    <row r="305" spans="1:24" ht="15.75" customHeight="1">
      <c r="A305" s="2"/>
      <c r="B305" s="2"/>
      <c r="C305" s="2"/>
      <c r="D305" s="2"/>
      <c r="E305" s="2"/>
      <c r="F305" s="2"/>
      <c r="G305" s="2"/>
      <c r="H305" s="2"/>
      <c r="I305" s="2"/>
      <c r="K305" s="2"/>
      <c r="L305" s="2"/>
      <c r="M305" s="2"/>
      <c r="N305" s="2"/>
      <c r="O305" s="2"/>
      <c r="P305" s="2"/>
      <c r="Q305" s="2"/>
      <c r="R305" s="2"/>
      <c r="S305" s="2"/>
      <c r="T305" s="2"/>
      <c r="U305" s="2"/>
      <c r="V305" s="2"/>
      <c r="W305" s="2"/>
      <c r="X305" s="2"/>
    </row>
    <row r="306" spans="1:24" ht="15.75" customHeight="1">
      <c r="A306" s="2"/>
      <c r="B306" s="2"/>
      <c r="C306" s="2"/>
      <c r="D306" s="2"/>
      <c r="E306" s="2"/>
      <c r="F306" s="2"/>
      <c r="G306" s="2"/>
      <c r="H306" s="2"/>
      <c r="I306" s="2"/>
      <c r="K306" s="2"/>
      <c r="L306" s="2"/>
      <c r="M306" s="2"/>
      <c r="N306" s="2"/>
      <c r="O306" s="2"/>
      <c r="P306" s="2"/>
      <c r="Q306" s="2"/>
      <c r="R306" s="2"/>
      <c r="S306" s="2"/>
      <c r="T306" s="2"/>
      <c r="U306" s="2"/>
      <c r="V306" s="2"/>
      <c r="W306" s="2"/>
      <c r="X306" s="2"/>
    </row>
    <row r="307" spans="1:24" ht="15.75" customHeight="1">
      <c r="A307" s="2"/>
      <c r="B307" s="2"/>
      <c r="C307" s="2"/>
      <c r="D307" s="2"/>
      <c r="E307" s="2"/>
      <c r="F307" s="2"/>
      <c r="G307" s="2"/>
      <c r="H307" s="2"/>
      <c r="I307" s="2"/>
      <c r="K307" s="2"/>
      <c r="L307" s="2"/>
      <c r="M307" s="2"/>
      <c r="N307" s="2"/>
      <c r="O307" s="2"/>
      <c r="P307" s="2"/>
      <c r="Q307" s="2"/>
      <c r="R307" s="2"/>
      <c r="S307" s="2"/>
      <c r="T307" s="2"/>
      <c r="U307" s="2"/>
      <c r="V307" s="2"/>
      <c r="W307" s="2"/>
      <c r="X307" s="2"/>
    </row>
    <row r="308" spans="1:24" ht="15.75" customHeight="1">
      <c r="A308" s="2"/>
      <c r="B308" s="2"/>
      <c r="C308" s="2"/>
      <c r="D308" s="2"/>
      <c r="E308" s="2"/>
      <c r="F308" s="2"/>
      <c r="G308" s="2"/>
      <c r="H308" s="2"/>
      <c r="I308" s="2"/>
      <c r="K308" s="2"/>
      <c r="L308" s="2"/>
      <c r="M308" s="2"/>
      <c r="N308" s="2"/>
      <c r="O308" s="2"/>
      <c r="P308" s="2"/>
      <c r="Q308" s="2"/>
      <c r="R308" s="2"/>
      <c r="S308" s="2"/>
      <c r="T308" s="2"/>
      <c r="U308" s="2"/>
      <c r="V308" s="2"/>
      <c r="W308" s="2"/>
      <c r="X308" s="2"/>
    </row>
    <row r="309" spans="1:24" ht="15.75" customHeight="1">
      <c r="A309" s="2"/>
      <c r="B309" s="2"/>
      <c r="C309" s="2"/>
      <c r="D309" s="2"/>
      <c r="E309" s="2"/>
      <c r="F309" s="2"/>
      <c r="G309" s="2"/>
      <c r="H309" s="2"/>
      <c r="I309" s="2"/>
      <c r="K309" s="2"/>
      <c r="L309" s="2"/>
      <c r="M309" s="2"/>
      <c r="N309" s="2"/>
      <c r="O309" s="2"/>
      <c r="P309" s="2"/>
      <c r="Q309" s="2"/>
      <c r="R309" s="2"/>
      <c r="S309" s="2"/>
      <c r="T309" s="2"/>
      <c r="U309" s="2"/>
      <c r="V309" s="2"/>
      <c r="W309" s="2"/>
      <c r="X309" s="2"/>
    </row>
    <row r="310" spans="1:24" ht="15.75" customHeight="1">
      <c r="A310" s="2"/>
      <c r="B310" s="2"/>
      <c r="C310" s="2"/>
      <c r="D310" s="2"/>
      <c r="E310" s="2"/>
      <c r="F310" s="2"/>
      <c r="G310" s="2"/>
      <c r="H310" s="2"/>
      <c r="I310" s="2"/>
      <c r="K310" s="2"/>
      <c r="L310" s="2"/>
      <c r="M310" s="2"/>
      <c r="N310" s="2"/>
      <c r="O310" s="2"/>
      <c r="P310" s="2"/>
      <c r="Q310" s="2"/>
      <c r="R310" s="2"/>
      <c r="S310" s="2"/>
      <c r="T310" s="2"/>
      <c r="U310" s="2"/>
      <c r="V310" s="2"/>
      <c r="W310" s="2"/>
      <c r="X310" s="2"/>
    </row>
    <row r="311" spans="1:24" ht="15.75" customHeight="1">
      <c r="A311" s="2"/>
      <c r="B311" s="2"/>
      <c r="C311" s="2"/>
      <c r="D311" s="2"/>
      <c r="E311" s="2"/>
      <c r="F311" s="2"/>
      <c r="G311" s="2"/>
      <c r="H311" s="2"/>
      <c r="I311" s="2"/>
      <c r="K311" s="2"/>
      <c r="L311" s="2"/>
      <c r="M311" s="2"/>
      <c r="N311" s="2"/>
      <c r="O311" s="2"/>
      <c r="P311" s="2"/>
      <c r="Q311" s="2"/>
      <c r="R311" s="2"/>
      <c r="S311" s="2"/>
      <c r="T311" s="2"/>
      <c r="U311" s="2"/>
      <c r="V311" s="2"/>
      <c r="W311" s="2"/>
      <c r="X311" s="2"/>
    </row>
    <row r="312" spans="1:24" ht="15.75" customHeight="1">
      <c r="A312" s="2"/>
      <c r="B312" s="2"/>
      <c r="C312" s="2"/>
      <c r="D312" s="2"/>
      <c r="E312" s="2"/>
      <c r="F312" s="2"/>
      <c r="G312" s="2"/>
      <c r="H312" s="2"/>
      <c r="I312" s="2"/>
      <c r="K312" s="2"/>
      <c r="L312" s="2"/>
      <c r="M312" s="2"/>
      <c r="N312" s="2"/>
      <c r="O312" s="2"/>
      <c r="P312" s="2"/>
      <c r="Q312" s="2"/>
      <c r="R312" s="2"/>
      <c r="S312" s="2"/>
      <c r="T312" s="2"/>
      <c r="U312" s="2"/>
      <c r="V312" s="2"/>
      <c r="W312" s="2"/>
      <c r="X312" s="2"/>
    </row>
    <row r="313" spans="1:24" ht="15.75" customHeight="1">
      <c r="A313" s="2"/>
      <c r="B313" s="2"/>
      <c r="C313" s="2"/>
      <c r="D313" s="2"/>
      <c r="E313" s="2"/>
      <c r="F313" s="2"/>
      <c r="G313" s="2"/>
      <c r="H313" s="2"/>
      <c r="I313" s="2"/>
      <c r="K313" s="2"/>
      <c r="L313" s="2"/>
      <c r="M313" s="2"/>
      <c r="N313" s="2"/>
      <c r="O313" s="2"/>
      <c r="P313" s="2"/>
      <c r="Q313" s="2"/>
      <c r="R313" s="2"/>
      <c r="S313" s="2"/>
      <c r="T313" s="2"/>
      <c r="U313" s="2"/>
      <c r="V313" s="2"/>
      <c r="W313" s="2"/>
      <c r="X313" s="2"/>
    </row>
    <row r="314" spans="1:24" ht="15.75" customHeight="1">
      <c r="A314" s="2"/>
      <c r="B314" s="2"/>
      <c r="C314" s="2"/>
      <c r="D314" s="2"/>
      <c r="E314" s="2"/>
      <c r="F314" s="2"/>
      <c r="G314" s="2"/>
      <c r="H314" s="2"/>
      <c r="I314" s="2"/>
      <c r="K314" s="2"/>
      <c r="L314" s="2"/>
      <c r="M314" s="2"/>
      <c r="N314" s="2"/>
      <c r="O314" s="2"/>
      <c r="P314" s="2"/>
      <c r="Q314" s="2"/>
      <c r="R314" s="2"/>
      <c r="S314" s="2"/>
      <c r="T314" s="2"/>
      <c r="U314" s="2"/>
      <c r="V314" s="2"/>
      <c r="W314" s="2"/>
      <c r="X314" s="2"/>
    </row>
    <row r="315" spans="1:24" ht="15.75" customHeight="1">
      <c r="A315" s="2"/>
      <c r="B315" s="2"/>
      <c r="C315" s="2"/>
      <c r="D315" s="2"/>
      <c r="E315" s="2"/>
      <c r="F315" s="2"/>
      <c r="G315" s="2"/>
      <c r="H315" s="2"/>
      <c r="I315" s="2"/>
      <c r="K315" s="2"/>
      <c r="L315" s="2"/>
      <c r="M315" s="2"/>
      <c r="N315" s="2"/>
      <c r="O315" s="2"/>
      <c r="P315" s="2"/>
      <c r="Q315" s="2"/>
      <c r="R315" s="2"/>
      <c r="S315" s="2"/>
      <c r="T315" s="2"/>
      <c r="U315" s="2"/>
      <c r="V315" s="2"/>
      <c r="W315" s="2"/>
      <c r="X315" s="2"/>
    </row>
    <row r="316" spans="1:24" ht="15.75" customHeight="1">
      <c r="A316" s="2"/>
      <c r="B316" s="2"/>
      <c r="C316" s="2"/>
      <c r="D316" s="2"/>
      <c r="E316" s="2"/>
      <c r="F316" s="2"/>
      <c r="G316" s="2"/>
      <c r="H316" s="2"/>
      <c r="I316" s="2"/>
      <c r="K316" s="2"/>
      <c r="L316" s="2"/>
      <c r="M316" s="2"/>
      <c r="N316" s="2"/>
      <c r="O316" s="2"/>
      <c r="P316" s="2"/>
      <c r="Q316" s="2"/>
      <c r="R316" s="2"/>
      <c r="S316" s="2"/>
      <c r="T316" s="2"/>
      <c r="U316" s="2"/>
      <c r="V316" s="2"/>
      <c r="W316" s="2"/>
      <c r="X316" s="2"/>
    </row>
    <row r="317" spans="1:24" ht="15.75" customHeight="1">
      <c r="A317" s="2"/>
      <c r="B317" s="2"/>
      <c r="C317" s="2"/>
      <c r="D317" s="2"/>
      <c r="E317" s="2"/>
      <c r="F317" s="2"/>
      <c r="G317" s="2"/>
      <c r="H317" s="2"/>
      <c r="I317" s="2"/>
      <c r="K317" s="2"/>
      <c r="L317" s="2"/>
      <c r="M317" s="2"/>
      <c r="N317" s="2"/>
      <c r="O317" s="2"/>
      <c r="P317" s="2"/>
      <c r="Q317" s="2"/>
      <c r="R317" s="2"/>
      <c r="S317" s="2"/>
      <c r="T317" s="2"/>
      <c r="U317" s="2"/>
      <c r="V317" s="2"/>
      <c r="W317" s="2"/>
      <c r="X317" s="2"/>
    </row>
    <row r="318" spans="1:24" ht="15.75" customHeight="1">
      <c r="A318" s="2"/>
      <c r="B318" s="2"/>
      <c r="C318" s="2"/>
      <c r="D318" s="2"/>
      <c r="E318" s="2"/>
      <c r="F318" s="2"/>
      <c r="G318" s="2"/>
      <c r="H318" s="2"/>
      <c r="I318" s="2"/>
      <c r="K318" s="2"/>
      <c r="L318" s="2"/>
      <c r="M318" s="2"/>
      <c r="N318" s="2"/>
      <c r="O318" s="2"/>
      <c r="P318" s="2"/>
      <c r="Q318" s="2"/>
      <c r="R318" s="2"/>
      <c r="S318" s="2"/>
      <c r="T318" s="2"/>
      <c r="U318" s="2"/>
      <c r="V318" s="2"/>
      <c r="W318" s="2"/>
      <c r="X318" s="2"/>
    </row>
    <row r="319" spans="1:24" ht="15.75" customHeight="1">
      <c r="A319" s="2"/>
      <c r="B319" s="2"/>
      <c r="C319" s="2"/>
      <c r="D319" s="2"/>
      <c r="E319" s="2"/>
      <c r="F319" s="2"/>
      <c r="G319" s="2"/>
      <c r="H319" s="2"/>
      <c r="I319" s="2"/>
      <c r="K319" s="2"/>
      <c r="L319" s="2"/>
      <c r="M319" s="2"/>
      <c r="N319" s="2"/>
      <c r="O319" s="2"/>
      <c r="P319" s="2"/>
      <c r="Q319" s="2"/>
      <c r="R319" s="2"/>
      <c r="S319" s="2"/>
      <c r="T319" s="2"/>
      <c r="U319" s="2"/>
      <c r="V319" s="2"/>
      <c r="W319" s="2"/>
      <c r="X319" s="2"/>
    </row>
    <row r="320" spans="1:24" ht="15.75" customHeight="1">
      <c r="A320" s="2"/>
      <c r="B320" s="2"/>
      <c r="C320" s="2"/>
      <c r="D320" s="2"/>
      <c r="E320" s="2"/>
      <c r="F320" s="2"/>
      <c r="G320" s="2"/>
      <c r="H320" s="2"/>
      <c r="I320" s="2"/>
      <c r="K320" s="2"/>
      <c r="L320" s="2"/>
      <c r="M320" s="2"/>
      <c r="N320" s="2"/>
      <c r="O320" s="2"/>
      <c r="P320" s="2"/>
      <c r="Q320" s="2"/>
      <c r="R320" s="2"/>
      <c r="S320" s="2"/>
      <c r="T320" s="2"/>
      <c r="U320" s="2"/>
      <c r="V320" s="2"/>
      <c r="W320" s="2"/>
      <c r="X320" s="2"/>
    </row>
    <row r="321" spans="1:24" ht="15.75" customHeight="1">
      <c r="A321" s="2"/>
      <c r="B321" s="2"/>
      <c r="C321" s="2"/>
      <c r="D321" s="2"/>
      <c r="E321" s="2"/>
      <c r="F321" s="2"/>
      <c r="G321" s="2"/>
      <c r="H321" s="2"/>
      <c r="I321" s="2"/>
      <c r="K321" s="2"/>
      <c r="L321" s="2"/>
      <c r="M321" s="2"/>
      <c r="N321" s="2"/>
      <c r="O321" s="2"/>
      <c r="P321" s="2"/>
      <c r="Q321" s="2"/>
      <c r="R321" s="2"/>
      <c r="S321" s="2"/>
      <c r="T321" s="2"/>
      <c r="U321" s="2"/>
      <c r="V321" s="2"/>
      <c r="W321" s="2"/>
      <c r="X321" s="2"/>
    </row>
    <row r="322" spans="1:24" ht="15.75" customHeight="1">
      <c r="A322" s="2"/>
      <c r="B322" s="2"/>
      <c r="C322" s="2"/>
      <c r="D322" s="2"/>
      <c r="E322" s="2"/>
      <c r="F322" s="2"/>
      <c r="G322" s="2"/>
      <c r="H322" s="2"/>
      <c r="I322" s="2"/>
      <c r="K322" s="2"/>
      <c r="L322" s="2"/>
      <c r="M322" s="2"/>
      <c r="N322" s="2"/>
      <c r="O322" s="2"/>
      <c r="P322" s="2"/>
      <c r="Q322" s="2"/>
      <c r="R322" s="2"/>
      <c r="S322" s="2"/>
      <c r="T322" s="2"/>
      <c r="U322" s="2"/>
      <c r="V322" s="2"/>
      <c r="W322" s="2"/>
      <c r="X322" s="2"/>
    </row>
    <row r="323" spans="1:24" ht="15.75" customHeight="1">
      <c r="A323" s="2"/>
      <c r="B323" s="2"/>
      <c r="C323" s="2"/>
      <c r="D323" s="2"/>
      <c r="E323" s="2"/>
      <c r="F323" s="2"/>
      <c r="G323" s="2"/>
      <c r="H323" s="2"/>
      <c r="I323" s="2"/>
      <c r="K323" s="2"/>
      <c r="L323" s="2"/>
      <c r="M323" s="2"/>
      <c r="N323" s="2"/>
      <c r="O323" s="2"/>
      <c r="P323" s="2"/>
      <c r="Q323" s="2"/>
      <c r="R323" s="2"/>
      <c r="S323" s="2"/>
      <c r="T323" s="2"/>
      <c r="U323" s="2"/>
      <c r="V323" s="2"/>
      <c r="W323" s="2"/>
      <c r="X323" s="2"/>
    </row>
    <row r="324" spans="1:24" ht="15.75" customHeight="1">
      <c r="A324" s="2"/>
      <c r="B324" s="2"/>
      <c r="C324" s="2"/>
      <c r="D324" s="2"/>
      <c r="E324" s="2"/>
      <c r="F324" s="2"/>
      <c r="G324" s="2"/>
      <c r="H324" s="2"/>
      <c r="I324" s="2"/>
      <c r="K324" s="2"/>
      <c r="L324" s="2"/>
      <c r="M324" s="2"/>
      <c r="N324" s="2"/>
      <c r="O324" s="2"/>
      <c r="P324" s="2"/>
      <c r="Q324" s="2"/>
      <c r="R324" s="2"/>
      <c r="S324" s="2"/>
      <c r="T324" s="2"/>
      <c r="U324" s="2"/>
      <c r="V324" s="2"/>
      <c r="W324" s="2"/>
      <c r="X324" s="2"/>
    </row>
    <row r="325" spans="1:24" ht="15.75" customHeight="1">
      <c r="A325" s="2"/>
      <c r="B325" s="2"/>
      <c r="C325" s="2"/>
      <c r="D325" s="2"/>
      <c r="E325" s="2"/>
      <c r="F325" s="2"/>
      <c r="G325" s="2"/>
      <c r="H325" s="2"/>
      <c r="I325" s="2"/>
      <c r="K325" s="2"/>
      <c r="L325" s="2"/>
      <c r="M325" s="2"/>
      <c r="N325" s="2"/>
      <c r="O325" s="2"/>
      <c r="P325" s="2"/>
      <c r="Q325" s="2"/>
      <c r="R325" s="2"/>
      <c r="S325" s="2"/>
      <c r="T325" s="2"/>
      <c r="U325" s="2"/>
      <c r="V325" s="2"/>
      <c r="W325" s="2"/>
      <c r="X325" s="2"/>
    </row>
    <row r="326" spans="1:24" ht="15.75" customHeight="1">
      <c r="A326" s="2"/>
      <c r="B326" s="2"/>
      <c r="C326" s="2"/>
      <c r="D326" s="2"/>
      <c r="E326" s="2"/>
      <c r="F326" s="2"/>
      <c r="G326" s="2"/>
      <c r="H326" s="2"/>
      <c r="I326" s="2"/>
      <c r="K326" s="2"/>
      <c r="L326" s="2"/>
      <c r="M326" s="2"/>
      <c r="N326" s="2"/>
      <c r="O326" s="2"/>
      <c r="P326" s="2"/>
      <c r="Q326" s="2"/>
      <c r="R326" s="2"/>
      <c r="S326" s="2"/>
      <c r="T326" s="2"/>
      <c r="U326" s="2"/>
      <c r="V326" s="2"/>
      <c r="W326" s="2"/>
      <c r="X326" s="2"/>
    </row>
    <row r="327" spans="1:24" ht="15.75" customHeight="1">
      <c r="A327" s="2"/>
      <c r="B327" s="2"/>
      <c r="C327" s="2"/>
      <c r="D327" s="2"/>
      <c r="E327" s="2"/>
      <c r="F327" s="2"/>
      <c r="G327" s="2"/>
      <c r="H327" s="2"/>
      <c r="I327" s="2"/>
      <c r="K327" s="2"/>
      <c r="L327" s="2"/>
      <c r="M327" s="2"/>
      <c r="N327" s="2"/>
      <c r="O327" s="2"/>
      <c r="P327" s="2"/>
      <c r="Q327" s="2"/>
      <c r="R327" s="2"/>
      <c r="S327" s="2"/>
      <c r="T327" s="2"/>
      <c r="U327" s="2"/>
      <c r="V327" s="2"/>
      <c r="W327" s="2"/>
      <c r="X327" s="2"/>
    </row>
    <row r="328" spans="1:24" ht="15.75" customHeight="1">
      <c r="A328" s="2"/>
      <c r="B328" s="2"/>
      <c r="C328" s="2"/>
      <c r="D328" s="2"/>
      <c r="E328" s="2"/>
      <c r="F328" s="2"/>
      <c r="G328" s="2"/>
      <c r="H328" s="2"/>
      <c r="I328" s="2"/>
      <c r="K328" s="2"/>
      <c r="L328" s="2"/>
      <c r="M328" s="2"/>
      <c r="N328" s="2"/>
      <c r="O328" s="2"/>
      <c r="P328" s="2"/>
      <c r="Q328" s="2"/>
      <c r="R328" s="2"/>
      <c r="S328" s="2"/>
      <c r="T328" s="2"/>
      <c r="U328" s="2"/>
      <c r="V328" s="2"/>
      <c r="W328" s="2"/>
      <c r="X328" s="2"/>
    </row>
    <row r="329" spans="1:24" ht="15.75" customHeight="1">
      <c r="A329" s="2"/>
      <c r="B329" s="2"/>
      <c r="C329" s="2"/>
      <c r="D329" s="2"/>
      <c r="E329" s="2"/>
      <c r="F329" s="2"/>
      <c r="G329" s="2"/>
      <c r="H329" s="2"/>
      <c r="I329" s="2"/>
      <c r="K329" s="2"/>
      <c r="L329" s="2"/>
      <c r="M329" s="2"/>
      <c r="N329" s="2"/>
      <c r="O329" s="2"/>
      <c r="P329" s="2"/>
      <c r="Q329" s="2"/>
      <c r="R329" s="2"/>
      <c r="S329" s="2"/>
      <c r="T329" s="2"/>
      <c r="U329" s="2"/>
      <c r="V329" s="2"/>
      <c r="W329" s="2"/>
      <c r="X329" s="2"/>
    </row>
    <row r="330" spans="1:24" ht="15.75" customHeight="1">
      <c r="A330" s="2"/>
      <c r="B330" s="2"/>
      <c r="C330" s="2"/>
      <c r="D330" s="2"/>
      <c r="E330" s="2"/>
      <c r="F330" s="2"/>
      <c r="G330" s="2"/>
      <c r="H330" s="2"/>
      <c r="I330" s="2"/>
      <c r="K330" s="2"/>
      <c r="L330" s="2"/>
      <c r="M330" s="2"/>
      <c r="N330" s="2"/>
      <c r="O330" s="2"/>
      <c r="P330" s="2"/>
      <c r="Q330" s="2"/>
      <c r="R330" s="2"/>
      <c r="S330" s="2"/>
      <c r="T330" s="2"/>
      <c r="U330" s="2"/>
      <c r="V330" s="2"/>
      <c r="W330" s="2"/>
      <c r="X330" s="2"/>
    </row>
    <row r="331" spans="1:24" ht="15.75" customHeight="1">
      <c r="A331" s="2"/>
      <c r="B331" s="2"/>
      <c r="C331" s="2"/>
      <c r="D331" s="2"/>
      <c r="E331" s="2"/>
      <c r="F331" s="2"/>
      <c r="G331" s="2"/>
      <c r="H331" s="2"/>
      <c r="I331" s="2"/>
      <c r="K331" s="2"/>
      <c r="L331" s="2"/>
      <c r="M331" s="2"/>
      <c r="N331" s="2"/>
      <c r="O331" s="2"/>
      <c r="P331" s="2"/>
      <c r="Q331" s="2"/>
      <c r="R331" s="2"/>
      <c r="S331" s="2"/>
      <c r="T331" s="2"/>
      <c r="U331" s="2"/>
      <c r="V331" s="2"/>
      <c r="W331" s="2"/>
      <c r="X331" s="2"/>
    </row>
    <row r="332" spans="1:24" ht="15.75" customHeight="1">
      <c r="A332" s="2"/>
      <c r="B332" s="2"/>
      <c r="C332" s="2"/>
      <c r="D332" s="2"/>
      <c r="E332" s="2"/>
      <c r="F332" s="2"/>
      <c r="G332" s="2"/>
      <c r="H332" s="2"/>
      <c r="I332" s="2"/>
      <c r="K332" s="2"/>
      <c r="L332" s="2"/>
      <c r="M332" s="2"/>
      <c r="N332" s="2"/>
      <c r="O332" s="2"/>
      <c r="P332" s="2"/>
      <c r="Q332" s="2"/>
      <c r="R332" s="2"/>
      <c r="S332" s="2"/>
      <c r="T332" s="2"/>
      <c r="U332" s="2"/>
      <c r="V332" s="2"/>
      <c r="W332" s="2"/>
      <c r="X332" s="2"/>
    </row>
    <row r="333" spans="1:24" ht="15.75" customHeight="1">
      <c r="A333" s="2"/>
      <c r="B333" s="2"/>
      <c r="C333" s="2"/>
      <c r="D333" s="2"/>
      <c r="E333" s="2"/>
      <c r="F333" s="2"/>
      <c r="G333" s="2"/>
      <c r="H333" s="2"/>
      <c r="I333" s="2"/>
      <c r="K333" s="2"/>
      <c r="L333" s="2"/>
      <c r="M333" s="2"/>
      <c r="N333" s="2"/>
      <c r="O333" s="2"/>
      <c r="P333" s="2"/>
      <c r="Q333" s="2"/>
      <c r="R333" s="2"/>
      <c r="S333" s="2"/>
      <c r="T333" s="2"/>
      <c r="U333" s="2"/>
      <c r="V333" s="2"/>
      <c r="W333" s="2"/>
      <c r="X333" s="2"/>
    </row>
    <row r="334" spans="1:24" ht="15.75" customHeight="1">
      <c r="A334" s="2"/>
      <c r="B334" s="2"/>
      <c r="C334" s="2"/>
      <c r="D334" s="2"/>
      <c r="E334" s="2"/>
      <c r="F334" s="2"/>
      <c r="G334" s="2"/>
      <c r="H334" s="2"/>
      <c r="I334" s="2"/>
      <c r="K334" s="2"/>
      <c r="L334" s="2"/>
      <c r="M334" s="2"/>
      <c r="N334" s="2"/>
      <c r="O334" s="2"/>
      <c r="P334" s="2"/>
      <c r="Q334" s="2"/>
      <c r="R334" s="2"/>
      <c r="S334" s="2"/>
      <c r="T334" s="2"/>
      <c r="U334" s="2"/>
      <c r="V334" s="2"/>
      <c r="W334" s="2"/>
      <c r="X334" s="2"/>
    </row>
    <row r="335" spans="1:24" ht="15.75" customHeight="1">
      <c r="A335" s="2"/>
      <c r="B335" s="2"/>
      <c r="C335" s="2"/>
      <c r="D335" s="2"/>
      <c r="E335" s="2"/>
      <c r="F335" s="2"/>
      <c r="G335" s="2"/>
      <c r="H335" s="2"/>
      <c r="I335" s="2"/>
      <c r="K335" s="2"/>
      <c r="L335" s="2"/>
      <c r="M335" s="2"/>
      <c r="N335" s="2"/>
      <c r="O335" s="2"/>
      <c r="P335" s="2"/>
      <c r="Q335" s="2"/>
      <c r="R335" s="2"/>
      <c r="S335" s="2"/>
      <c r="T335" s="2"/>
      <c r="U335" s="2"/>
      <c r="V335" s="2"/>
      <c r="W335" s="2"/>
      <c r="X335" s="2"/>
    </row>
    <row r="336" spans="1:24" ht="15.75" customHeight="1">
      <c r="A336" s="2"/>
      <c r="B336" s="2"/>
      <c r="C336" s="2"/>
      <c r="D336" s="2"/>
      <c r="E336" s="2"/>
      <c r="F336" s="2"/>
      <c r="G336" s="2"/>
      <c r="H336" s="2"/>
      <c r="I336" s="2"/>
      <c r="K336" s="2"/>
      <c r="L336" s="2"/>
      <c r="M336" s="2"/>
      <c r="N336" s="2"/>
      <c r="O336" s="2"/>
      <c r="P336" s="2"/>
      <c r="Q336" s="2"/>
      <c r="R336" s="2"/>
      <c r="S336" s="2"/>
      <c r="T336" s="2"/>
      <c r="U336" s="2"/>
      <c r="V336" s="2"/>
      <c r="W336" s="2"/>
      <c r="X336" s="2"/>
    </row>
    <row r="337" spans="1:24" ht="15.75" customHeight="1">
      <c r="A337" s="2"/>
      <c r="B337" s="2"/>
      <c r="C337" s="2"/>
      <c r="D337" s="2"/>
      <c r="E337" s="2"/>
      <c r="F337" s="2"/>
      <c r="G337" s="2"/>
      <c r="H337" s="2"/>
      <c r="I337" s="2"/>
      <c r="K337" s="2"/>
      <c r="L337" s="2"/>
      <c r="M337" s="2"/>
      <c r="N337" s="2"/>
      <c r="O337" s="2"/>
      <c r="P337" s="2"/>
      <c r="Q337" s="2"/>
      <c r="R337" s="2"/>
      <c r="S337" s="2"/>
      <c r="T337" s="2"/>
      <c r="U337" s="2"/>
      <c r="V337" s="2"/>
      <c r="W337" s="2"/>
      <c r="X337" s="2"/>
    </row>
    <row r="338" spans="1:24" ht="15.75" customHeight="1">
      <c r="A338" s="2"/>
      <c r="B338" s="2"/>
      <c r="C338" s="2"/>
      <c r="D338" s="2"/>
      <c r="E338" s="2"/>
      <c r="F338" s="2"/>
      <c r="G338" s="2"/>
      <c r="H338" s="2"/>
      <c r="I338" s="2"/>
      <c r="K338" s="2"/>
      <c r="L338" s="2"/>
      <c r="M338" s="2"/>
      <c r="N338" s="2"/>
      <c r="O338" s="2"/>
      <c r="P338" s="2"/>
      <c r="Q338" s="2"/>
      <c r="R338" s="2"/>
      <c r="S338" s="2"/>
      <c r="T338" s="2"/>
      <c r="U338" s="2"/>
      <c r="V338" s="2"/>
      <c r="W338" s="2"/>
      <c r="X338" s="2"/>
    </row>
    <row r="339" spans="1:24" ht="15.75" customHeight="1">
      <c r="A339" s="2"/>
      <c r="B339" s="2"/>
      <c r="C339" s="2"/>
      <c r="D339" s="2"/>
      <c r="E339" s="2"/>
      <c r="F339" s="2"/>
      <c r="G339" s="2"/>
      <c r="H339" s="2"/>
      <c r="I339" s="2"/>
      <c r="K339" s="2"/>
      <c r="L339" s="2"/>
      <c r="M339" s="2"/>
      <c r="N339" s="2"/>
      <c r="O339" s="2"/>
      <c r="P339" s="2"/>
      <c r="Q339" s="2"/>
      <c r="R339" s="2"/>
      <c r="S339" s="2"/>
      <c r="T339" s="2"/>
      <c r="U339" s="2"/>
      <c r="V339" s="2"/>
      <c r="W339" s="2"/>
      <c r="X339" s="2"/>
    </row>
    <row r="340" spans="1:24" ht="15.75" customHeight="1">
      <c r="A340" s="2"/>
      <c r="B340" s="2"/>
      <c r="C340" s="2"/>
      <c r="D340" s="2"/>
      <c r="E340" s="2"/>
      <c r="F340" s="2"/>
      <c r="G340" s="2"/>
      <c r="H340" s="2"/>
      <c r="I340" s="2"/>
      <c r="K340" s="2"/>
      <c r="L340" s="2"/>
      <c r="M340" s="2"/>
      <c r="N340" s="2"/>
      <c r="O340" s="2"/>
      <c r="P340" s="2"/>
      <c r="Q340" s="2"/>
      <c r="R340" s="2"/>
      <c r="S340" s="2"/>
      <c r="T340" s="2"/>
      <c r="U340" s="2"/>
      <c r="V340" s="2"/>
      <c r="W340" s="2"/>
      <c r="X340" s="2"/>
    </row>
    <row r="341" spans="1:24" ht="15.75" customHeight="1">
      <c r="A341" s="2"/>
      <c r="B341" s="2"/>
      <c r="C341" s="2"/>
      <c r="D341" s="2"/>
      <c r="E341" s="2"/>
      <c r="F341" s="2"/>
      <c r="G341" s="2"/>
      <c r="H341" s="2"/>
      <c r="I341" s="2"/>
      <c r="K341" s="2"/>
      <c r="L341" s="2"/>
      <c r="M341" s="2"/>
      <c r="N341" s="2"/>
      <c r="O341" s="2"/>
      <c r="P341" s="2"/>
      <c r="Q341" s="2"/>
      <c r="R341" s="2"/>
      <c r="S341" s="2"/>
      <c r="T341" s="2"/>
      <c r="U341" s="2"/>
      <c r="V341" s="2"/>
      <c r="W341" s="2"/>
      <c r="X341" s="2"/>
    </row>
    <row r="342" spans="1:24" ht="15.75" customHeight="1">
      <c r="A342" s="2"/>
      <c r="B342" s="2"/>
      <c r="C342" s="2"/>
      <c r="D342" s="2"/>
      <c r="E342" s="2"/>
      <c r="F342" s="2"/>
      <c r="G342" s="2"/>
      <c r="H342" s="2"/>
      <c r="I342" s="2"/>
      <c r="K342" s="2"/>
      <c r="L342" s="2"/>
      <c r="M342" s="2"/>
      <c r="N342" s="2"/>
      <c r="O342" s="2"/>
      <c r="P342" s="2"/>
      <c r="Q342" s="2"/>
      <c r="R342" s="2"/>
      <c r="S342" s="2"/>
      <c r="T342" s="2"/>
      <c r="U342" s="2"/>
      <c r="V342" s="2"/>
      <c r="W342" s="2"/>
      <c r="X342" s="2"/>
    </row>
    <row r="343" spans="1:24" ht="15.75" customHeight="1">
      <c r="A343" s="2"/>
      <c r="B343" s="2"/>
      <c r="C343" s="2"/>
      <c r="D343" s="2"/>
      <c r="E343" s="2"/>
      <c r="F343" s="2"/>
      <c r="G343" s="2"/>
      <c r="H343" s="2"/>
      <c r="I343" s="2"/>
      <c r="K343" s="2"/>
      <c r="L343" s="2"/>
      <c r="M343" s="2"/>
      <c r="N343" s="2"/>
      <c r="O343" s="2"/>
      <c r="P343" s="2"/>
      <c r="Q343" s="2"/>
      <c r="R343" s="2"/>
      <c r="S343" s="2"/>
      <c r="T343" s="2"/>
      <c r="U343" s="2"/>
      <c r="V343" s="2"/>
      <c r="W343" s="2"/>
      <c r="X343" s="2"/>
    </row>
    <row r="344" spans="1:24" ht="15.75" customHeight="1">
      <c r="A344" s="2"/>
      <c r="B344" s="2"/>
      <c r="C344" s="2"/>
      <c r="D344" s="2"/>
      <c r="E344" s="2"/>
      <c r="F344" s="2"/>
      <c r="G344" s="2"/>
      <c r="H344" s="2"/>
      <c r="I344" s="2"/>
      <c r="K344" s="2"/>
      <c r="L344" s="2"/>
      <c r="M344" s="2"/>
      <c r="N344" s="2"/>
      <c r="O344" s="2"/>
      <c r="P344" s="2"/>
      <c r="Q344" s="2"/>
      <c r="R344" s="2"/>
      <c r="S344" s="2"/>
      <c r="T344" s="2"/>
      <c r="U344" s="2"/>
      <c r="V344" s="2"/>
      <c r="W344" s="2"/>
      <c r="X344" s="2"/>
    </row>
    <row r="345" spans="1:24" ht="15.75" customHeight="1">
      <c r="A345" s="2"/>
      <c r="B345" s="2"/>
      <c r="C345" s="2"/>
      <c r="D345" s="2"/>
      <c r="E345" s="2"/>
      <c r="F345" s="2"/>
      <c r="G345" s="2"/>
      <c r="H345" s="2"/>
      <c r="I345" s="2"/>
      <c r="K345" s="2"/>
      <c r="L345" s="2"/>
      <c r="M345" s="2"/>
      <c r="N345" s="2"/>
      <c r="O345" s="2"/>
      <c r="P345" s="2"/>
      <c r="Q345" s="2"/>
      <c r="R345" s="2"/>
      <c r="S345" s="2"/>
      <c r="T345" s="2"/>
      <c r="U345" s="2"/>
      <c r="V345" s="2"/>
      <c r="W345" s="2"/>
      <c r="X345" s="2"/>
    </row>
    <row r="346" spans="1:24" ht="15.75" customHeight="1">
      <c r="A346" s="2"/>
      <c r="B346" s="2"/>
      <c r="C346" s="2"/>
      <c r="D346" s="2"/>
      <c r="E346" s="2"/>
      <c r="F346" s="2"/>
      <c r="G346" s="2"/>
      <c r="H346" s="2"/>
      <c r="I346" s="2"/>
      <c r="K346" s="2"/>
      <c r="L346" s="2"/>
      <c r="M346" s="2"/>
      <c r="N346" s="2"/>
      <c r="O346" s="2"/>
      <c r="P346" s="2"/>
      <c r="Q346" s="2"/>
      <c r="R346" s="2"/>
      <c r="S346" s="2"/>
      <c r="T346" s="2"/>
      <c r="U346" s="2"/>
      <c r="V346" s="2"/>
      <c r="W346" s="2"/>
      <c r="X346" s="2"/>
    </row>
    <row r="347" spans="1:24" ht="15.75" customHeight="1">
      <c r="A347" s="2"/>
      <c r="B347" s="2"/>
      <c r="C347" s="2"/>
      <c r="D347" s="2"/>
      <c r="E347" s="2"/>
      <c r="F347" s="2"/>
      <c r="G347" s="2"/>
      <c r="H347" s="2"/>
      <c r="I347" s="2"/>
      <c r="K347" s="2"/>
      <c r="L347" s="2"/>
      <c r="M347" s="2"/>
      <c r="N347" s="2"/>
      <c r="O347" s="2"/>
      <c r="P347" s="2"/>
      <c r="Q347" s="2"/>
      <c r="R347" s="2"/>
      <c r="S347" s="2"/>
      <c r="T347" s="2"/>
      <c r="U347" s="2"/>
      <c r="V347" s="2"/>
      <c r="W347" s="2"/>
      <c r="X347" s="2"/>
    </row>
    <row r="348" spans="1:24" ht="15.75" customHeight="1">
      <c r="A348" s="2"/>
      <c r="B348" s="2"/>
      <c r="C348" s="2"/>
      <c r="D348" s="2"/>
      <c r="E348" s="2"/>
      <c r="F348" s="2"/>
      <c r="G348" s="2"/>
      <c r="H348" s="2"/>
      <c r="I348" s="2"/>
      <c r="K348" s="2"/>
      <c r="L348" s="2"/>
      <c r="M348" s="2"/>
      <c r="N348" s="2"/>
      <c r="O348" s="2"/>
      <c r="P348" s="2"/>
      <c r="Q348" s="2"/>
      <c r="R348" s="2"/>
      <c r="S348" s="2"/>
      <c r="T348" s="2"/>
      <c r="U348" s="2"/>
      <c r="V348" s="2"/>
      <c r="W348" s="2"/>
      <c r="X348" s="2"/>
    </row>
    <row r="349" spans="1:24" ht="15.75" customHeight="1">
      <c r="A349" s="2"/>
      <c r="B349" s="2"/>
      <c r="C349" s="2"/>
      <c r="D349" s="2"/>
      <c r="E349" s="2"/>
      <c r="F349" s="2"/>
      <c r="G349" s="2"/>
      <c r="H349" s="2"/>
      <c r="I349" s="2"/>
      <c r="K349" s="2"/>
      <c r="L349" s="2"/>
      <c r="M349" s="2"/>
      <c r="N349" s="2"/>
      <c r="O349" s="2"/>
      <c r="P349" s="2"/>
      <c r="Q349" s="2"/>
      <c r="R349" s="2"/>
      <c r="S349" s="2"/>
      <c r="T349" s="2"/>
      <c r="U349" s="2"/>
      <c r="V349" s="2"/>
      <c r="W349" s="2"/>
      <c r="X349" s="2"/>
    </row>
    <row r="350" spans="1:24" ht="15.75" customHeight="1">
      <c r="A350" s="2"/>
      <c r="B350" s="2"/>
      <c r="C350" s="2"/>
      <c r="D350" s="2"/>
      <c r="E350" s="2"/>
      <c r="F350" s="2"/>
      <c r="G350" s="2"/>
      <c r="H350" s="2"/>
      <c r="I350" s="2"/>
      <c r="K350" s="2"/>
      <c r="L350" s="2"/>
      <c r="M350" s="2"/>
      <c r="N350" s="2"/>
      <c r="O350" s="2"/>
      <c r="P350" s="2"/>
      <c r="Q350" s="2"/>
      <c r="R350" s="2"/>
      <c r="S350" s="2"/>
      <c r="T350" s="2"/>
      <c r="U350" s="2"/>
      <c r="V350" s="2"/>
      <c r="W350" s="2"/>
      <c r="X350" s="2"/>
    </row>
    <row r="351" spans="1:24" ht="15.75" customHeight="1">
      <c r="A351" s="2"/>
      <c r="B351" s="2"/>
      <c r="C351" s="2"/>
      <c r="D351" s="2"/>
      <c r="E351" s="2"/>
      <c r="F351" s="2"/>
      <c r="G351" s="2"/>
      <c r="H351" s="2"/>
      <c r="I351" s="2"/>
      <c r="K351" s="2"/>
      <c r="L351" s="2"/>
      <c r="M351" s="2"/>
      <c r="N351" s="2"/>
      <c r="O351" s="2"/>
      <c r="P351" s="2"/>
      <c r="Q351" s="2"/>
      <c r="R351" s="2"/>
      <c r="S351" s="2"/>
      <c r="T351" s="2"/>
      <c r="U351" s="2"/>
      <c r="V351" s="2"/>
      <c r="W351" s="2"/>
      <c r="X351" s="2"/>
    </row>
    <row r="352" spans="1:24" ht="15.75" customHeight="1">
      <c r="A352" s="2"/>
      <c r="B352" s="2"/>
      <c r="C352" s="2"/>
      <c r="D352" s="2"/>
      <c r="E352" s="2"/>
      <c r="F352" s="2"/>
      <c r="G352" s="2"/>
      <c r="H352" s="2"/>
      <c r="I352" s="2"/>
      <c r="K352" s="2"/>
      <c r="L352" s="2"/>
      <c r="M352" s="2"/>
      <c r="N352" s="2"/>
      <c r="O352" s="2"/>
      <c r="P352" s="2"/>
      <c r="Q352" s="2"/>
      <c r="R352" s="2"/>
      <c r="S352" s="2"/>
      <c r="T352" s="2"/>
      <c r="U352" s="2"/>
      <c r="V352" s="2"/>
      <c r="W352" s="2"/>
      <c r="X352" s="2"/>
    </row>
    <row r="353" spans="1:24" ht="15.75" customHeight="1">
      <c r="A353" s="2"/>
      <c r="B353" s="2"/>
      <c r="C353" s="2"/>
      <c r="D353" s="2"/>
      <c r="E353" s="2"/>
      <c r="F353" s="2"/>
      <c r="G353" s="2"/>
      <c r="H353" s="2"/>
      <c r="I353" s="2"/>
      <c r="K353" s="2"/>
      <c r="L353" s="2"/>
      <c r="M353" s="2"/>
      <c r="N353" s="2"/>
      <c r="O353" s="2"/>
      <c r="P353" s="2"/>
      <c r="Q353" s="2"/>
      <c r="R353" s="2"/>
      <c r="S353" s="2"/>
      <c r="T353" s="2"/>
      <c r="U353" s="2"/>
      <c r="V353" s="2"/>
      <c r="W353" s="2"/>
      <c r="X353" s="2"/>
    </row>
    <row r="354" spans="1:24" ht="15.75" customHeight="1">
      <c r="A354" s="2"/>
      <c r="B354" s="2"/>
      <c r="C354" s="2"/>
      <c r="D354" s="2"/>
      <c r="E354" s="2"/>
      <c r="F354" s="2"/>
      <c r="G354" s="2"/>
      <c r="H354" s="2"/>
      <c r="I354" s="2"/>
      <c r="K354" s="2"/>
      <c r="L354" s="2"/>
      <c r="M354" s="2"/>
      <c r="N354" s="2"/>
      <c r="O354" s="2"/>
      <c r="P354" s="2"/>
      <c r="Q354" s="2"/>
      <c r="R354" s="2"/>
      <c r="S354" s="2"/>
      <c r="T354" s="2"/>
      <c r="U354" s="2"/>
      <c r="V354" s="2"/>
      <c r="W354" s="2"/>
      <c r="X354" s="2"/>
    </row>
    <row r="355" spans="1:24" ht="15.75" customHeight="1">
      <c r="A355" s="2"/>
      <c r="B355" s="2"/>
      <c r="C355" s="2"/>
      <c r="D355" s="2"/>
      <c r="E355" s="2"/>
      <c r="F355" s="2"/>
      <c r="G355" s="2"/>
      <c r="H355" s="2"/>
      <c r="I355" s="2"/>
      <c r="K355" s="2"/>
      <c r="L355" s="2"/>
      <c r="M355" s="2"/>
      <c r="N355" s="2"/>
      <c r="O355" s="2"/>
      <c r="P355" s="2"/>
      <c r="Q355" s="2"/>
      <c r="R355" s="2"/>
      <c r="S355" s="2"/>
      <c r="T355" s="2"/>
      <c r="U355" s="2"/>
      <c r="V355" s="2"/>
      <c r="W355" s="2"/>
      <c r="X355" s="2"/>
    </row>
    <row r="356" spans="1:24" ht="15.75" customHeight="1">
      <c r="A356" s="2"/>
      <c r="B356" s="2"/>
      <c r="C356" s="2"/>
      <c r="D356" s="2"/>
      <c r="E356" s="2"/>
      <c r="F356" s="2"/>
      <c r="G356" s="2"/>
      <c r="H356" s="2"/>
      <c r="I356" s="2"/>
      <c r="K356" s="2"/>
      <c r="L356" s="2"/>
      <c r="M356" s="2"/>
      <c r="N356" s="2"/>
      <c r="O356" s="2"/>
      <c r="P356" s="2"/>
      <c r="Q356" s="2"/>
      <c r="R356" s="2"/>
      <c r="S356" s="2"/>
      <c r="T356" s="2"/>
      <c r="U356" s="2"/>
      <c r="V356" s="2"/>
      <c r="W356" s="2"/>
      <c r="X356" s="2"/>
    </row>
    <row r="357" spans="1:24" ht="15.75" customHeight="1">
      <c r="A357" s="2"/>
      <c r="B357" s="2"/>
      <c r="C357" s="2"/>
      <c r="D357" s="2"/>
      <c r="E357" s="2"/>
      <c r="F357" s="2"/>
      <c r="G357" s="2"/>
      <c r="H357" s="2"/>
      <c r="I357" s="2"/>
      <c r="K357" s="2"/>
      <c r="L357" s="2"/>
      <c r="M357" s="2"/>
      <c r="N357" s="2"/>
      <c r="O357" s="2"/>
      <c r="P357" s="2"/>
      <c r="Q357" s="2"/>
      <c r="R357" s="2"/>
      <c r="S357" s="2"/>
      <c r="T357" s="2"/>
      <c r="U357" s="2"/>
      <c r="V357" s="2"/>
      <c r="W357" s="2"/>
      <c r="X357" s="2"/>
    </row>
    <row r="358" spans="1:24" ht="15.75" customHeight="1">
      <c r="A358" s="2"/>
      <c r="B358" s="2"/>
      <c r="C358" s="2"/>
      <c r="D358" s="2"/>
      <c r="E358" s="2"/>
      <c r="F358" s="2"/>
      <c r="G358" s="2"/>
      <c r="H358" s="2"/>
      <c r="I358" s="2"/>
      <c r="K358" s="2"/>
      <c r="L358" s="2"/>
      <c r="M358" s="2"/>
      <c r="N358" s="2"/>
      <c r="O358" s="2"/>
      <c r="P358" s="2"/>
      <c r="Q358" s="2"/>
      <c r="R358" s="2"/>
      <c r="S358" s="2"/>
      <c r="T358" s="2"/>
      <c r="U358" s="2"/>
      <c r="V358" s="2"/>
      <c r="W358" s="2"/>
      <c r="X358" s="2"/>
    </row>
    <row r="359" spans="1:24" ht="15.75" customHeight="1">
      <c r="A359" s="2"/>
      <c r="B359" s="2"/>
      <c r="C359" s="2"/>
      <c r="D359" s="2"/>
      <c r="E359" s="2"/>
      <c r="F359" s="2"/>
      <c r="G359" s="2"/>
      <c r="H359" s="2"/>
      <c r="I359" s="2"/>
      <c r="K359" s="2"/>
      <c r="L359" s="2"/>
      <c r="M359" s="2"/>
      <c r="N359" s="2"/>
      <c r="O359" s="2"/>
      <c r="P359" s="2"/>
      <c r="Q359" s="2"/>
      <c r="R359" s="2"/>
      <c r="S359" s="2"/>
      <c r="T359" s="2"/>
      <c r="U359" s="2"/>
      <c r="V359" s="2"/>
      <c r="W359" s="2"/>
      <c r="X359" s="2"/>
    </row>
    <row r="360" spans="1:24" ht="15.75" customHeight="1">
      <c r="A360" s="2"/>
      <c r="B360" s="2"/>
      <c r="C360" s="2"/>
      <c r="D360" s="2"/>
      <c r="E360" s="2"/>
      <c r="F360" s="2"/>
      <c r="G360" s="2"/>
      <c r="H360" s="2"/>
      <c r="I360" s="2"/>
      <c r="K360" s="2"/>
      <c r="L360" s="2"/>
      <c r="M360" s="2"/>
      <c r="N360" s="2"/>
      <c r="O360" s="2"/>
      <c r="P360" s="2"/>
      <c r="Q360" s="2"/>
      <c r="R360" s="2"/>
      <c r="S360" s="2"/>
      <c r="T360" s="2"/>
      <c r="U360" s="2"/>
      <c r="V360" s="2"/>
      <c r="W360" s="2"/>
      <c r="X360" s="2"/>
    </row>
    <row r="361" spans="1:24" ht="15.75" customHeight="1">
      <c r="A361" s="2"/>
      <c r="B361" s="2"/>
      <c r="C361" s="2"/>
      <c r="D361" s="2"/>
      <c r="E361" s="2"/>
      <c r="F361" s="2"/>
      <c r="G361" s="2"/>
      <c r="H361" s="2"/>
      <c r="I361" s="2"/>
      <c r="K361" s="2"/>
      <c r="L361" s="2"/>
      <c r="M361" s="2"/>
      <c r="N361" s="2"/>
      <c r="O361" s="2"/>
      <c r="P361" s="2"/>
      <c r="Q361" s="2"/>
      <c r="R361" s="2"/>
      <c r="S361" s="2"/>
      <c r="T361" s="2"/>
      <c r="U361" s="2"/>
      <c r="V361" s="2"/>
      <c r="W361" s="2"/>
      <c r="X361" s="2"/>
    </row>
    <row r="362" spans="1:24" ht="15.75" customHeight="1">
      <c r="A362" s="2"/>
      <c r="B362" s="2"/>
      <c r="C362" s="2"/>
      <c r="D362" s="2"/>
      <c r="E362" s="2"/>
      <c r="F362" s="2"/>
      <c r="G362" s="2"/>
      <c r="H362" s="2"/>
      <c r="I362" s="2"/>
      <c r="K362" s="2"/>
      <c r="L362" s="2"/>
      <c r="M362" s="2"/>
      <c r="N362" s="2"/>
      <c r="O362" s="2"/>
      <c r="P362" s="2"/>
      <c r="Q362" s="2"/>
      <c r="R362" s="2"/>
      <c r="S362" s="2"/>
      <c r="T362" s="2"/>
      <c r="U362" s="2"/>
      <c r="V362" s="2"/>
      <c r="W362" s="2"/>
      <c r="X362" s="2"/>
    </row>
    <row r="363" spans="1:24" ht="15.75" customHeight="1">
      <c r="A363" s="2"/>
      <c r="B363" s="2"/>
      <c r="C363" s="2"/>
      <c r="D363" s="2"/>
      <c r="E363" s="2"/>
      <c r="F363" s="2"/>
      <c r="G363" s="2"/>
      <c r="H363" s="2"/>
      <c r="I363" s="2"/>
      <c r="K363" s="2"/>
      <c r="L363" s="2"/>
      <c r="M363" s="2"/>
      <c r="N363" s="2"/>
      <c r="O363" s="2"/>
      <c r="P363" s="2"/>
      <c r="Q363" s="2"/>
      <c r="R363" s="2"/>
      <c r="S363" s="2"/>
      <c r="T363" s="2"/>
      <c r="U363" s="2"/>
      <c r="V363" s="2"/>
      <c r="W363" s="2"/>
      <c r="X363" s="2"/>
    </row>
    <row r="364" spans="1:24" ht="15.75" customHeight="1">
      <c r="A364" s="2"/>
      <c r="B364" s="2"/>
      <c r="C364" s="2"/>
      <c r="D364" s="2"/>
      <c r="E364" s="2"/>
      <c r="F364" s="2"/>
      <c r="G364" s="2"/>
      <c r="H364" s="2"/>
      <c r="I364" s="2"/>
      <c r="K364" s="2"/>
      <c r="L364" s="2"/>
      <c r="M364" s="2"/>
      <c r="N364" s="2"/>
      <c r="O364" s="2"/>
      <c r="P364" s="2"/>
      <c r="Q364" s="2"/>
      <c r="R364" s="2"/>
      <c r="S364" s="2"/>
      <c r="T364" s="2"/>
      <c r="U364" s="2"/>
      <c r="V364" s="2"/>
      <c r="W364" s="2"/>
      <c r="X364" s="2"/>
    </row>
    <row r="365" spans="1:24" ht="15.75" customHeight="1">
      <c r="A365" s="2"/>
      <c r="B365" s="2"/>
      <c r="C365" s="2"/>
      <c r="D365" s="2"/>
      <c r="E365" s="2"/>
      <c r="F365" s="2"/>
      <c r="G365" s="2"/>
      <c r="H365" s="2"/>
      <c r="I365" s="2"/>
      <c r="K365" s="2"/>
      <c r="L365" s="2"/>
      <c r="M365" s="2"/>
      <c r="N365" s="2"/>
      <c r="O365" s="2"/>
      <c r="P365" s="2"/>
      <c r="Q365" s="2"/>
      <c r="R365" s="2"/>
      <c r="S365" s="2"/>
      <c r="T365" s="2"/>
      <c r="U365" s="2"/>
      <c r="V365" s="2"/>
      <c r="W365" s="2"/>
      <c r="X365" s="2"/>
    </row>
    <row r="366" spans="1:24" ht="15.75" customHeight="1">
      <c r="A366" s="2"/>
      <c r="B366" s="2"/>
      <c r="C366" s="2"/>
      <c r="D366" s="2"/>
      <c r="E366" s="2"/>
      <c r="F366" s="2"/>
      <c r="G366" s="2"/>
      <c r="H366" s="2"/>
      <c r="I366" s="2"/>
      <c r="K366" s="2"/>
      <c r="L366" s="2"/>
      <c r="M366" s="2"/>
      <c r="N366" s="2"/>
      <c r="O366" s="2"/>
      <c r="P366" s="2"/>
      <c r="Q366" s="2"/>
      <c r="R366" s="2"/>
      <c r="S366" s="2"/>
      <c r="T366" s="2"/>
      <c r="U366" s="2"/>
      <c r="V366" s="2"/>
      <c r="W366" s="2"/>
      <c r="X366" s="2"/>
    </row>
    <row r="367" spans="1:24" ht="15.75" customHeight="1">
      <c r="A367" s="2"/>
      <c r="B367" s="2"/>
      <c r="C367" s="2"/>
      <c r="D367" s="2"/>
      <c r="E367" s="2"/>
      <c r="F367" s="2"/>
      <c r="G367" s="2"/>
      <c r="H367" s="2"/>
      <c r="I367" s="2"/>
      <c r="K367" s="2"/>
      <c r="L367" s="2"/>
      <c r="M367" s="2"/>
      <c r="N367" s="2"/>
      <c r="O367" s="2"/>
      <c r="P367" s="2"/>
      <c r="Q367" s="2"/>
      <c r="R367" s="2"/>
      <c r="S367" s="2"/>
      <c r="T367" s="2"/>
      <c r="U367" s="2"/>
      <c r="V367" s="2"/>
      <c r="W367" s="2"/>
      <c r="X367" s="2"/>
    </row>
    <row r="368" spans="1:24" ht="15.75" customHeight="1">
      <c r="A368" s="2"/>
      <c r="B368" s="2"/>
      <c r="C368" s="2"/>
      <c r="D368" s="2"/>
      <c r="E368" s="2"/>
      <c r="F368" s="2"/>
      <c r="G368" s="2"/>
      <c r="H368" s="2"/>
      <c r="I368" s="2"/>
      <c r="K368" s="2"/>
      <c r="L368" s="2"/>
      <c r="M368" s="2"/>
      <c r="N368" s="2"/>
      <c r="O368" s="2"/>
      <c r="P368" s="2"/>
      <c r="Q368" s="2"/>
      <c r="R368" s="2"/>
      <c r="S368" s="2"/>
      <c r="T368" s="2"/>
      <c r="U368" s="2"/>
      <c r="V368" s="2"/>
      <c r="W368" s="2"/>
      <c r="X368" s="2"/>
    </row>
    <row r="369" spans="1:24" ht="15.75" customHeight="1">
      <c r="A369" s="2"/>
      <c r="B369" s="2"/>
      <c r="C369" s="2"/>
      <c r="D369" s="2"/>
      <c r="E369" s="2"/>
      <c r="F369" s="2"/>
      <c r="G369" s="2"/>
      <c r="H369" s="2"/>
      <c r="I369" s="2"/>
      <c r="K369" s="2"/>
      <c r="L369" s="2"/>
      <c r="M369" s="2"/>
      <c r="N369" s="2"/>
      <c r="O369" s="2"/>
      <c r="P369" s="2"/>
      <c r="Q369" s="2"/>
      <c r="R369" s="2"/>
      <c r="S369" s="2"/>
      <c r="T369" s="2"/>
      <c r="U369" s="2"/>
      <c r="V369" s="2"/>
      <c r="W369" s="2"/>
      <c r="X369" s="2"/>
    </row>
    <row r="370" spans="1:24" ht="15.75" customHeight="1">
      <c r="A370" s="2"/>
      <c r="B370" s="2"/>
      <c r="C370" s="2"/>
      <c r="D370" s="2"/>
      <c r="E370" s="2"/>
      <c r="F370" s="2"/>
      <c r="G370" s="2"/>
      <c r="H370" s="2"/>
      <c r="I370" s="2"/>
      <c r="K370" s="2"/>
      <c r="L370" s="2"/>
      <c r="M370" s="2"/>
      <c r="N370" s="2"/>
      <c r="O370" s="2"/>
      <c r="P370" s="2"/>
      <c r="Q370" s="2"/>
      <c r="R370" s="2"/>
      <c r="S370" s="2"/>
      <c r="T370" s="2"/>
      <c r="U370" s="2"/>
      <c r="V370" s="2"/>
      <c r="W370" s="2"/>
      <c r="X370" s="2"/>
    </row>
    <row r="371" spans="1:24" ht="15.75" customHeight="1">
      <c r="A371" s="2"/>
      <c r="B371" s="2"/>
      <c r="C371" s="2"/>
      <c r="D371" s="2"/>
      <c r="E371" s="2"/>
      <c r="F371" s="2"/>
      <c r="G371" s="2"/>
      <c r="H371" s="2"/>
      <c r="I371" s="2"/>
      <c r="K371" s="2"/>
      <c r="L371" s="2"/>
      <c r="M371" s="2"/>
      <c r="N371" s="2"/>
      <c r="O371" s="2"/>
      <c r="P371" s="2"/>
      <c r="Q371" s="2"/>
      <c r="R371" s="2"/>
      <c r="S371" s="2"/>
      <c r="T371" s="2"/>
      <c r="U371" s="2"/>
      <c r="V371" s="2"/>
      <c r="W371" s="2"/>
      <c r="X371" s="2"/>
    </row>
    <row r="372" spans="1:24" ht="15.75" customHeight="1">
      <c r="A372" s="2"/>
      <c r="B372" s="2"/>
      <c r="C372" s="2"/>
      <c r="D372" s="2"/>
      <c r="E372" s="2"/>
      <c r="F372" s="2"/>
      <c r="G372" s="2"/>
      <c r="H372" s="2"/>
      <c r="I372" s="2"/>
      <c r="K372" s="2"/>
      <c r="L372" s="2"/>
      <c r="M372" s="2"/>
      <c r="N372" s="2"/>
      <c r="O372" s="2"/>
      <c r="P372" s="2"/>
      <c r="Q372" s="2"/>
      <c r="R372" s="2"/>
      <c r="S372" s="2"/>
      <c r="T372" s="2"/>
      <c r="U372" s="2"/>
      <c r="V372" s="2"/>
      <c r="W372" s="2"/>
      <c r="X372" s="2"/>
    </row>
    <row r="373" spans="1:24" ht="15.75" customHeight="1">
      <c r="A373" s="2"/>
      <c r="B373" s="2"/>
      <c r="C373" s="2"/>
      <c r="D373" s="2"/>
      <c r="E373" s="2"/>
      <c r="F373" s="2"/>
      <c r="G373" s="2"/>
      <c r="H373" s="2"/>
      <c r="I373" s="2"/>
      <c r="K373" s="2"/>
      <c r="L373" s="2"/>
      <c r="M373" s="2"/>
      <c r="N373" s="2"/>
      <c r="O373" s="2"/>
      <c r="P373" s="2"/>
      <c r="Q373" s="2"/>
      <c r="R373" s="2"/>
      <c r="S373" s="2"/>
      <c r="T373" s="2"/>
      <c r="U373" s="2"/>
      <c r="V373" s="2"/>
      <c r="W373" s="2"/>
      <c r="X373" s="2"/>
    </row>
    <row r="374" spans="1:24" ht="15.75" customHeight="1">
      <c r="A374" s="2"/>
      <c r="B374" s="2"/>
      <c r="C374" s="2"/>
      <c r="D374" s="2"/>
      <c r="E374" s="2"/>
      <c r="F374" s="2"/>
      <c r="G374" s="2"/>
      <c r="H374" s="2"/>
      <c r="I374" s="2"/>
      <c r="K374" s="2"/>
      <c r="L374" s="2"/>
      <c r="M374" s="2"/>
      <c r="N374" s="2"/>
      <c r="O374" s="2"/>
      <c r="P374" s="2"/>
      <c r="Q374" s="2"/>
      <c r="R374" s="2"/>
      <c r="S374" s="2"/>
      <c r="T374" s="2"/>
      <c r="U374" s="2"/>
      <c r="V374" s="2"/>
      <c r="W374" s="2"/>
      <c r="X374" s="2"/>
    </row>
    <row r="375" spans="1:24" ht="15.75" customHeight="1">
      <c r="A375" s="2"/>
      <c r="B375" s="2"/>
      <c r="C375" s="2"/>
      <c r="D375" s="2"/>
      <c r="E375" s="2"/>
      <c r="F375" s="2"/>
      <c r="G375" s="2"/>
      <c r="H375" s="2"/>
      <c r="I375" s="2"/>
      <c r="K375" s="2"/>
      <c r="L375" s="2"/>
      <c r="M375" s="2"/>
      <c r="N375" s="2"/>
      <c r="O375" s="2"/>
      <c r="P375" s="2"/>
      <c r="Q375" s="2"/>
      <c r="R375" s="2"/>
      <c r="S375" s="2"/>
      <c r="T375" s="2"/>
      <c r="U375" s="2"/>
      <c r="V375" s="2"/>
      <c r="W375" s="2"/>
      <c r="X375" s="2"/>
    </row>
    <row r="376" spans="1:24" ht="15.75" customHeight="1">
      <c r="A376" s="2"/>
      <c r="B376" s="2"/>
      <c r="C376" s="2"/>
      <c r="D376" s="2"/>
      <c r="E376" s="2"/>
      <c r="F376" s="2"/>
      <c r="G376" s="2"/>
      <c r="H376" s="2"/>
      <c r="I376" s="2"/>
      <c r="K376" s="2"/>
      <c r="L376" s="2"/>
      <c r="M376" s="2"/>
      <c r="N376" s="2"/>
      <c r="O376" s="2"/>
      <c r="P376" s="2"/>
      <c r="Q376" s="2"/>
      <c r="R376" s="2"/>
      <c r="S376" s="2"/>
      <c r="T376" s="2"/>
      <c r="U376" s="2"/>
      <c r="V376" s="2"/>
      <c r="W376" s="2"/>
      <c r="X376" s="2"/>
    </row>
    <row r="377" spans="1:24" ht="15.75" customHeight="1">
      <c r="A377" s="2"/>
      <c r="B377" s="2"/>
      <c r="C377" s="2"/>
      <c r="D377" s="2"/>
      <c r="E377" s="2"/>
      <c r="F377" s="2"/>
      <c r="G377" s="2"/>
      <c r="H377" s="2"/>
      <c r="I377" s="2"/>
      <c r="K377" s="2"/>
      <c r="L377" s="2"/>
      <c r="M377" s="2"/>
      <c r="N377" s="2"/>
      <c r="O377" s="2"/>
      <c r="P377" s="2"/>
      <c r="Q377" s="2"/>
      <c r="R377" s="2"/>
      <c r="S377" s="2"/>
      <c r="T377" s="2"/>
      <c r="U377" s="2"/>
      <c r="V377" s="2"/>
      <c r="W377" s="2"/>
      <c r="X377" s="2"/>
    </row>
    <row r="378" spans="1:24" ht="15.75" customHeight="1">
      <c r="A378" s="2"/>
      <c r="B378" s="2"/>
      <c r="C378" s="2"/>
      <c r="D378" s="2"/>
      <c r="E378" s="2"/>
      <c r="F378" s="2"/>
      <c r="G378" s="2"/>
      <c r="H378" s="2"/>
      <c r="I378" s="2"/>
      <c r="K378" s="2"/>
      <c r="L378" s="2"/>
      <c r="M378" s="2"/>
      <c r="N378" s="2"/>
      <c r="O378" s="2"/>
      <c r="P378" s="2"/>
      <c r="Q378" s="2"/>
      <c r="R378" s="2"/>
      <c r="S378" s="2"/>
      <c r="T378" s="2"/>
      <c r="U378" s="2"/>
      <c r="V378" s="2"/>
      <c r="W378" s="2"/>
      <c r="X378" s="2"/>
    </row>
    <row r="379" spans="1:24" ht="15.75" customHeight="1">
      <c r="A379" s="2"/>
      <c r="B379" s="2"/>
      <c r="C379" s="2"/>
      <c r="D379" s="2"/>
      <c r="E379" s="2"/>
      <c r="F379" s="2"/>
      <c r="G379" s="2"/>
      <c r="H379" s="2"/>
      <c r="I379" s="2"/>
      <c r="K379" s="2"/>
      <c r="L379" s="2"/>
      <c r="M379" s="2"/>
      <c r="N379" s="2"/>
      <c r="O379" s="2"/>
      <c r="P379" s="2"/>
      <c r="Q379" s="2"/>
      <c r="R379" s="2"/>
      <c r="S379" s="2"/>
      <c r="T379" s="2"/>
      <c r="U379" s="2"/>
      <c r="V379" s="2"/>
      <c r="W379" s="2"/>
      <c r="X379" s="2"/>
    </row>
    <row r="380" spans="1:24" ht="15.75" customHeight="1">
      <c r="A380" s="2"/>
      <c r="B380" s="2"/>
      <c r="C380" s="2"/>
      <c r="D380" s="2"/>
      <c r="E380" s="2"/>
      <c r="F380" s="2"/>
      <c r="G380" s="2"/>
      <c r="H380" s="2"/>
      <c r="I380" s="2"/>
      <c r="K380" s="2"/>
      <c r="L380" s="2"/>
      <c r="M380" s="2"/>
      <c r="N380" s="2"/>
      <c r="O380" s="2"/>
      <c r="P380" s="2"/>
      <c r="Q380" s="2"/>
      <c r="R380" s="2"/>
      <c r="S380" s="2"/>
      <c r="T380" s="2"/>
      <c r="U380" s="2"/>
      <c r="V380" s="2"/>
      <c r="W380" s="2"/>
      <c r="X380" s="2"/>
    </row>
    <row r="381" spans="1:24" ht="15.75" customHeight="1">
      <c r="A381" s="2"/>
      <c r="B381" s="2"/>
      <c r="C381" s="2"/>
      <c r="D381" s="2"/>
      <c r="E381" s="2"/>
      <c r="F381" s="2"/>
      <c r="G381" s="2"/>
      <c r="H381" s="2"/>
      <c r="I381" s="2"/>
      <c r="K381" s="2"/>
      <c r="L381" s="2"/>
      <c r="M381" s="2"/>
      <c r="N381" s="2"/>
      <c r="O381" s="2"/>
      <c r="P381" s="2"/>
      <c r="Q381" s="2"/>
      <c r="R381" s="2"/>
      <c r="S381" s="2"/>
      <c r="T381" s="2"/>
      <c r="U381" s="2"/>
      <c r="V381" s="2"/>
      <c r="W381" s="2"/>
      <c r="X381" s="2"/>
    </row>
    <row r="382" spans="1:24" ht="15.75" customHeight="1">
      <c r="A382" s="2"/>
      <c r="B382" s="2"/>
      <c r="C382" s="2"/>
      <c r="D382" s="2"/>
      <c r="E382" s="2"/>
      <c r="F382" s="2"/>
      <c r="G382" s="2"/>
      <c r="H382" s="2"/>
      <c r="I382" s="2"/>
      <c r="K382" s="2"/>
      <c r="L382" s="2"/>
      <c r="M382" s="2"/>
      <c r="N382" s="2"/>
      <c r="O382" s="2"/>
      <c r="P382" s="2"/>
      <c r="Q382" s="2"/>
      <c r="R382" s="2"/>
      <c r="S382" s="2"/>
      <c r="T382" s="2"/>
      <c r="U382" s="2"/>
      <c r="V382" s="2"/>
      <c r="W382" s="2"/>
      <c r="X382" s="2"/>
    </row>
    <row r="383" spans="1:24" ht="15.75" customHeight="1">
      <c r="A383" s="2"/>
      <c r="B383" s="2"/>
      <c r="C383" s="2"/>
      <c r="D383" s="2"/>
      <c r="E383" s="2"/>
      <c r="F383" s="2"/>
      <c r="G383" s="2"/>
      <c r="H383" s="2"/>
      <c r="I383" s="2"/>
      <c r="K383" s="2"/>
      <c r="L383" s="2"/>
      <c r="M383" s="2"/>
      <c r="N383" s="2"/>
      <c r="O383" s="2"/>
      <c r="P383" s="2"/>
      <c r="Q383" s="2"/>
      <c r="R383" s="2"/>
      <c r="S383" s="2"/>
      <c r="T383" s="2"/>
      <c r="U383" s="2"/>
      <c r="V383" s="2"/>
      <c r="W383" s="2"/>
      <c r="X383" s="2"/>
    </row>
    <row r="384" spans="1:24" ht="15.75" customHeight="1">
      <c r="A384" s="2"/>
      <c r="B384" s="2"/>
      <c r="C384" s="2"/>
      <c r="D384" s="2"/>
      <c r="E384" s="2"/>
      <c r="F384" s="2"/>
      <c r="G384" s="2"/>
      <c r="H384" s="2"/>
      <c r="I384" s="2"/>
      <c r="K384" s="2"/>
      <c r="L384" s="2"/>
      <c r="M384" s="2"/>
      <c r="N384" s="2"/>
      <c r="O384" s="2"/>
      <c r="P384" s="2"/>
      <c r="Q384" s="2"/>
      <c r="R384" s="2"/>
      <c r="S384" s="2"/>
      <c r="T384" s="2"/>
      <c r="U384" s="2"/>
      <c r="V384" s="2"/>
      <c r="W384" s="2"/>
      <c r="X384" s="2"/>
    </row>
    <row r="385" spans="1:24" ht="15.75" customHeight="1">
      <c r="A385" s="2"/>
      <c r="B385" s="2"/>
      <c r="C385" s="2"/>
      <c r="D385" s="2"/>
      <c r="E385" s="2"/>
      <c r="F385" s="2"/>
      <c r="G385" s="2"/>
      <c r="H385" s="2"/>
      <c r="I385" s="2"/>
      <c r="K385" s="2"/>
      <c r="L385" s="2"/>
      <c r="M385" s="2"/>
      <c r="N385" s="2"/>
      <c r="O385" s="2"/>
      <c r="P385" s="2"/>
      <c r="Q385" s="2"/>
      <c r="R385" s="2"/>
      <c r="S385" s="2"/>
      <c r="T385" s="2"/>
      <c r="U385" s="2"/>
      <c r="V385" s="2"/>
      <c r="W385" s="2"/>
      <c r="X385" s="2"/>
    </row>
    <row r="386" spans="1:24" ht="15.75" customHeight="1">
      <c r="A386" s="2"/>
      <c r="B386" s="2"/>
      <c r="C386" s="2"/>
      <c r="D386" s="2"/>
      <c r="E386" s="2"/>
      <c r="F386" s="2"/>
      <c r="G386" s="2"/>
      <c r="H386" s="2"/>
      <c r="I386" s="2"/>
      <c r="K386" s="2"/>
      <c r="L386" s="2"/>
      <c r="M386" s="2"/>
      <c r="N386" s="2"/>
      <c r="O386" s="2"/>
      <c r="P386" s="2"/>
      <c r="Q386" s="2"/>
      <c r="R386" s="2"/>
      <c r="S386" s="2"/>
      <c r="T386" s="2"/>
      <c r="U386" s="2"/>
      <c r="V386" s="2"/>
      <c r="W386" s="2"/>
      <c r="X386" s="2"/>
    </row>
    <row r="387" spans="1:24" ht="15.75" customHeight="1">
      <c r="A387" s="2"/>
      <c r="B387" s="2"/>
      <c r="C387" s="2"/>
      <c r="D387" s="2"/>
      <c r="E387" s="2"/>
      <c r="F387" s="2"/>
      <c r="G387" s="2"/>
      <c r="H387" s="2"/>
      <c r="I387" s="2"/>
      <c r="K387" s="2"/>
      <c r="L387" s="2"/>
      <c r="M387" s="2"/>
      <c r="N387" s="2"/>
      <c r="O387" s="2"/>
      <c r="P387" s="2"/>
      <c r="Q387" s="2"/>
      <c r="R387" s="2"/>
      <c r="S387" s="2"/>
      <c r="T387" s="2"/>
      <c r="U387" s="2"/>
      <c r="V387" s="2"/>
      <c r="W387" s="2"/>
      <c r="X387" s="2"/>
    </row>
    <row r="388" spans="1:24" ht="15.75" customHeight="1">
      <c r="A388" s="2"/>
      <c r="B388" s="2"/>
      <c r="C388" s="2"/>
      <c r="D388" s="2"/>
      <c r="E388" s="2"/>
      <c r="F388" s="2"/>
      <c r="G388" s="2"/>
      <c r="H388" s="2"/>
      <c r="I388" s="2"/>
      <c r="K388" s="2"/>
      <c r="L388" s="2"/>
      <c r="M388" s="2"/>
      <c r="N388" s="2"/>
      <c r="O388" s="2"/>
      <c r="P388" s="2"/>
      <c r="Q388" s="2"/>
      <c r="R388" s="2"/>
      <c r="S388" s="2"/>
      <c r="T388" s="2"/>
      <c r="U388" s="2"/>
      <c r="V388" s="2"/>
      <c r="W388" s="2"/>
      <c r="X388" s="2"/>
    </row>
    <row r="389" spans="1:24" ht="15.75" customHeight="1">
      <c r="A389" s="2"/>
      <c r="B389" s="2"/>
      <c r="C389" s="2"/>
      <c r="D389" s="2"/>
      <c r="E389" s="2"/>
      <c r="F389" s="2"/>
      <c r="G389" s="2"/>
      <c r="H389" s="2"/>
      <c r="I389" s="2"/>
      <c r="K389" s="2"/>
      <c r="L389" s="2"/>
      <c r="M389" s="2"/>
      <c r="N389" s="2"/>
      <c r="O389" s="2"/>
      <c r="P389" s="2"/>
      <c r="Q389" s="2"/>
      <c r="R389" s="2"/>
      <c r="S389" s="2"/>
      <c r="T389" s="2"/>
      <c r="U389" s="2"/>
      <c r="V389" s="2"/>
      <c r="W389" s="2"/>
      <c r="X389" s="2"/>
    </row>
    <row r="390" spans="1:24" ht="15.75" customHeight="1">
      <c r="A390" s="2"/>
      <c r="B390" s="2"/>
      <c r="C390" s="2"/>
      <c r="D390" s="2"/>
      <c r="E390" s="2"/>
      <c r="F390" s="2"/>
      <c r="G390" s="2"/>
      <c r="H390" s="2"/>
      <c r="I390" s="2"/>
      <c r="K390" s="2"/>
      <c r="L390" s="2"/>
      <c r="M390" s="2"/>
      <c r="N390" s="2"/>
      <c r="O390" s="2"/>
      <c r="P390" s="2"/>
      <c r="Q390" s="2"/>
      <c r="R390" s="2"/>
      <c r="S390" s="2"/>
      <c r="T390" s="2"/>
      <c r="U390" s="2"/>
      <c r="V390" s="2"/>
      <c r="W390" s="2"/>
      <c r="X390" s="2"/>
    </row>
    <row r="391" spans="1:24" ht="15.75" customHeight="1">
      <c r="A391" s="2"/>
      <c r="B391" s="2"/>
      <c r="C391" s="2"/>
      <c r="D391" s="2"/>
      <c r="E391" s="2"/>
      <c r="F391" s="2"/>
      <c r="G391" s="2"/>
      <c r="H391" s="2"/>
      <c r="I391" s="2"/>
      <c r="K391" s="2"/>
      <c r="L391" s="2"/>
      <c r="M391" s="2"/>
      <c r="N391" s="2"/>
      <c r="O391" s="2"/>
      <c r="P391" s="2"/>
      <c r="Q391" s="2"/>
      <c r="R391" s="2"/>
      <c r="S391" s="2"/>
      <c r="T391" s="2"/>
      <c r="U391" s="2"/>
      <c r="V391" s="2"/>
      <c r="W391" s="2"/>
      <c r="X391" s="2"/>
    </row>
    <row r="392" spans="1:24" ht="15.75" customHeight="1">
      <c r="A392" s="2"/>
      <c r="B392" s="2"/>
      <c r="C392" s="2"/>
      <c r="D392" s="2"/>
      <c r="E392" s="2"/>
      <c r="F392" s="2"/>
      <c r="G392" s="2"/>
      <c r="H392" s="2"/>
      <c r="I392" s="2"/>
      <c r="K392" s="2"/>
      <c r="L392" s="2"/>
      <c r="M392" s="2"/>
      <c r="N392" s="2"/>
      <c r="O392" s="2"/>
      <c r="P392" s="2"/>
      <c r="Q392" s="2"/>
      <c r="R392" s="2"/>
      <c r="S392" s="2"/>
      <c r="T392" s="2"/>
      <c r="U392" s="2"/>
      <c r="V392" s="2"/>
      <c r="W392" s="2"/>
      <c r="X392" s="2"/>
    </row>
    <row r="393" spans="1:24" ht="15.75" customHeight="1">
      <c r="A393" s="2"/>
      <c r="B393" s="2"/>
      <c r="C393" s="2"/>
      <c r="D393" s="2"/>
      <c r="E393" s="2"/>
      <c r="F393" s="2"/>
      <c r="G393" s="2"/>
      <c r="H393" s="2"/>
      <c r="I393" s="2"/>
      <c r="K393" s="2"/>
      <c r="L393" s="2"/>
      <c r="M393" s="2"/>
      <c r="N393" s="2"/>
      <c r="O393" s="2"/>
      <c r="P393" s="2"/>
      <c r="Q393" s="2"/>
      <c r="R393" s="2"/>
      <c r="S393" s="2"/>
      <c r="T393" s="2"/>
      <c r="U393" s="2"/>
      <c r="V393" s="2"/>
      <c r="W393" s="2"/>
      <c r="X393" s="2"/>
    </row>
    <row r="394" spans="1:24" ht="15.75" customHeight="1">
      <c r="A394" s="2"/>
      <c r="B394" s="2"/>
      <c r="C394" s="2"/>
      <c r="D394" s="2"/>
      <c r="E394" s="2"/>
      <c r="F394" s="2"/>
      <c r="G394" s="2"/>
      <c r="H394" s="2"/>
      <c r="I394" s="2"/>
      <c r="K394" s="2"/>
      <c r="L394" s="2"/>
      <c r="M394" s="2"/>
      <c r="N394" s="2"/>
      <c r="O394" s="2"/>
      <c r="P394" s="2"/>
      <c r="Q394" s="2"/>
      <c r="R394" s="2"/>
      <c r="S394" s="2"/>
      <c r="T394" s="2"/>
      <c r="U394" s="2"/>
      <c r="V394" s="2"/>
      <c r="W394" s="2"/>
      <c r="X394" s="2"/>
    </row>
    <row r="395" spans="1:24" ht="15.75" customHeight="1">
      <c r="A395" s="2"/>
      <c r="B395" s="2"/>
      <c r="C395" s="2"/>
      <c r="D395" s="2"/>
      <c r="E395" s="2"/>
      <c r="F395" s="2"/>
      <c r="G395" s="2"/>
      <c r="H395" s="2"/>
      <c r="I395" s="2"/>
      <c r="K395" s="2"/>
      <c r="L395" s="2"/>
      <c r="M395" s="2"/>
      <c r="N395" s="2"/>
      <c r="O395" s="2"/>
      <c r="P395" s="2"/>
      <c r="Q395" s="2"/>
      <c r="R395" s="2"/>
      <c r="S395" s="2"/>
      <c r="T395" s="2"/>
      <c r="U395" s="2"/>
      <c r="V395" s="2"/>
      <c r="W395" s="2"/>
      <c r="X395" s="2"/>
    </row>
    <row r="396" spans="1:24" ht="15.75" customHeight="1">
      <c r="A396" s="2"/>
      <c r="B396" s="2"/>
      <c r="C396" s="2"/>
      <c r="D396" s="2"/>
      <c r="E396" s="2"/>
      <c r="F396" s="2"/>
      <c r="G396" s="2"/>
      <c r="H396" s="2"/>
      <c r="I396" s="2"/>
      <c r="K396" s="2"/>
      <c r="L396" s="2"/>
      <c r="M396" s="2"/>
      <c r="N396" s="2"/>
      <c r="O396" s="2"/>
      <c r="P396" s="2"/>
      <c r="Q396" s="2"/>
      <c r="R396" s="2"/>
      <c r="S396" s="2"/>
      <c r="T396" s="2"/>
      <c r="U396" s="2"/>
      <c r="V396" s="2"/>
      <c r="W396" s="2"/>
      <c r="X396" s="2"/>
    </row>
    <row r="397" spans="1:24" ht="15.75" customHeight="1">
      <c r="A397" s="2"/>
      <c r="B397" s="2"/>
      <c r="C397" s="2"/>
      <c r="D397" s="2"/>
      <c r="E397" s="2"/>
      <c r="F397" s="2"/>
      <c r="G397" s="2"/>
      <c r="H397" s="2"/>
      <c r="I397" s="2"/>
      <c r="K397" s="2"/>
      <c r="L397" s="2"/>
      <c r="M397" s="2"/>
      <c r="N397" s="2"/>
      <c r="O397" s="2"/>
      <c r="P397" s="2"/>
      <c r="Q397" s="2"/>
      <c r="R397" s="2"/>
      <c r="S397" s="2"/>
      <c r="T397" s="2"/>
      <c r="U397" s="2"/>
      <c r="V397" s="2"/>
      <c r="W397" s="2"/>
      <c r="X397" s="2"/>
    </row>
    <row r="398" spans="1:24" ht="15.75" customHeight="1">
      <c r="A398" s="2"/>
      <c r="B398" s="2"/>
      <c r="C398" s="2"/>
      <c r="D398" s="2"/>
      <c r="E398" s="2"/>
      <c r="F398" s="2"/>
      <c r="G398" s="2"/>
      <c r="H398" s="2"/>
      <c r="I398" s="2"/>
      <c r="K398" s="2"/>
      <c r="L398" s="2"/>
      <c r="M398" s="2"/>
      <c r="N398" s="2"/>
      <c r="O398" s="2"/>
      <c r="P398" s="2"/>
      <c r="Q398" s="2"/>
      <c r="R398" s="2"/>
      <c r="S398" s="2"/>
      <c r="T398" s="2"/>
      <c r="U398" s="2"/>
      <c r="V398" s="2"/>
      <c r="W398" s="2"/>
      <c r="X398" s="2"/>
    </row>
    <row r="399" spans="1:24" ht="15.75" customHeight="1">
      <c r="A399" s="2"/>
      <c r="B399" s="2"/>
      <c r="C399" s="2"/>
      <c r="D399" s="2"/>
      <c r="E399" s="2"/>
      <c r="F399" s="2"/>
      <c r="G399" s="2"/>
      <c r="H399" s="2"/>
      <c r="I399" s="2"/>
      <c r="K399" s="2"/>
      <c r="L399" s="2"/>
      <c r="M399" s="2"/>
      <c r="N399" s="2"/>
      <c r="O399" s="2"/>
      <c r="P399" s="2"/>
      <c r="Q399" s="2"/>
      <c r="R399" s="2"/>
      <c r="S399" s="2"/>
      <c r="T399" s="2"/>
      <c r="U399" s="2"/>
      <c r="V399" s="2"/>
      <c r="W399" s="2"/>
      <c r="X399" s="2"/>
    </row>
    <row r="400" spans="1:24" ht="15.75" customHeight="1">
      <c r="A400" s="2"/>
      <c r="B400" s="2"/>
      <c r="C400" s="2"/>
      <c r="D400" s="2"/>
      <c r="E400" s="2"/>
      <c r="F400" s="2"/>
      <c r="G400" s="2"/>
      <c r="H400" s="2"/>
      <c r="I400" s="2"/>
      <c r="K400" s="2"/>
      <c r="L400" s="2"/>
      <c r="M400" s="2"/>
      <c r="N400" s="2"/>
      <c r="O400" s="2"/>
      <c r="P400" s="2"/>
      <c r="Q400" s="2"/>
      <c r="R400" s="2"/>
      <c r="S400" s="2"/>
      <c r="T400" s="2"/>
      <c r="U400" s="2"/>
      <c r="V400" s="2"/>
      <c r="W400" s="2"/>
      <c r="X400" s="2"/>
    </row>
    <row r="401" spans="1:24" ht="15.75" customHeight="1">
      <c r="A401" s="2"/>
      <c r="B401" s="2"/>
      <c r="C401" s="2"/>
      <c r="D401" s="2"/>
      <c r="E401" s="2"/>
      <c r="F401" s="2"/>
      <c r="G401" s="2"/>
      <c r="H401" s="2"/>
      <c r="I401" s="2"/>
      <c r="K401" s="2"/>
      <c r="L401" s="2"/>
      <c r="M401" s="2"/>
      <c r="N401" s="2"/>
      <c r="O401" s="2"/>
      <c r="P401" s="2"/>
      <c r="Q401" s="2"/>
      <c r="R401" s="2"/>
      <c r="S401" s="2"/>
      <c r="T401" s="2"/>
      <c r="U401" s="2"/>
      <c r="V401" s="2"/>
      <c r="W401" s="2"/>
      <c r="X401" s="2"/>
    </row>
    <row r="402" spans="1:24" ht="15.75" customHeight="1">
      <c r="A402" s="2"/>
      <c r="B402" s="2"/>
      <c r="C402" s="2"/>
      <c r="D402" s="2"/>
      <c r="E402" s="2"/>
      <c r="F402" s="2"/>
      <c r="G402" s="2"/>
      <c r="H402" s="2"/>
      <c r="I402" s="2"/>
      <c r="K402" s="2"/>
      <c r="L402" s="2"/>
      <c r="M402" s="2"/>
      <c r="N402" s="2"/>
      <c r="O402" s="2"/>
      <c r="P402" s="2"/>
      <c r="Q402" s="2"/>
      <c r="R402" s="2"/>
      <c r="S402" s="2"/>
      <c r="T402" s="2"/>
      <c r="U402" s="2"/>
      <c r="V402" s="2"/>
      <c r="W402" s="2"/>
      <c r="X402" s="2"/>
    </row>
    <row r="403" spans="1:24" ht="15.75" customHeight="1">
      <c r="A403" s="2"/>
      <c r="B403" s="2"/>
      <c r="C403" s="2"/>
      <c r="D403" s="2"/>
      <c r="E403" s="2"/>
      <c r="F403" s="2"/>
      <c r="G403" s="2"/>
      <c r="H403" s="2"/>
      <c r="I403" s="2"/>
      <c r="K403" s="2"/>
      <c r="L403" s="2"/>
      <c r="M403" s="2"/>
      <c r="N403" s="2"/>
      <c r="O403" s="2"/>
      <c r="P403" s="2"/>
      <c r="Q403" s="2"/>
      <c r="R403" s="2"/>
      <c r="S403" s="2"/>
      <c r="T403" s="2"/>
      <c r="U403" s="2"/>
      <c r="V403" s="2"/>
      <c r="W403" s="2"/>
      <c r="X403" s="2"/>
    </row>
    <row r="404" spans="1:24" ht="15.75" customHeight="1">
      <c r="A404" s="2"/>
      <c r="B404" s="2"/>
      <c r="C404" s="2"/>
      <c r="D404" s="2"/>
      <c r="E404" s="2"/>
      <c r="F404" s="2"/>
      <c r="G404" s="2"/>
      <c r="H404" s="2"/>
      <c r="I404" s="2"/>
      <c r="K404" s="2"/>
      <c r="L404" s="2"/>
      <c r="M404" s="2"/>
      <c r="N404" s="2"/>
      <c r="O404" s="2"/>
      <c r="P404" s="2"/>
      <c r="Q404" s="2"/>
      <c r="R404" s="2"/>
      <c r="S404" s="2"/>
      <c r="T404" s="2"/>
      <c r="U404" s="2"/>
      <c r="V404" s="2"/>
      <c r="W404" s="2"/>
      <c r="X404" s="2"/>
    </row>
    <row r="405" spans="1:24" ht="15.75" customHeight="1">
      <c r="A405" s="2"/>
      <c r="B405" s="2"/>
      <c r="C405" s="2"/>
      <c r="D405" s="2"/>
      <c r="E405" s="2"/>
      <c r="F405" s="2"/>
      <c r="G405" s="2"/>
      <c r="H405" s="2"/>
      <c r="I405" s="2"/>
      <c r="K405" s="2"/>
      <c r="L405" s="2"/>
      <c r="M405" s="2"/>
      <c r="N405" s="2"/>
      <c r="O405" s="2"/>
      <c r="P405" s="2"/>
      <c r="Q405" s="2"/>
      <c r="R405" s="2"/>
      <c r="S405" s="2"/>
      <c r="T405" s="2"/>
      <c r="U405" s="2"/>
      <c r="V405" s="2"/>
      <c r="W405" s="2"/>
      <c r="X405" s="2"/>
    </row>
    <row r="406" spans="1:24" ht="15.75" customHeight="1">
      <c r="A406" s="2"/>
      <c r="B406" s="2"/>
      <c r="C406" s="2"/>
      <c r="D406" s="2"/>
      <c r="E406" s="2"/>
      <c r="F406" s="2"/>
      <c r="G406" s="2"/>
      <c r="H406" s="2"/>
      <c r="I406" s="2"/>
      <c r="K406" s="2"/>
      <c r="L406" s="2"/>
      <c r="M406" s="2"/>
      <c r="N406" s="2"/>
      <c r="O406" s="2"/>
      <c r="P406" s="2"/>
      <c r="Q406" s="2"/>
      <c r="R406" s="2"/>
      <c r="S406" s="2"/>
      <c r="T406" s="2"/>
      <c r="U406" s="2"/>
      <c r="V406" s="2"/>
      <c r="W406" s="2"/>
      <c r="X406" s="2"/>
    </row>
    <row r="407" spans="1:24" ht="15.75" customHeight="1">
      <c r="A407" s="2"/>
      <c r="B407" s="2"/>
      <c r="C407" s="2"/>
      <c r="D407" s="2"/>
      <c r="E407" s="2"/>
      <c r="F407" s="2"/>
      <c r="G407" s="2"/>
      <c r="H407" s="2"/>
      <c r="I407" s="2"/>
      <c r="K407" s="2"/>
      <c r="L407" s="2"/>
      <c r="M407" s="2"/>
      <c r="N407" s="2"/>
      <c r="O407" s="2"/>
      <c r="P407" s="2"/>
      <c r="Q407" s="2"/>
      <c r="R407" s="2"/>
      <c r="S407" s="2"/>
      <c r="T407" s="2"/>
      <c r="U407" s="2"/>
      <c r="V407" s="2"/>
      <c r="W407" s="2"/>
      <c r="X407" s="2"/>
    </row>
    <row r="408" spans="1:24" ht="15.75" customHeight="1">
      <c r="A408" s="2"/>
      <c r="B408" s="2"/>
      <c r="C408" s="2"/>
      <c r="D408" s="2"/>
      <c r="E408" s="2"/>
      <c r="F408" s="2"/>
      <c r="G408" s="2"/>
      <c r="H408" s="2"/>
      <c r="I408" s="2"/>
      <c r="K408" s="2"/>
      <c r="L408" s="2"/>
      <c r="M408" s="2"/>
      <c r="N408" s="2"/>
      <c r="O408" s="2"/>
      <c r="P408" s="2"/>
      <c r="Q408" s="2"/>
      <c r="R408" s="2"/>
      <c r="S408" s="2"/>
      <c r="T408" s="2"/>
      <c r="U408" s="2"/>
      <c r="V408" s="2"/>
      <c r="W408" s="2"/>
      <c r="X408" s="2"/>
    </row>
    <row r="409" spans="1:24" ht="15.75" customHeight="1">
      <c r="A409" s="2"/>
      <c r="B409" s="2"/>
      <c r="C409" s="2"/>
      <c r="D409" s="2"/>
      <c r="E409" s="2"/>
      <c r="F409" s="2"/>
      <c r="G409" s="2"/>
      <c r="H409" s="2"/>
      <c r="I409" s="2"/>
      <c r="K409" s="2"/>
      <c r="L409" s="2"/>
      <c r="M409" s="2"/>
      <c r="N409" s="2"/>
      <c r="O409" s="2"/>
      <c r="P409" s="2"/>
      <c r="Q409" s="2"/>
      <c r="R409" s="2"/>
      <c r="S409" s="2"/>
      <c r="T409" s="2"/>
      <c r="U409" s="2"/>
      <c r="V409" s="2"/>
      <c r="W409" s="2"/>
      <c r="X409" s="2"/>
    </row>
    <row r="410" spans="1:24" ht="15.75" customHeight="1">
      <c r="A410" s="2"/>
      <c r="B410" s="2"/>
      <c r="C410" s="2"/>
      <c r="D410" s="2"/>
      <c r="E410" s="2"/>
      <c r="F410" s="2"/>
      <c r="G410" s="2"/>
      <c r="H410" s="2"/>
      <c r="I410" s="2"/>
      <c r="K410" s="2"/>
      <c r="L410" s="2"/>
      <c r="M410" s="2"/>
      <c r="N410" s="2"/>
      <c r="O410" s="2"/>
      <c r="P410" s="2"/>
      <c r="Q410" s="2"/>
      <c r="R410" s="2"/>
      <c r="S410" s="2"/>
      <c r="T410" s="2"/>
      <c r="U410" s="2"/>
      <c r="V410" s="2"/>
      <c r="W410" s="2"/>
      <c r="X410" s="2"/>
    </row>
    <row r="411" spans="1:24" ht="15.75" customHeight="1">
      <c r="A411" s="2"/>
      <c r="B411" s="2"/>
      <c r="C411" s="2"/>
      <c r="D411" s="2"/>
      <c r="E411" s="2"/>
      <c r="F411" s="2"/>
      <c r="G411" s="2"/>
      <c r="H411" s="2"/>
      <c r="I411" s="2"/>
      <c r="K411" s="2"/>
      <c r="L411" s="2"/>
      <c r="M411" s="2"/>
      <c r="N411" s="2"/>
      <c r="O411" s="2"/>
      <c r="P411" s="2"/>
      <c r="Q411" s="2"/>
      <c r="R411" s="2"/>
      <c r="S411" s="2"/>
      <c r="T411" s="2"/>
      <c r="U411" s="2"/>
      <c r="V411" s="2"/>
      <c r="W411" s="2"/>
      <c r="X411" s="2"/>
    </row>
    <row r="412" spans="1:24" ht="15.75" customHeight="1">
      <c r="A412" s="2"/>
      <c r="B412" s="2"/>
      <c r="C412" s="2"/>
      <c r="D412" s="2"/>
      <c r="E412" s="2"/>
      <c r="F412" s="2"/>
      <c r="G412" s="2"/>
      <c r="H412" s="2"/>
      <c r="I412" s="2"/>
      <c r="K412" s="2"/>
      <c r="L412" s="2"/>
      <c r="M412" s="2"/>
      <c r="N412" s="2"/>
      <c r="O412" s="2"/>
      <c r="P412" s="2"/>
      <c r="Q412" s="2"/>
      <c r="R412" s="2"/>
      <c r="S412" s="2"/>
      <c r="T412" s="2"/>
      <c r="U412" s="2"/>
      <c r="V412" s="2"/>
      <c r="W412" s="2"/>
      <c r="X412" s="2"/>
    </row>
    <row r="413" spans="1:24" ht="15.75" customHeight="1">
      <c r="A413" s="2"/>
      <c r="B413" s="2"/>
      <c r="C413" s="2"/>
      <c r="D413" s="2"/>
      <c r="E413" s="2"/>
      <c r="F413" s="2"/>
      <c r="G413" s="2"/>
      <c r="H413" s="2"/>
      <c r="I413" s="2"/>
      <c r="K413" s="2"/>
      <c r="L413" s="2"/>
      <c r="M413" s="2"/>
      <c r="N413" s="2"/>
      <c r="O413" s="2"/>
      <c r="P413" s="2"/>
      <c r="Q413" s="2"/>
      <c r="R413" s="2"/>
      <c r="S413" s="2"/>
      <c r="T413" s="2"/>
      <c r="U413" s="2"/>
      <c r="V413" s="2"/>
      <c r="W413" s="2"/>
      <c r="X413" s="2"/>
    </row>
    <row r="414" spans="1:24" ht="15.75" customHeight="1">
      <c r="A414" s="2"/>
      <c r="B414" s="2"/>
      <c r="C414" s="2"/>
      <c r="D414" s="2"/>
      <c r="E414" s="2"/>
      <c r="F414" s="2"/>
      <c r="G414" s="2"/>
      <c r="H414" s="2"/>
      <c r="I414" s="2"/>
      <c r="K414" s="2"/>
      <c r="L414" s="2"/>
      <c r="M414" s="2"/>
      <c r="N414" s="2"/>
      <c r="O414" s="2"/>
      <c r="P414" s="2"/>
      <c r="Q414" s="2"/>
      <c r="R414" s="2"/>
      <c r="S414" s="2"/>
      <c r="T414" s="2"/>
      <c r="U414" s="2"/>
      <c r="V414" s="2"/>
      <c r="W414" s="2"/>
      <c r="X414" s="2"/>
    </row>
    <row r="415" spans="1:24" ht="15.75" customHeight="1">
      <c r="A415" s="2"/>
      <c r="B415" s="2"/>
      <c r="C415" s="2"/>
      <c r="D415" s="2"/>
      <c r="E415" s="2"/>
      <c r="F415" s="2"/>
      <c r="G415" s="2"/>
      <c r="H415" s="2"/>
      <c r="I415" s="2"/>
      <c r="K415" s="2"/>
      <c r="L415" s="2"/>
      <c r="M415" s="2"/>
      <c r="N415" s="2"/>
      <c r="O415" s="2"/>
      <c r="P415" s="2"/>
      <c r="Q415" s="2"/>
      <c r="R415" s="2"/>
      <c r="S415" s="2"/>
      <c r="T415" s="2"/>
      <c r="U415" s="2"/>
      <c r="V415" s="2"/>
      <c r="W415" s="2"/>
      <c r="X415" s="2"/>
    </row>
    <row r="416" spans="1:24" ht="15.75" customHeight="1">
      <c r="A416" s="2"/>
      <c r="B416" s="2"/>
      <c r="C416" s="2"/>
      <c r="D416" s="2"/>
      <c r="E416" s="2"/>
      <c r="F416" s="2"/>
      <c r="G416" s="2"/>
      <c r="H416" s="2"/>
      <c r="I416" s="2"/>
      <c r="K416" s="2"/>
      <c r="L416" s="2"/>
      <c r="M416" s="2"/>
      <c r="N416" s="2"/>
      <c r="O416" s="2"/>
      <c r="P416" s="2"/>
      <c r="Q416" s="2"/>
      <c r="R416" s="2"/>
      <c r="S416" s="2"/>
      <c r="T416" s="2"/>
      <c r="U416" s="2"/>
      <c r="V416" s="2"/>
      <c r="W416" s="2"/>
      <c r="X416" s="2"/>
    </row>
    <row r="417" spans="1:24" ht="15.75" customHeight="1">
      <c r="A417" s="2"/>
      <c r="B417" s="2"/>
      <c r="C417" s="2"/>
      <c r="D417" s="2"/>
      <c r="E417" s="2"/>
      <c r="F417" s="2"/>
      <c r="G417" s="2"/>
      <c r="H417" s="2"/>
      <c r="I417" s="2"/>
      <c r="K417" s="2"/>
      <c r="L417" s="2"/>
      <c r="M417" s="2"/>
      <c r="N417" s="2"/>
      <c r="O417" s="2"/>
      <c r="P417" s="2"/>
      <c r="Q417" s="2"/>
      <c r="R417" s="2"/>
      <c r="S417" s="2"/>
      <c r="T417" s="2"/>
      <c r="U417" s="2"/>
      <c r="V417" s="2"/>
      <c r="W417" s="2"/>
      <c r="X417" s="2"/>
    </row>
    <row r="418" spans="1:24" ht="15.75" customHeight="1">
      <c r="A418" s="2"/>
      <c r="B418" s="2"/>
      <c r="C418" s="2"/>
      <c r="D418" s="2"/>
      <c r="E418" s="2"/>
      <c r="F418" s="2"/>
      <c r="G418" s="2"/>
      <c r="H418" s="2"/>
      <c r="I418" s="2"/>
      <c r="K418" s="2"/>
      <c r="L418" s="2"/>
      <c r="M418" s="2"/>
      <c r="N418" s="2"/>
      <c r="O418" s="2"/>
      <c r="P418" s="2"/>
      <c r="Q418" s="2"/>
      <c r="R418" s="2"/>
      <c r="S418" s="2"/>
      <c r="T418" s="2"/>
      <c r="U418" s="2"/>
      <c r="V418" s="2"/>
      <c r="W418" s="2"/>
      <c r="X418" s="2"/>
    </row>
    <row r="419" spans="1:24" ht="15.75" customHeight="1">
      <c r="A419" s="2"/>
      <c r="B419" s="2"/>
      <c r="C419" s="2"/>
      <c r="D419" s="2"/>
      <c r="E419" s="2"/>
      <c r="F419" s="2"/>
      <c r="G419" s="2"/>
      <c r="H419" s="2"/>
      <c r="I419" s="2"/>
      <c r="K419" s="2"/>
      <c r="L419" s="2"/>
      <c r="M419" s="2"/>
      <c r="N419" s="2"/>
      <c r="O419" s="2"/>
      <c r="P419" s="2"/>
      <c r="Q419" s="2"/>
      <c r="R419" s="2"/>
      <c r="S419" s="2"/>
      <c r="T419" s="2"/>
      <c r="U419" s="2"/>
      <c r="V419" s="2"/>
      <c r="W419" s="2"/>
      <c r="X419" s="2"/>
    </row>
    <row r="420" spans="1:24" ht="15.75" customHeight="1">
      <c r="A420" s="2"/>
      <c r="B420" s="2"/>
      <c r="C420" s="2"/>
      <c r="D420" s="2"/>
      <c r="E420" s="2"/>
      <c r="F420" s="2"/>
      <c r="G420" s="2"/>
      <c r="H420" s="2"/>
      <c r="I420" s="2"/>
      <c r="K420" s="2"/>
      <c r="L420" s="2"/>
      <c r="M420" s="2"/>
      <c r="N420" s="2"/>
      <c r="O420" s="2"/>
      <c r="P420" s="2"/>
      <c r="Q420" s="2"/>
      <c r="R420" s="2"/>
      <c r="S420" s="2"/>
      <c r="T420" s="2"/>
      <c r="U420" s="2"/>
      <c r="V420" s="2"/>
      <c r="W420" s="2"/>
      <c r="X420" s="2"/>
    </row>
    <row r="421" spans="1:24" ht="15.75" customHeight="1">
      <c r="A421" s="2"/>
      <c r="B421" s="2"/>
      <c r="C421" s="2"/>
      <c r="D421" s="2"/>
      <c r="E421" s="2"/>
      <c r="F421" s="2"/>
      <c r="G421" s="2"/>
      <c r="H421" s="2"/>
      <c r="I421" s="2"/>
      <c r="K421" s="2"/>
      <c r="L421" s="2"/>
      <c r="M421" s="2"/>
      <c r="N421" s="2"/>
      <c r="O421" s="2"/>
      <c r="P421" s="2"/>
      <c r="Q421" s="2"/>
      <c r="R421" s="2"/>
      <c r="S421" s="2"/>
      <c r="T421" s="2"/>
      <c r="U421" s="2"/>
      <c r="V421" s="2"/>
      <c r="W421" s="2"/>
      <c r="X421" s="2"/>
    </row>
    <row r="422" spans="1:24" ht="15.75" customHeight="1">
      <c r="A422" s="2"/>
      <c r="B422" s="2"/>
      <c r="C422" s="2"/>
      <c r="D422" s="2"/>
      <c r="E422" s="2"/>
      <c r="F422" s="2"/>
      <c r="G422" s="2"/>
      <c r="H422" s="2"/>
      <c r="I422" s="2"/>
      <c r="K422" s="2"/>
      <c r="L422" s="2"/>
      <c r="M422" s="2"/>
      <c r="N422" s="2"/>
      <c r="O422" s="2"/>
      <c r="P422" s="2"/>
      <c r="Q422" s="2"/>
      <c r="R422" s="2"/>
      <c r="S422" s="2"/>
      <c r="T422" s="2"/>
      <c r="U422" s="2"/>
      <c r="V422" s="2"/>
      <c r="W422" s="2"/>
      <c r="X422" s="2"/>
    </row>
    <row r="423" spans="1:24" ht="15.75" customHeight="1">
      <c r="A423" s="2"/>
      <c r="B423" s="2"/>
      <c r="C423" s="2"/>
      <c r="D423" s="2"/>
      <c r="E423" s="2"/>
      <c r="F423" s="2"/>
      <c r="G423" s="2"/>
      <c r="H423" s="2"/>
      <c r="I423" s="2"/>
      <c r="K423" s="2"/>
      <c r="L423" s="2"/>
      <c r="M423" s="2"/>
      <c r="N423" s="2"/>
      <c r="O423" s="2"/>
      <c r="P423" s="2"/>
      <c r="Q423" s="2"/>
      <c r="R423" s="2"/>
      <c r="S423" s="2"/>
      <c r="T423" s="2"/>
      <c r="U423" s="2"/>
      <c r="V423" s="2"/>
      <c r="W423" s="2"/>
      <c r="X423" s="2"/>
    </row>
    <row r="424" spans="1:24" ht="15.75" customHeight="1">
      <c r="A424" s="2"/>
      <c r="B424" s="2"/>
      <c r="C424" s="2"/>
      <c r="D424" s="2"/>
      <c r="E424" s="2"/>
      <c r="F424" s="2"/>
      <c r="G424" s="2"/>
      <c r="H424" s="2"/>
      <c r="I424" s="2"/>
      <c r="K424" s="2"/>
      <c r="L424" s="2"/>
      <c r="M424" s="2"/>
      <c r="N424" s="2"/>
      <c r="O424" s="2"/>
      <c r="P424" s="2"/>
      <c r="Q424" s="2"/>
      <c r="R424" s="2"/>
      <c r="S424" s="2"/>
      <c r="T424" s="2"/>
      <c r="U424" s="2"/>
      <c r="V424" s="2"/>
      <c r="W424" s="2"/>
      <c r="X424" s="2"/>
    </row>
    <row r="425" spans="1:24" ht="15.75" customHeight="1">
      <c r="A425" s="2"/>
      <c r="B425" s="2"/>
      <c r="C425" s="2"/>
      <c r="D425" s="2"/>
      <c r="E425" s="2"/>
      <c r="F425" s="2"/>
      <c r="G425" s="2"/>
      <c r="H425" s="2"/>
      <c r="I425" s="2"/>
      <c r="K425" s="2"/>
      <c r="L425" s="2"/>
      <c r="M425" s="2"/>
      <c r="N425" s="2"/>
      <c r="O425" s="2"/>
      <c r="P425" s="2"/>
      <c r="Q425" s="2"/>
      <c r="R425" s="2"/>
      <c r="S425" s="2"/>
      <c r="T425" s="2"/>
      <c r="U425" s="2"/>
      <c r="V425" s="2"/>
      <c r="W425" s="2"/>
      <c r="X425" s="2"/>
    </row>
    <row r="426" spans="1:24" ht="15.75" customHeight="1">
      <c r="A426" s="2"/>
      <c r="B426" s="2"/>
      <c r="C426" s="2"/>
      <c r="D426" s="2"/>
      <c r="E426" s="2"/>
      <c r="F426" s="2"/>
      <c r="G426" s="2"/>
      <c r="H426" s="2"/>
      <c r="I426" s="2"/>
      <c r="K426" s="2"/>
      <c r="L426" s="2"/>
      <c r="M426" s="2"/>
      <c r="N426" s="2"/>
      <c r="O426" s="2"/>
      <c r="P426" s="2"/>
      <c r="Q426" s="2"/>
      <c r="R426" s="2"/>
      <c r="S426" s="2"/>
      <c r="T426" s="2"/>
      <c r="U426" s="2"/>
      <c r="V426" s="2"/>
      <c r="W426" s="2"/>
      <c r="X426" s="2"/>
    </row>
    <row r="427" spans="1:24" ht="15.75" customHeight="1">
      <c r="A427" s="2"/>
      <c r="B427" s="2"/>
      <c r="C427" s="2"/>
      <c r="D427" s="2"/>
      <c r="E427" s="2"/>
      <c r="F427" s="2"/>
      <c r="G427" s="2"/>
      <c r="H427" s="2"/>
      <c r="I427" s="2"/>
      <c r="K427" s="2"/>
      <c r="L427" s="2"/>
      <c r="M427" s="2"/>
      <c r="N427" s="2"/>
      <c r="O427" s="2"/>
      <c r="P427" s="2"/>
      <c r="Q427" s="2"/>
      <c r="R427" s="2"/>
      <c r="S427" s="2"/>
      <c r="T427" s="2"/>
      <c r="U427" s="2"/>
      <c r="V427" s="2"/>
      <c r="W427" s="2"/>
      <c r="X427" s="2"/>
    </row>
    <row r="428" spans="1:24" ht="15.75" customHeight="1">
      <c r="A428" s="2"/>
      <c r="B428" s="2"/>
      <c r="C428" s="2"/>
      <c r="D428" s="2"/>
      <c r="E428" s="2"/>
      <c r="F428" s="2"/>
      <c r="G428" s="2"/>
      <c r="H428" s="2"/>
      <c r="I428" s="2"/>
      <c r="K428" s="2"/>
      <c r="L428" s="2"/>
      <c r="M428" s="2"/>
      <c r="N428" s="2"/>
      <c r="O428" s="2"/>
      <c r="P428" s="2"/>
      <c r="Q428" s="2"/>
      <c r="R428" s="2"/>
      <c r="S428" s="2"/>
      <c r="T428" s="2"/>
      <c r="U428" s="2"/>
      <c r="V428" s="2"/>
      <c r="W428" s="2"/>
      <c r="X428" s="2"/>
    </row>
    <row r="429" spans="1:24" ht="15.75" customHeight="1">
      <c r="A429" s="2"/>
      <c r="B429" s="2"/>
      <c r="C429" s="2"/>
      <c r="D429" s="2"/>
      <c r="E429" s="2"/>
      <c r="F429" s="2"/>
      <c r="G429" s="2"/>
      <c r="H429" s="2"/>
      <c r="I429" s="2"/>
      <c r="K429" s="2"/>
      <c r="L429" s="2"/>
      <c r="M429" s="2"/>
      <c r="N429" s="2"/>
      <c r="O429" s="2"/>
      <c r="P429" s="2"/>
      <c r="Q429" s="2"/>
      <c r="R429" s="2"/>
      <c r="S429" s="2"/>
      <c r="T429" s="2"/>
      <c r="U429" s="2"/>
      <c r="V429" s="2"/>
      <c r="W429" s="2"/>
      <c r="X429" s="2"/>
    </row>
    <row r="430" spans="1:24" ht="15.75" customHeight="1">
      <c r="A430" s="2"/>
      <c r="B430" s="2"/>
      <c r="C430" s="2"/>
      <c r="D430" s="2"/>
      <c r="E430" s="2"/>
      <c r="F430" s="2"/>
      <c r="G430" s="2"/>
      <c r="H430" s="2"/>
      <c r="I430" s="2"/>
      <c r="K430" s="2"/>
      <c r="L430" s="2"/>
      <c r="M430" s="2"/>
      <c r="N430" s="2"/>
      <c r="O430" s="2"/>
      <c r="P430" s="2"/>
      <c r="Q430" s="2"/>
      <c r="R430" s="2"/>
      <c r="S430" s="2"/>
      <c r="T430" s="2"/>
      <c r="U430" s="2"/>
      <c r="V430" s="2"/>
      <c r="W430" s="2"/>
      <c r="X430" s="2"/>
    </row>
    <row r="431" spans="1:24" ht="15.75" customHeight="1">
      <c r="A431" s="2"/>
      <c r="B431" s="2"/>
      <c r="C431" s="2"/>
      <c r="D431" s="2"/>
      <c r="E431" s="2"/>
      <c r="F431" s="2"/>
      <c r="G431" s="2"/>
      <c r="H431" s="2"/>
      <c r="I431" s="2"/>
      <c r="K431" s="2"/>
      <c r="L431" s="2"/>
      <c r="M431" s="2"/>
      <c r="N431" s="2"/>
      <c r="O431" s="2"/>
      <c r="P431" s="2"/>
      <c r="Q431" s="2"/>
      <c r="R431" s="2"/>
      <c r="S431" s="2"/>
      <c r="T431" s="2"/>
      <c r="U431" s="2"/>
      <c r="V431" s="2"/>
      <c r="W431" s="2"/>
      <c r="X431" s="2"/>
    </row>
    <row r="432" spans="1:24" ht="15.75" customHeight="1">
      <c r="A432" s="2"/>
      <c r="B432" s="2"/>
      <c r="C432" s="2"/>
      <c r="D432" s="2"/>
      <c r="E432" s="2"/>
      <c r="F432" s="2"/>
      <c r="G432" s="2"/>
      <c r="H432" s="2"/>
      <c r="I432" s="2"/>
      <c r="K432" s="2"/>
      <c r="L432" s="2"/>
      <c r="M432" s="2"/>
      <c r="N432" s="2"/>
      <c r="O432" s="2"/>
      <c r="P432" s="2"/>
      <c r="Q432" s="2"/>
      <c r="R432" s="2"/>
      <c r="S432" s="2"/>
      <c r="T432" s="2"/>
      <c r="U432" s="2"/>
      <c r="V432" s="2"/>
      <c r="W432" s="2"/>
      <c r="X432" s="2"/>
    </row>
    <row r="433" spans="1:24" ht="15.75" customHeight="1">
      <c r="A433" s="2"/>
      <c r="B433" s="2"/>
      <c r="C433" s="2"/>
      <c r="D433" s="2"/>
      <c r="E433" s="2"/>
      <c r="F433" s="2"/>
      <c r="G433" s="2"/>
      <c r="H433" s="2"/>
      <c r="I433" s="2"/>
      <c r="K433" s="2"/>
      <c r="L433" s="2"/>
      <c r="M433" s="2"/>
      <c r="N433" s="2"/>
      <c r="O433" s="2"/>
      <c r="P433" s="2"/>
      <c r="Q433" s="2"/>
      <c r="R433" s="2"/>
      <c r="S433" s="2"/>
      <c r="T433" s="2"/>
      <c r="U433" s="2"/>
      <c r="V433" s="2"/>
      <c r="W433" s="2"/>
      <c r="X433" s="2"/>
    </row>
    <row r="434" spans="1:24" ht="15.75" customHeight="1">
      <c r="A434" s="2"/>
      <c r="B434" s="2"/>
      <c r="C434" s="2"/>
      <c r="D434" s="2"/>
      <c r="E434" s="2"/>
      <c r="F434" s="2"/>
      <c r="G434" s="2"/>
      <c r="H434" s="2"/>
      <c r="I434" s="2"/>
      <c r="K434" s="2"/>
      <c r="L434" s="2"/>
      <c r="M434" s="2"/>
      <c r="N434" s="2"/>
      <c r="O434" s="2"/>
      <c r="P434" s="2"/>
      <c r="Q434" s="2"/>
      <c r="R434" s="2"/>
      <c r="S434" s="2"/>
      <c r="T434" s="2"/>
      <c r="U434" s="2"/>
      <c r="V434" s="2"/>
      <c r="W434" s="2"/>
      <c r="X434" s="2"/>
    </row>
    <row r="435" spans="1:24" ht="15.75" customHeight="1">
      <c r="A435" s="2"/>
      <c r="B435" s="2"/>
      <c r="C435" s="2"/>
      <c r="D435" s="2"/>
      <c r="E435" s="2"/>
      <c r="F435" s="2"/>
      <c r="G435" s="2"/>
      <c r="H435" s="2"/>
      <c r="I435" s="2"/>
      <c r="K435" s="2"/>
      <c r="L435" s="2"/>
      <c r="M435" s="2"/>
      <c r="N435" s="2"/>
      <c r="O435" s="2"/>
      <c r="P435" s="2"/>
      <c r="Q435" s="2"/>
      <c r="R435" s="2"/>
      <c r="S435" s="2"/>
      <c r="T435" s="2"/>
      <c r="U435" s="2"/>
      <c r="V435" s="2"/>
      <c r="W435" s="2"/>
      <c r="X435" s="2"/>
    </row>
    <row r="436" spans="1:24" ht="15.75" customHeight="1">
      <c r="A436" s="2"/>
      <c r="B436" s="2"/>
      <c r="C436" s="2"/>
      <c r="D436" s="2"/>
      <c r="E436" s="2"/>
      <c r="F436" s="2"/>
      <c r="G436" s="2"/>
      <c r="H436" s="2"/>
      <c r="I436" s="2"/>
      <c r="K436" s="2"/>
      <c r="L436" s="2"/>
      <c r="M436" s="2"/>
      <c r="N436" s="2"/>
      <c r="O436" s="2"/>
      <c r="P436" s="2"/>
      <c r="Q436" s="2"/>
      <c r="R436" s="2"/>
      <c r="S436" s="2"/>
      <c r="T436" s="2"/>
      <c r="U436" s="2"/>
      <c r="V436" s="2"/>
      <c r="W436" s="2"/>
      <c r="X436" s="2"/>
    </row>
    <row r="437" spans="1:24" ht="15.75" customHeight="1">
      <c r="A437" s="2"/>
      <c r="B437" s="2"/>
      <c r="C437" s="2"/>
      <c r="D437" s="2"/>
      <c r="E437" s="2"/>
      <c r="F437" s="2"/>
      <c r="G437" s="2"/>
      <c r="H437" s="2"/>
      <c r="I437" s="2"/>
      <c r="K437" s="2"/>
      <c r="L437" s="2"/>
      <c r="M437" s="2"/>
      <c r="N437" s="2"/>
      <c r="O437" s="2"/>
      <c r="P437" s="2"/>
      <c r="Q437" s="2"/>
      <c r="R437" s="2"/>
      <c r="S437" s="2"/>
      <c r="T437" s="2"/>
      <c r="U437" s="2"/>
      <c r="V437" s="2"/>
      <c r="W437" s="2"/>
      <c r="X437" s="2"/>
    </row>
    <row r="438" spans="1:24" ht="15.75" customHeight="1">
      <c r="A438" s="2"/>
      <c r="B438" s="2"/>
      <c r="C438" s="2"/>
      <c r="D438" s="2"/>
      <c r="E438" s="2"/>
      <c r="F438" s="2"/>
      <c r="G438" s="2"/>
      <c r="H438" s="2"/>
      <c r="I438" s="2"/>
      <c r="K438" s="2"/>
      <c r="L438" s="2"/>
      <c r="M438" s="2"/>
      <c r="N438" s="2"/>
      <c r="O438" s="2"/>
      <c r="P438" s="2"/>
      <c r="Q438" s="2"/>
      <c r="R438" s="2"/>
      <c r="S438" s="2"/>
      <c r="T438" s="2"/>
      <c r="U438" s="2"/>
      <c r="V438" s="2"/>
      <c r="W438" s="2"/>
      <c r="X438" s="2"/>
    </row>
    <row r="439" spans="1:24" ht="15.75" customHeight="1">
      <c r="A439" s="2"/>
      <c r="B439" s="2"/>
      <c r="C439" s="2"/>
      <c r="D439" s="2"/>
      <c r="E439" s="2"/>
      <c r="F439" s="2"/>
      <c r="G439" s="2"/>
      <c r="H439" s="2"/>
      <c r="I439" s="2"/>
      <c r="K439" s="2"/>
      <c r="L439" s="2"/>
      <c r="M439" s="2"/>
      <c r="N439" s="2"/>
      <c r="O439" s="2"/>
      <c r="P439" s="2"/>
      <c r="Q439" s="2"/>
      <c r="R439" s="2"/>
      <c r="S439" s="2"/>
      <c r="T439" s="2"/>
      <c r="U439" s="2"/>
      <c r="V439" s="2"/>
      <c r="W439" s="2"/>
      <c r="X439" s="2"/>
    </row>
    <row r="440" spans="1:24" ht="15.75" customHeight="1">
      <c r="A440" s="2"/>
      <c r="B440" s="2"/>
      <c r="C440" s="2"/>
      <c r="D440" s="2"/>
      <c r="E440" s="2"/>
      <c r="F440" s="2"/>
      <c r="G440" s="2"/>
      <c r="H440" s="2"/>
      <c r="I440" s="2"/>
      <c r="K440" s="2"/>
      <c r="L440" s="2"/>
      <c r="M440" s="2"/>
      <c r="N440" s="2"/>
      <c r="O440" s="2"/>
      <c r="P440" s="2"/>
      <c r="Q440" s="2"/>
      <c r="R440" s="2"/>
      <c r="S440" s="2"/>
      <c r="T440" s="2"/>
      <c r="U440" s="2"/>
      <c r="V440" s="2"/>
      <c r="W440" s="2"/>
      <c r="X440" s="2"/>
    </row>
    <row r="441" spans="1:24" ht="15.75" customHeight="1">
      <c r="A441" s="2"/>
      <c r="B441" s="2"/>
      <c r="C441" s="2"/>
      <c r="D441" s="2"/>
      <c r="E441" s="2"/>
      <c r="F441" s="2"/>
      <c r="G441" s="2"/>
      <c r="H441" s="2"/>
      <c r="I441" s="2"/>
      <c r="K441" s="2"/>
      <c r="L441" s="2"/>
      <c r="M441" s="2"/>
      <c r="N441" s="2"/>
      <c r="O441" s="2"/>
      <c r="P441" s="2"/>
      <c r="Q441" s="2"/>
      <c r="R441" s="2"/>
      <c r="S441" s="2"/>
      <c r="T441" s="2"/>
      <c r="U441" s="2"/>
      <c r="V441" s="2"/>
      <c r="W441" s="2"/>
      <c r="X441" s="2"/>
    </row>
    <row r="442" spans="1:24" ht="15.75" customHeight="1">
      <c r="A442" s="2"/>
      <c r="B442" s="2"/>
      <c r="C442" s="2"/>
      <c r="D442" s="2"/>
      <c r="E442" s="2"/>
      <c r="F442" s="2"/>
      <c r="G442" s="2"/>
      <c r="H442" s="2"/>
      <c r="I442" s="2"/>
      <c r="K442" s="2"/>
      <c r="L442" s="2"/>
      <c r="M442" s="2"/>
      <c r="N442" s="2"/>
      <c r="O442" s="2"/>
      <c r="P442" s="2"/>
      <c r="Q442" s="2"/>
      <c r="R442" s="2"/>
      <c r="S442" s="2"/>
      <c r="T442" s="2"/>
      <c r="U442" s="2"/>
      <c r="V442" s="2"/>
      <c r="W442" s="2"/>
      <c r="X442" s="2"/>
    </row>
    <row r="443" spans="1:24" ht="15.75" customHeight="1">
      <c r="A443" s="2"/>
      <c r="B443" s="2"/>
      <c r="C443" s="2"/>
      <c r="D443" s="2"/>
      <c r="E443" s="2"/>
      <c r="F443" s="2"/>
      <c r="G443" s="2"/>
      <c r="H443" s="2"/>
      <c r="I443" s="2"/>
      <c r="K443" s="2"/>
      <c r="L443" s="2"/>
      <c r="M443" s="2"/>
      <c r="N443" s="2"/>
      <c r="O443" s="2"/>
      <c r="P443" s="2"/>
      <c r="Q443" s="2"/>
      <c r="R443" s="2"/>
      <c r="S443" s="2"/>
      <c r="T443" s="2"/>
      <c r="U443" s="2"/>
      <c r="V443" s="2"/>
      <c r="W443" s="2"/>
      <c r="X443" s="2"/>
    </row>
    <row r="444" spans="1:24" ht="15.75" customHeight="1">
      <c r="A444" s="2"/>
      <c r="B444" s="2"/>
      <c r="C444" s="2"/>
      <c r="D444" s="2"/>
      <c r="E444" s="2"/>
      <c r="F444" s="2"/>
      <c r="G444" s="2"/>
      <c r="H444" s="2"/>
      <c r="I444" s="2"/>
      <c r="K444" s="2"/>
      <c r="L444" s="2"/>
      <c r="M444" s="2"/>
      <c r="N444" s="2"/>
      <c r="O444" s="2"/>
      <c r="P444" s="2"/>
      <c r="Q444" s="2"/>
      <c r="R444" s="2"/>
      <c r="S444" s="2"/>
      <c r="T444" s="2"/>
      <c r="U444" s="2"/>
      <c r="V444" s="2"/>
      <c r="W444" s="2"/>
      <c r="X444" s="2"/>
    </row>
    <row r="445" spans="1:24" ht="15.75" customHeight="1">
      <c r="A445" s="2"/>
      <c r="B445" s="2"/>
      <c r="C445" s="2"/>
      <c r="D445" s="2"/>
      <c r="E445" s="2"/>
      <c r="F445" s="2"/>
      <c r="G445" s="2"/>
      <c r="H445" s="2"/>
      <c r="I445" s="2"/>
      <c r="K445" s="2"/>
      <c r="L445" s="2"/>
      <c r="M445" s="2"/>
      <c r="N445" s="2"/>
      <c r="O445" s="2"/>
      <c r="P445" s="2"/>
      <c r="Q445" s="2"/>
      <c r="R445" s="2"/>
      <c r="S445" s="2"/>
      <c r="T445" s="2"/>
      <c r="U445" s="2"/>
      <c r="V445" s="2"/>
      <c r="W445" s="2"/>
      <c r="X445" s="2"/>
    </row>
    <row r="446" spans="1:24" ht="15.75" customHeight="1">
      <c r="A446" s="2"/>
      <c r="B446" s="2"/>
      <c r="C446" s="2"/>
      <c r="D446" s="2"/>
      <c r="E446" s="2"/>
      <c r="F446" s="2"/>
      <c r="G446" s="2"/>
      <c r="H446" s="2"/>
      <c r="I446" s="2"/>
      <c r="K446" s="2"/>
      <c r="L446" s="2"/>
      <c r="M446" s="2"/>
      <c r="N446" s="2"/>
      <c r="O446" s="2"/>
      <c r="P446" s="2"/>
      <c r="Q446" s="2"/>
      <c r="R446" s="2"/>
      <c r="S446" s="2"/>
      <c r="T446" s="2"/>
      <c r="U446" s="2"/>
      <c r="V446" s="2"/>
      <c r="W446" s="2"/>
      <c r="X446" s="2"/>
    </row>
    <row r="447" spans="1:24" ht="15.75" customHeight="1">
      <c r="A447" s="2"/>
      <c r="B447" s="2"/>
      <c r="C447" s="2"/>
      <c r="D447" s="2"/>
      <c r="E447" s="2"/>
      <c r="F447" s="2"/>
      <c r="G447" s="2"/>
      <c r="H447" s="2"/>
      <c r="I447" s="2"/>
      <c r="K447" s="2"/>
      <c r="L447" s="2"/>
      <c r="M447" s="2"/>
      <c r="N447" s="2"/>
      <c r="O447" s="2"/>
      <c r="P447" s="2"/>
      <c r="Q447" s="2"/>
      <c r="R447" s="2"/>
      <c r="S447" s="2"/>
      <c r="T447" s="2"/>
      <c r="U447" s="2"/>
      <c r="V447" s="2"/>
      <c r="W447" s="2"/>
      <c r="X447" s="2"/>
    </row>
    <row r="448" spans="1:24" ht="15.75" customHeight="1">
      <c r="A448" s="2"/>
      <c r="B448" s="2"/>
      <c r="C448" s="2"/>
      <c r="D448" s="2"/>
      <c r="E448" s="2"/>
      <c r="F448" s="2"/>
      <c r="G448" s="2"/>
      <c r="H448" s="2"/>
      <c r="I448" s="2"/>
      <c r="K448" s="2"/>
      <c r="L448" s="2"/>
      <c r="M448" s="2"/>
      <c r="N448" s="2"/>
      <c r="O448" s="2"/>
      <c r="P448" s="2"/>
      <c r="Q448" s="2"/>
      <c r="R448" s="2"/>
      <c r="S448" s="2"/>
      <c r="T448" s="2"/>
      <c r="U448" s="2"/>
      <c r="V448" s="2"/>
      <c r="W448" s="2"/>
      <c r="X448" s="2"/>
    </row>
    <row r="449" spans="1:24" ht="15.75" customHeight="1">
      <c r="A449" s="2"/>
      <c r="B449" s="2"/>
      <c r="C449" s="2"/>
      <c r="D449" s="2"/>
      <c r="E449" s="2"/>
      <c r="F449" s="2"/>
      <c r="G449" s="2"/>
      <c r="H449" s="2"/>
      <c r="I449" s="2"/>
      <c r="K449" s="2"/>
      <c r="L449" s="2"/>
      <c r="M449" s="2"/>
      <c r="N449" s="2"/>
      <c r="O449" s="2"/>
      <c r="P449" s="2"/>
      <c r="Q449" s="2"/>
      <c r="R449" s="2"/>
      <c r="S449" s="2"/>
      <c r="T449" s="2"/>
      <c r="U449" s="2"/>
      <c r="V449" s="2"/>
      <c r="W449" s="2"/>
      <c r="X449" s="2"/>
    </row>
    <row r="450" spans="1:24" ht="15.75" customHeight="1">
      <c r="A450" s="2"/>
      <c r="B450" s="2"/>
      <c r="C450" s="2"/>
      <c r="D450" s="2"/>
      <c r="E450" s="2"/>
      <c r="F450" s="2"/>
      <c r="G450" s="2"/>
      <c r="H450" s="2"/>
      <c r="I450" s="2"/>
      <c r="K450" s="2"/>
      <c r="L450" s="2"/>
      <c r="M450" s="2"/>
      <c r="N450" s="2"/>
      <c r="O450" s="2"/>
      <c r="P450" s="2"/>
      <c r="Q450" s="2"/>
      <c r="R450" s="2"/>
      <c r="S450" s="2"/>
      <c r="T450" s="2"/>
      <c r="U450" s="2"/>
      <c r="V450" s="2"/>
      <c r="W450" s="2"/>
      <c r="X450" s="2"/>
    </row>
    <row r="451" spans="1:24" ht="15.75" customHeight="1">
      <c r="A451" s="2"/>
      <c r="B451" s="2"/>
      <c r="C451" s="2"/>
      <c r="D451" s="2"/>
      <c r="E451" s="2"/>
      <c r="F451" s="2"/>
      <c r="G451" s="2"/>
      <c r="H451" s="2"/>
      <c r="I451" s="2"/>
      <c r="K451" s="2"/>
      <c r="L451" s="2"/>
      <c r="M451" s="2"/>
      <c r="N451" s="2"/>
      <c r="O451" s="2"/>
      <c r="P451" s="2"/>
      <c r="Q451" s="2"/>
      <c r="R451" s="2"/>
      <c r="S451" s="2"/>
      <c r="T451" s="2"/>
      <c r="U451" s="2"/>
      <c r="V451" s="2"/>
      <c r="W451" s="2"/>
      <c r="X451" s="2"/>
    </row>
    <row r="452" spans="1:24" ht="15.75" customHeight="1">
      <c r="A452" s="2"/>
      <c r="B452" s="2"/>
      <c r="C452" s="2"/>
      <c r="D452" s="2"/>
      <c r="E452" s="2"/>
      <c r="F452" s="2"/>
      <c r="G452" s="2"/>
      <c r="H452" s="2"/>
      <c r="I452" s="2"/>
      <c r="K452" s="2"/>
      <c r="L452" s="2"/>
      <c r="M452" s="2"/>
      <c r="N452" s="2"/>
      <c r="O452" s="2"/>
      <c r="P452" s="2"/>
      <c r="Q452" s="2"/>
      <c r="R452" s="2"/>
      <c r="S452" s="2"/>
      <c r="T452" s="2"/>
      <c r="U452" s="2"/>
      <c r="V452" s="2"/>
      <c r="W452" s="2"/>
      <c r="X452" s="2"/>
    </row>
    <row r="453" spans="1:24" ht="15.75" customHeight="1">
      <c r="A453" s="2"/>
      <c r="B453" s="2"/>
      <c r="C453" s="2"/>
      <c r="D453" s="2"/>
      <c r="E453" s="2"/>
      <c r="F453" s="2"/>
      <c r="G453" s="2"/>
      <c r="H453" s="2"/>
      <c r="I453" s="2"/>
      <c r="K453" s="2"/>
      <c r="L453" s="2"/>
      <c r="M453" s="2"/>
      <c r="N453" s="2"/>
      <c r="O453" s="2"/>
      <c r="P453" s="2"/>
      <c r="Q453" s="2"/>
      <c r="R453" s="2"/>
      <c r="S453" s="2"/>
      <c r="T453" s="2"/>
      <c r="U453" s="2"/>
      <c r="V453" s="2"/>
      <c r="W453" s="2"/>
      <c r="X453" s="2"/>
    </row>
    <row r="454" spans="1:24" ht="15.75" customHeight="1">
      <c r="A454" s="2"/>
      <c r="B454" s="2"/>
      <c r="C454" s="2"/>
      <c r="D454" s="2"/>
      <c r="E454" s="2"/>
      <c r="F454" s="2"/>
      <c r="G454" s="2"/>
      <c r="H454" s="2"/>
      <c r="I454" s="2"/>
      <c r="K454" s="2"/>
      <c r="L454" s="2"/>
      <c r="M454" s="2"/>
      <c r="N454" s="2"/>
      <c r="O454" s="2"/>
      <c r="P454" s="2"/>
      <c r="Q454" s="2"/>
      <c r="R454" s="2"/>
      <c r="S454" s="2"/>
      <c r="T454" s="2"/>
      <c r="U454" s="2"/>
      <c r="V454" s="2"/>
      <c r="W454" s="2"/>
      <c r="X454" s="2"/>
    </row>
    <row r="455" spans="1:24" ht="15.75" customHeight="1">
      <c r="A455" s="2"/>
      <c r="B455" s="2"/>
      <c r="C455" s="2"/>
      <c r="D455" s="2"/>
      <c r="E455" s="2"/>
      <c r="F455" s="2"/>
      <c r="G455" s="2"/>
      <c r="H455" s="2"/>
      <c r="I455" s="2"/>
      <c r="K455" s="2"/>
      <c r="L455" s="2"/>
      <c r="M455" s="2"/>
      <c r="N455" s="2"/>
      <c r="O455" s="2"/>
      <c r="P455" s="2"/>
      <c r="Q455" s="2"/>
      <c r="R455" s="2"/>
      <c r="S455" s="2"/>
      <c r="T455" s="2"/>
      <c r="U455" s="2"/>
      <c r="V455" s="2"/>
      <c r="W455" s="2"/>
      <c r="X455" s="2"/>
    </row>
    <row r="456" spans="1:24" ht="15.75" customHeight="1">
      <c r="A456" s="2"/>
      <c r="B456" s="2"/>
      <c r="C456" s="2"/>
      <c r="D456" s="2"/>
      <c r="E456" s="2"/>
      <c r="F456" s="2"/>
      <c r="G456" s="2"/>
      <c r="H456" s="2"/>
      <c r="I456" s="2"/>
      <c r="K456" s="2"/>
      <c r="L456" s="2"/>
      <c r="M456" s="2"/>
      <c r="N456" s="2"/>
      <c r="O456" s="2"/>
      <c r="P456" s="2"/>
      <c r="Q456" s="2"/>
      <c r="R456" s="2"/>
      <c r="S456" s="2"/>
      <c r="T456" s="2"/>
      <c r="U456" s="2"/>
      <c r="V456" s="2"/>
      <c r="W456" s="2"/>
      <c r="X456" s="2"/>
    </row>
    <row r="457" spans="1:24" ht="15.75" customHeight="1">
      <c r="A457" s="2"/>
      <c r="B457" s="2"/>
      <c r="C457" s="2"/>
      <c r="D457" s="2"/>
      <c r="E457" s="2"/>
      <c r="F457" s="2"/>
      <c r="G457" s="2"/>
      <c r="H457" s="2"/>
      <c r="I457" s="2"/>
      <c r="K457" s="2"/>
      <c r="L457" s="2"/>
      <c r="M457" s="2"/>
      <c r="N457" s="2"/>
      <c r="O457" s="2"/>
      <c r="P457" s="2"/>
      <c r="Q457" s="2"/>
      <c r="R457" s="2"/>
      <c r="S457" s="2"/>
      <c r="T457" s="2"/>
      <c r="U457" s="2"/>
      <c r="V457" s="2"/>
      <c r="W457" s="2"/>
      <c r="X457" s="2"/>
    </row>
    <row r="458" spans="1:24" ht="15.75" customHeight="1">
      <c r="A458" s="2"/>
      <c r="B458" s="2"/>
      <c r="C458" s="2"/>
      <c r="D458" s="2"/>
      <c r="E458" s="2"/>
      <c r="F458" s="2"/>
      <c r="G458" s="2"/>
      <c r="H458" s="2"/>
      <c r="I458" s="2"/>
      <c r="K458" s="2"/>
      <c r="L458" s="2"/>
      <c r="M458" s="2"/>
      <c r="N458" s="2"/>
      <c r="O458" s="2"/>
      <c r="P458" s="2"/>
      <c r="Q458" s="2"/>
      <c r="R458" s="2"/>
      <c r="S458" s="2"/>
      <c r="T458" s="2"/>
      <c r="U458" s="2"/>
      <c r="V458" s="2"/>
      <c r="W458" s="2"/>
      <c r="X458" s="2"/>
    </row>
    <row r="459" spans="1:24" ht="15.75" customHeight="1">
      <c r="A459" s="2"/>
      <c r="B459" s="2"/>
      <c r="C459" s="2"/>
      <c r="D459" s="2"/>
      <c r="E459" s="2"/>
      <c r="F459" s="2"/>
      <c r="G459" s="2"/>
      <c r="H459" s="2"/>
      <c r="I459" s="2"/>
      <c r="K459" s="2"/>
      <c r="L459" s="2"/>
      <c r="M459" s="2"/>
      <c r="N459" s="2"/>
      <c r="O459" s="2"/>
      <c r="P459" s="2"/>
      <c r="Q459" s="2"/>
      <c r="R459" s="2"/>
      <c r="S459" s="2"/>
      <c r="T459" s="2"/>
      <c r="U459" s="2"/>
      <c r="V459" s="2"/>
      <c r="W459" s="2"/>
      <c r="X459" s="2"/>
    </row>
    <row r="460" spans="1:24" ht="15.75" customHeight="1">
      <c r="A460" s="2"/>
      <c r="B460" s="2"/>
      <c r="C460" s="2"/>
      <c r="D460" s="2"/>
      <c r="E460" s="2"/>
      <c r="F460" s="2"/>
      <c r="G460" s="2"/>
      <c r="H460" s="2"/>
      <c r="I460" s="2"/>
      <c r="K460" s="2"/>
      <c r="L460" s="2"/>
      <c r="M460" s="2"/>
      <c r="N460" s="2"/>
      <c r="O460" s="2"/>
      <c r="P460" s="2"/>
      <c r="Q460" s="2"/>
      <c r="R460" s="2"/>
      <c r="S460" s="2"/>
      <c r="T460" s="2"/>
      <c r="U460" s="2"/>
      <c r="V460" s="2"/>
      <c r="W460" s="2"/>
      <c r="X460" s="2"/>
    </row>
    <row r="461" spans="1:24" ht="15.75" customHeight="1">
      <c r="A461" s="2"/>
      <c r="B461" s="2"/>
      <c r="C461" s="2"/>
      <c r="D461" s="2"/>
      <c r="E461" s="2"/>
      <c r="F461" s="2"/>
      <c r="G461" s="2"/>
      <c r="H461" s="2"/>
      <c r="I461" s="2"/>
      <c r="K461" s="2"/>
      <c r="L461" s="2"/>
      <c r="M461" s="2"/>
      <c r="N461" s="2"/>
      <c r="O461" s="2"/>
      <c r="P461" s="2"/>
      <c r="Q461" s="2"/>
      <c r="R461" s="2"/>
      <c r="S461" s="2"/>
      <c r="T461" s="2"/>
      <c r="U461" s="2"/>
      <c r="V461" s="2"/>
      <c r="W461" s="2"/>
      <c r="X461" s="2"/>
    </row>
    <row r="462" spans="1:24" ht="15.75" customHeight="1">
      <c r="A462" s="2"/>
      <c r="B462" s="2"/>
      <c r="C462" s="2"/>
      <c r="D462" s="2"/>
      <c r="E462" s="2"/>
      <c r="F462" s="2"/>
      <c r="G462" s="2"/>
      <c r="H462" s="2"/>
      <c r="I462" s="2"/>
      <c r="K462" s="2"/>
      <c r="L462" s="2"/>
      <c r="M462" s="2"/>
      <c r="N462" s="2"/>
      <c r="O462" s="2"/>
      <c r="P462" s="2"/>
      <c r="Q462" s="2"/>
      <c r="R462" s="2"/>
      <c r="S462" s="2"/>
      <c r="T462" s="2"/>
      <c r="U462" s="2"/>
      <c r="V462" s="2"/>
      <c r="W462" s="2"/>
      <c r="X462" s="2"/>
    </row>
    <row r="463" spans="1:24" ht="15.75" customHeight="1">
      <c r="A463" s="2"/>
      <c r="B463" s="2"/>
      <c r="C463" s="2"/>
      <c r="D463" s="2"/>
      <c r="E463" s="2"/>
      <c r="F463" s="2"/>
      <c r="G463" s="2"/>
      <c r="H463" s="2"/>
      <c r="I463" s="2"/>
      <c r="K463" s="2"/>
      <c r="L463" s="2"/>
      <c r="M463" s="2"/>
      <c r="N463" s="2"/>
      <c r="O463" s="2"/>
      <c r="P463" s="2"/>
      <c r="Q463" s="2"/>
      <c r="R463" s="2"/>
      <c r="S463" s="2"/>
      <c r="T463" s="2"/>
      <c r="U463" s="2"/>
      <c r="V463" s="2"/>
      <c r="W463" s="2"/>
      <c r="X463" s="2"/>
    </row>
    <row r="464" spans="1:24" ht="15.75" customHeight="1">
      <c r="A464" s="2"/>
      <c r="B464" s="2"/>
      <c r="C464" s="2"/>
      <c r="D464" s="2"/>
      <c r="E464" s="2"/>
      <c r="F464" s="2"/>
      <c r="G464" s="2"/>
      <c r="H464" s="2"/>
      <c r="I464" s="2"/>
      <c r="K464" s="2"/>
      <c r="L464" s="2"/>
      <c r="M464" s="2"/>
      <c r="N464" s="2"/>
      <c r="O464" s="2"/>
      <c r="P464" s="2"/>
      <c r="Q464" s="2"/>
      <c r="R464" s="2"/>
      <c r="S464" s="2"/>
      <c r="T464" s="2"/>
      <c r="U464" s="2"/>
      <c r="V464" s="2"/>
      <c r="W464" s="2"/>
      <c r="X464" s="2"/>
    </row>
    <row r="465" spans="1:24" ht="15.75" customHeight="1">
      <c r="A465" s="2"/>
      <c r="B465" s="2"/>
      <c r="C465" s="2"/>
      <c r="D465" s="2"/>
      <c r="E465" s="2"/>
      <c r="F465" s="2"/>
      <c r="G465" s="2"/>
      <c r="H465" s="2"/>
      <c r="I465" s="2"/>
      <c r="K465" s="2"/>
      <c r="L465" s="2"/>
      <c r="M465" s="2"/>
      <c r="N465" s="2"/>
      <c r="O465" s="2"/>
      <c r="P465" s="2"/>
      <c r="Q465" s="2"/>
      <c r="R465" s="2"/>
      <c r="S465" s="2"/>
      <c r="T465" s="2"/>
      <c r="U465" s="2"/>
      <c r="V465" s="2"/>
      <c r="W465" s="2"/>
      <c r="X465" s="2"/>
    </row>
    <row r="466" spans="1:24" ht="15.75" customHeight="1">
      <c r="A466" s="2"/>
      <c r="B466" s="2"/>
      <c r="C466" s="2"/>
      <c r="D466" s="2"/>
      <c r="E466" s="2"/>
      <c r="F466" s="2"/>
      <c r="G466" s="2"/>
      <c r="H466" s="2"/>
      <c r="I466" s="2"/>
      <c r="K466" s="2"/>
      <c r="L466" s="2"/>
      <c r="M466" s="2"/>
      <c r="N466" s="2"/>
      <c r="O466" s="2"/>
      <c r="P466" s="2"/>
      <c r="Q466" s="2"/>
      <c r="R466" s="2"/>
      <c r="S466" s="2"/>
      <c r="T466" s="2"/>
      <c r="U466" s="2"/>
      <c r="V466" s="2"/>
      <c r="W466" s="2"/>
      <c r="X466" s="2"/>
    </row>
    <row r="467" spans="1:24" ht="15.75" customHeight="1">
      <c r="A467" s="2"/>
      <c r="B467" s="2"/>
      <c r="C467" s="2"/>
      <c r="D467" s="2"/>
      <c r="E467" s="2"/>
      <c r="F467" s="2"/>
      <c r="G467" s="2"/>
      <c r="H467" s="2"/>
      <c r="I467" s="2"/>
      <c r="K467" s="2"/>
      <c r="L467" s="2"/>
      <c r="M467" s="2"/>
      <c r="N467" s="2"/>
      <c r="O467" s="2"/>
      <c r="P467" s="2"/>
      <c r="Q467" s="2"/>
      <c r="R467" s="2"/>
      <c r="S467" s="2"/>
      <c r="T467" s="2"/>
      <c r="U467" s="2"/>
      <c r="V467" s="2"/>
      <c r="W467" s="2"/>
      <c r="X467" s="2"/>
    </row>
    <row r="468" spans="1:24" ht="15.75" customHeight="1">
      <c r="A468" s="2"/>
      <c r="B468" s="2"/>
      <c r="C468" s="2"/>
      <c r="D468" s="2"/>
      <c r="E468" s="2"/>
      <c r="F468" s="2"/>
      <c r="G468" s="2"/>
      <c r="H468" s="2"/>
      <c r="I468" s="2"/>
      <c r="K468" s="2"/>
      <c r="L468" s="2"/>
      <c r="M468" s="2"/>
      <c r="N468" s="2"/>
      <c r="O468" s="2"/>
      <c r="P468" s="2"/>
      <c r="Q468" s="2"/>
      <c r="R468" s="2"/>
      <c r="S468" s="2"/>
      <c r="T468" s="2"/>
      <c r="U468" s="2"/>
      <c r="V468" s="2"/>
      <c r="W468" s="2"/>
      <c r="X468" s="2"/>
    </row>
    <row r="469" spans="1:24" ht="15.75" customHeight="1">
      <c r="A469" s="2"/>
      <c r="B469" s="2"/>
      <c r="C469" s="2"/>
      <c r="D469" s="2"/>
      <c r="E469" s="2"/>
      <c r="F469" s="2"/>
      <c r="G469" s="2"/>
      <c r="H469" s="2"/>
      <c r="I469" s="2"/>
      <c r="K469" s="2"/>
      <c r="L469" s="2"/>
      <c r="M469" s="2"/>
      <c r="N469" s="2"/>
      <c r="O469" s="2"/>
      <c r="P469" s="2"/>
      <c r="Q469" s="2"/>
      <c r="R469" s="2"/>
      <c r="S469" s="2"/>
      <c r="T469" s="2"/>
      <c r="U469" s="2"/>
      <c r="V469" s="2"/>
      <c r="W469" s="2"/>
      <c r="X469" s="2"/>
    </row>
    <row r="470" spans="1:24" ht="15.75" customHeight="1">
      <c r="A470" s="2"/>
      <c r="B470" s="2"/>
      <c r="C470" s="2"/>
      <c r="D470" s="2"/>
      <c r="E470" s="2"/>
      <c r="F470" s="2"/>
      <c r="G470" s="2"/>
      <c r="H470" s="2"/>
      <c r="I470" s="2"/>
      <c r="K470" s="2"/>
      <c r="L470" s="2"/>
      <c r="M470" s="2"/>
      <c r="N470" s="2"/>
      <c r="O470" s="2"/>
      <c r="P470" s="2"/>
      <c r="Q470" s="2"/>
      <c r="R470" s="2"/>
      <c r="S470" s="2"/>
      <c r="T470" s="2"/>
      <c r="U470" s="2"/>
      <c r="V470" s="2"/>
      <c r="W470" s="2"/>
      <c r="X470" s="2"/>
    </row>
    <row r="471" spans="1:24" ht="15.75" customHeight="1">
      <c r="A471" s="2"/>
      <c r="B471" s="2"/>
      <c r="C471" s="2"/>
      <c r="D471" s="2"/>
      <c r="E471" s="2"/>
      <c r="F471" s="2"/>
      <c r="G471" s="2"/>
      <c r="H471" s="2"/>
      <c r="I471" s="2"/>
      <c r="K471" s="2"/>
      <c r="L471" s="2"/>
      <c r="M471" s="2"/>
      <c r="N471" s="2"/>
      <c r="O471" s="2"/>
      <c r="P471" s="2"/>
      <c r="Q471" s="2"/>
      <c r="R471" s="2"/>
      <c r="S471" s="2"/>
      <c r="T471" s="2"/>
      <c r="U471" s="2"/>
      <c r="V471" s="2"/>
      <c r="W471" s="2"/>
      <c r="X471" s="2"/>
    </row>
    <row r="472" spans="1:24" ht="15.75" customHeight="1">
      <c r="A472" s="2"/>
      <c r="B472" s="2"/>
      <c r="C472" s="2"/>
      <c r="D472" s="2"/>
      <c r="E472" s="2"/>
      <c r="F472" s="2"/>
      <c r="G472" s="2"/>
      <c r="H472" s="2"/>
      <c r="I472" s="2"/>
      <c r="K472" s="2"/>
      <c r="L472" s="2"/>
      <c r="M472" s="2"/>
      <c r="N472" s="2"/>
      <c r="O472" s="2"/>
      <c r="P472" s="2"/>
      <c r="Q472" s="2"/>
      <c r="R472" s="2"/>
      <c r="S472" s="2"/>
      <c r="T472" s="2"/>
      <c r="U472" s="2"/>
      <c r="V472" s="2"/>
      <c r="W472" s="2"/>
      <c r="X472" s="2"/>
    </row>
    <row r="473" spans="1:24" ht="15.75" customHeight="1">
      <c r="A473" s="2"/>
      <c r="B473" s="2"/>
      <c r="C473" s="2"/>
      <c r="D473" s="2"/>
      <c r="E473" s="2"/>
      <c r="F473" s="2"/>
      <c r="G473" s="2"/>
      <c r="H473" s="2"/>
      <c r="I473" s="2"/>
      <c r="K473" s="2"/>
      <c r="L473" s="2"/>
      <c r="M473" s="2"/>
      <c r="N473" s="2"/>
      <c r="O473" s="2"/>
      <c r="P473" s="2"/>
      <c r="Q473" s="2"/>
      <c r="R473" s="2"/>
      <c r="S473" s="2"/>
      <c r="T473" s="2"/>
      <c r="U473" s="2"/>
      <c r="V473" s="2"/>
      <c r="W473" s="2"/>
      <c r="X473" s="2"/>
    </row>
    <row r="474" spans="1:24" ht="15.75" customHeight="1">
      <c r="A474" s="2"/>
      <c r="B474" s="2"/>
      <c r="C474" s="2"/>
      <c r="D474" s="2"/>
      <c r="E474" s="2"/>
      <c r="F474" s="2"/>
      <c r="G474" s="2"/>
      <c r="H474" s="2"/>
      <c r="I474" s="2"/>
      <c r="K474" s="2"/>
      <c r="L474" s="2"/>
      <c r="M474" s="2"/>
      <c r="N474" s="2"/>
      <c r="O474" s="2"/>
      <c r="P474" s="2"/>
      <c r="Q474" s="2"/>
      <c r="R474" s="2"/>
      <c r="S474" s="2"/>
      <c r="T474" s="2"/>
      <c r="U474" s="2"/>
      <c r="V474" s="2"/>
      <c r="W474" s="2"/>
      <c r="X474" s="2"/>
    </row>
    <row r="475" spans="1:24" ht="15.75" customHeight="1">
      <c r="A475" s="2"/>
      <c r="B475" s="2"/>
      <c r="C475" s="2"/>
      <c r="D475" s="2"/>
      <c r="E475" s="2"/>
      <c r="F475" s="2"/>
      <c r="G475" s="2"/>
      <c r="H475" s="2"/>
      <c r="I475" s="2"/>
      <c r="K475" s="2"/>
      <c r="L475" s="2"/>
      <c r="M475" s="2"/>
      <c r="N475" s="2"/>
      <c r="O475" s="2"/>
      <c r="P475" s="2"/>
      <c r="Q475" s="2"/>
      <c r="R475" s="2"/>
      <c r="S475" s="2"/>
      <c r="T475" s="2"/>
      <c r="U475" s="2"/>
      <c r="V475" s="2"/>
      <c r="W475" s="2"/>
      <c r="X475" s="2"/>
    </row>
    <row r="476" spans="1:24" ht="15.75" customHeight="1">
      <c r="A476" s="2"/>
      <c r="B476" s="2"/>
      <c r="C476" s="2"/>
      <c r="D476" s="2"/>
      <c r="E476" s="2"/>
      <c r="F476" s="2"/>
      <c r="G476" s="2"/>
      <c r="H476" s="2"/>
      <c r="I476" s="2"/>
      <c r="K476" s="2"/>
      <c r="L476" s="2"/>
      <c r="M476" s="2"/>
      <c r="N476" s="2"/>
      <c r="O476" s="2"/>
      <c r="P476" s="2"/>
      <c r="Q476" s="2"/>
      <c r="R476" s="2"/>
      <c r="S476" s="2"/>
      <c r="T476" s="2"/>
      <c r="U476" s="2"/>
      <c r="V476" s="2"/>
      <c r="W476" s="2"/>
      <c r="X476" s="2"/>
    </row>
    <row r="477" spans="1:24" ht="15.75" customHeight="1">
      <c r="A477" s="2"/>
      <c r="B477" s="2"/>
      <c r="C477" s="2"/>
      <c r="D477" s="2"/>
      <c r="E477" s="2"/>
      <c r="F477" s="2"/>
      <c r="G477" s="2"/>
      <c r="H477" s="2"/>
      <c r="I477" s="2"/>
      <c r="K477" s="2"/>
      <c r="L477" s="2"/>
      <c r="M477" s="2"/>
      <c r="N477" s="2"/>
      <c r="O477" s="2"/>
      <c r="P477" s="2"/>
      <c r="Q477" s="2"/>
      <c r="R477" s="2"/>
      <c r="S477" s="2"/>
      <c r="T477" s="2"/>
      <c r="U477" s="2"/>
      <c r="V477" s="2"/>
      <c r="W477" s="2"/>
      <c r="X477" s="2"/>
    </row>
    <row r="478" spans="1:24" ht="15.75" customHeight="1">
      <c r="A478" s="2"/>
      <c r="B478" s="2"/>
      <c r="C478" s="2"/>
      <c r="D478" s="2"/>
      <c r="E478" s="2"/>
      <c r="F478" s="2"/>
      <c r="G478" s="2"/>
      <c r="H478" s="2"/>
      <c r="I478" s="2"/>
      <c r="K478" s="2"/>
      <c r="L478" s="2"/>
      <c r="M478" s="2"/>
      <c r="N478" s="2"/>
      <c r="O478" s="2"/>
      <c r="P478" s="2"/>
      <c r="Q478" s="2"/>
      <c r="R478" s="2"/>
      <c r="S478" s="2"/>
      <c r="T478" s="2"/>
      <c r="U478" s="2"/>
      <c r="V478" s="2"/>
      <c r="W478" s="2"/>
      <c r="X478" s="2"/>
    </row>
    <row r="479" spans="1:24" ht="15.75" customHeight="1">
      <c r="A479" s="2"/>
      <c r="B479" s="2"/>
      <c r="C479" s="2"/>
      <c r="D479" s="2"/>
      <c r="E479" s="2"/>
      <c r="F479" s="2"/>
      <c r="G479" s="2"/>
      <c r="H479" s="2"/>
      <c r="I479" s="2"/>
      <c r="K479" s="2"/>
      <c r="L479" s="2"/>
      <c r="M479" s="2"/>
      <c r="N479" s="2"/>
      <c r="O479" s="2"/>
      <c r="P479" s="2"/>
      <c r="Q479" s="2"/>
      <c r="R479" s="2"/>
      <c r="S479" s="2"/>
      <c r="T479" s="2"/>
      <c r="U479" s="2"/>
      <c r="V479" s="2"/>
      <c r="W479" s="2"/>
      <c r="X479" s="2"/>
    </row>
    <row r="480" spans="1:24" ht="15.75" customHeight="1">
      <c r="A480" s="2"/>
      <c r="B480" s="2"/>
      <c r="C480" s="2"/>
      <c r="D480" s="2"/>
      <c r="E480" s="2"/>
      <c r="F480" s="2"/>
      <c r="G480" s="2"/>
      <c r="H480" s="2"/>
      <c r="I480" s="2"/>
      <c r="K480" s="2"/>
      <c r="L480" s="2"/>
      <c r="M480" s="2"/>
      <c r="N480" s="2"/>
      <c r="O480" s="2"/>
      <c r="P480" s="2"/>
      <c r="Q480" s="2"/>
      <c r="R480" s="2"/>
      <c r="S480" s="2"/>
      <c r="T480" s="2"/>
      <c r="U480" s="2"/>
      <c r="V480" s="2"/>
      <c r="W480" s="2"/>
      <c r="X480" s="2"/>
    </row>
    <row r="481" spans="1:24" ht="15.75" customHeight="1">
      <c r="A481" s="2"/>
      <c r="B481" s="2"/>
      <c r="C481" s="2"/>
      <c r="D481" s="2"/>
      <c r="E481" s="2"/>
      <c r="F481" s="2"/>
      <c r="G481" s="2"/>
      <c r="H481" s="2"/>
      <c r="I481" s="2"/>
      <c r="K481" s="2"/>
      <c r="L481" s="2"/>
      <c r="M481" s="2"/>
      <c r="N481" s="2"/>
      <c r="O481" s="2"/>
      <c r="P481" s="2"/>
      <c r="Q481" s="2"/>
      <c r="R481" s="2"/>
      <c r="S481" s="2"/>
      <c r="T481" s="2"/>
      <c r="U481" s="2"/>
      <c r="V481" s="2"/>
      <c r="W481" s="2"/>
      <c r="X481" s="2"/>
    </row>
    <row r="482" spans="1:24" ht="15.75" customHeight="1">
      <c r="A482" s="2"/>
      <c r="B482" s="2"/>
      <c r="C482" s="2"/>
      <c r="D482" s="2"/>
      <c r="E482" s="2"/>
      <c r="F482" s="2"/>
      <c r="G482" s="2"/>
      <c r="H482" s="2"/>
      <c r="I482" s="2"/>
      <c r="K482" s="2"/>
      <c r="L482" s="2"/>
      <c r="M482" s="2"/>
      <c r="N482" s="2"/>
      <c r="O482" s="2"/>
      <c r="P482" s="2"/>
      <c r="Q482" s="2"/>
      <c r="R482" s="2"/>
      <c r="S482" s="2"/>
      <c r="T482" s="2"/>
      <c r="U482" s="2"/>
      <c r="V482" s="2"/>
      <c r="W482" s="2"/>
      <c r="X482" s="2"/>
    </row>
    <row r="483" spans="1:24" ht="15.75" customHeight="1">
      <c r="A483" s="2"/>
      <c r="B483" s="2"/>
      <c r="C483" s="2"/>
      <c r="D483" s="2"/>
      <c r="E483" s="2"/>
      <c r="F483" s="2"/>
      <c r="G483" s="2"/>
      <c r="H483" s="2"/>
      <c r="I483" s="2"/>
      <c r="K483" s="2"/>
      <c r="L483" s="2"/>
      <c r="M483" s="2"/>
      <c r="N483" s="2"/>
      <c r="O483" s="2"/>
      <c r="P483" s="2"/>
      <c r="Q483" s="2"/>
      <c r="R483" s="2"/>
      <c r="S483" s="2"/>
      <c r="T483" s="2"/>
      <c r="U483" s="2"/>
      <c r="V483" s="2"/>
      <c r="W483" s="2"/>
      <c r="X483" s="2"/>
    </row>
    <row r="484" spans="1:24" ht="15.75" customHeight="1">
      <c r="A484" s="2"/>
      <c r="B484" s="2"/>
      <c r="C484" s="2"/>
      <c r="D484" s="2"/>
      <c r="E484" s="2"/>
      <c r="F484" s="2"/>
      <c r="G484" s="2"/>
      <c r="H484" s="2"/>
      <c r="I484" s="2"/>
      <c r="K484" s="2"/>
      <c r="L484" s="2"/>
      <c r="M484" s="2"/>
      <c r="N484" s="2"/>
      <c r="O484" s="2"/>
      <c r="P484" s="2"/>
      <c r="Q484" s="2"/>
      <c r="R484" s="2"/>
      <c r="S484" s="2"/>
      <c r="T484" s="2"/>
      <c r="U484" s="2"/>
      <c r="V484" s="2"/>
      <c r="W484" s="2"/>
      <c r="X484" s="2"/>
    </row>
    <row r="485" spans="1:24" ht="15.75" customHeight="1">
      <c r="A485" s="2"/>
      <c r="B485" s="2"/>
      <c r="C485" s="2"/>
      <c r="D485" s="2"/>
      <c r="E485" s="2"/>
      <c r="F485" s="2"/>
      <c r="G485" s="2"/>
      <c r="H485" s="2"/>
      <c r="I485" s="2"/>
      <c r="K485" s="2"/>
      <c r="L485" s="2"/>
      <c r="M485" s="2"/>
      <c r="N485" s="2"/>
      <c r="O485" s="2"/>
      <c r="P485" s="2"/>
      <c r="Q485" s="2"/>
      <c r="R485" s="2"/>
      <c r="S485" s="2"/>
      <c r="T485" s="2"/>
      <c r="U485" s="2"/>
      <c r="V485" s="2"/>
      <c r="W485" s="2"/>
      <c r="X485" s="2"/>
    </row>
    <row r="486" spans="1:24" ht="15.75" customHeight="1">
      <c r="A486" s="2"/>
      <c r="B486" s="2"/>
      <c r="C486" s="2"/>
      <c r="D486" s="2"/>
      <c r="E486" s="2"/>
      <c r="F486" s="2"/>
      <c r="G486" s="2"/>
      <c r="H486" s="2"/>
      <c r="I486" s="2"/>
      <c r="K486" s="2"/>
      <c r="L486" s="2"/>
      <c r="M486" s="2"/>
      <c r="N486" s="2"/>
      <c r="O486" s="2"/>
      <c r="P486" s="2"/>
      <c r="Q486" s="2"/>
      <c r="R486" s="2"/>
      <c r="S486" s="2"/>
      <c r="T486" s="2"/>
      <c r="U486" s="2"/>
      <c r="V486" s="2"/>
      <c r="W486" s="2"/>
      <c r="X486" s="2"/>
    </row>
    <row r="487" spans="1:24" ht="15.75" customHeight="1">
      <c r="A487" s="2"/>
      <c r="B487" s="2"/>
      <c r="C487" s="2"/>
      <c r="D487" s="2"/>
      <c r="E487" s="2"/>
      <c r="F487" s="2"/>
      <c r="G487" s="2"/>
      <c r="H487" s="2"/>
      <c r="I487" s="2"/>
      <c r="K487" s="2"/>
      <c r="L487" s="2"/>
      <c r="M487" s="2"/>
      <c r="N487" s="2"/>
      <c r="O487" s="2"/>
      <c r="P487" s="2"/>
      <c r="Q487" s="2"/>
      <c r="R487" s="2"/>
      <c r="S487" s="2"/>
      <c r="T487" s="2"/>
      <c r="U487" s="2"/>
      <c r="V487" s="2"/>
      <c r="W487" s="2"/>
      <c r="X487" s="2"/>
    </row>
    <row r="488" spans="1:24" ht="15.75" customHeight="1">
      <c r="A488" s="2"/>
      <c r="B488" s="2"/>
      <c r="C488" s="2"/>
      <c r="D488" s="2"/>
      <c r="E488" s="2"/>
      <c r="F488" s="2"/>
      <c r="G488" s="2"/>
      <c r="H488" s="2"/>
      <c r="I488" s="2"/>
      <c r="K488" s="2"/>
      <c r="L488" s="2"/>
      <c r="M488" s="2"/>
      <c r="N488" s="2"/>
      <c r="O488" s="2"/>
      <c r="P488" s="2"/>
      <c r="Q488" s="2"/>
      <c r="R488" s="2"/>
      <c r="S488" s="2"/>
      <c r="T488" s="2"/>
      <c r="U488" s="2"/>
      <c r="V488" s="2"/>
      <c r="W488" s="2"/>
      <c r="X488" s="2"/>
    </row>
    <row r="489" spans="1:24" ht="15.75" customHeight="1">
      <c r="A489" s="2"/>
      <c r="B489" s="2"/>
      <c r="C489" s="2"/>
      <c r="D489" s="2"/>
      <c r="E489" s="2"/>
      <c r="F489" s="2"/>
      <c r="G489" s="2"/>
      <c r="H489" s="2"/>
      <c r="I489" s="2"/>
      <c r="K489" s="2"/>
      <c r="L489" s="2"/>
      <c r="M489" s="2"/>
      <c r="N489" s="2"/>
      <c r="O489" s="2"/>
      <c r="P489" s="2"/>
      <c r="Q489" s="2"/>
      <c r="R489" s="2"/>
      <c r="S489" s="2"/>
      <c r="T489" s="2"/>
      <c r="U489" s="2"/>
      <c r="V489" s="2"/>
      <c r="W489" s="2"/>
      <c r="X489" s="2"/>
    </row>
    <row r="490" spans="1:24" ht="15.75" customHeight="1">
      <c r="A490" s="2"/>
      <c r="B490" s="2"/>
      <c r="C490" s="2"/>
      <c r="D490" s="2"/>
      <c r="E490" s="2"/>
      <c r="F490" s="2"/>
      <c r="G490" s="2"/>
      <c r="H490" s="2"/>
      <c r="I490" s="2"/>
      <c r="K490" s="2"/>
      <c r="L490" s="2"/>
      <c r="M490" s="2"/>
      <c r="N490" s="2"/>
      <c r="O490" s="2"/>
      <c r="P490" s="2"/>
      <c r="Q490" s="2"/>
      <c r="R490" s="2"/>
      <c r="S490" s="2"/>
      <c r="T490" s="2"/>
      <c r="U490" s="2"/>
      <c r="V490" s="2"/>
      <c r="W490" s="2"/>
      <c r="X490" s="2"/>
    </row>
    <row r="491" spans="1:24" ht="15.75" customHeight="1">
      <c r="A491" s="2"/>
      <c r="B491" s="2"/>
      <c r="C491" s="2"/>
      <c r="D491" s="2"/>
      <c r="E491" s="2"/>
      <c r="F491" s="2"/>
      <c r="G491" s="2"/>
      <c r="H491" s="2"/>
      <c r="I491" s="2"/>
      <c r="K491" s="2"/>
      <c r="L491" s="2"/>
      <c r="M491" s="2"/>
      <c r="N491" s="2"/>
      <c r="O491" s="2"/>
      <c r="P491" s="2"/>
      <c r="Q491" s="2"/>
      <c r="R491" s="2"/>
      <c r="S491" s="2"/>
      <c r="T491" s="2"/>
      <c r="U491" s="2"/>
      <c r="V491" s="2"/>
      <c r="W491" s="2"/>
      <c r="X491" s="2"/>
    </row>
    <row r="492" spans="1:24" ht="15.75" customHeight="1">
      <c r="A492" s="2"/>
      <c r="B492" s="2"/>
      <c r="C492" s="2"/>
      <c r="D492" s="2"/>
      <c r="E492" s="2"/>
      <c r="F492" s="2"/>
      <c r="G492" s="2"/>
      <c r="H492" s="2"/>
      <c r="I492" s="2"/>
      <c r="K492" s="2"/>
      <c r="L492" s="2"/>
      <c r="M492" s="2"/>
      <c r="N492" s="2"/>
      <c r="O492" s="2"/>
      <c r="P492" s="2"/>
      <c r="Q492" s="2"/>
      <c r="R492" s="2"/>
      <c r="S492" s="2"/>
      <c r="T492" s="2"/>
      <c r="U492" s="2"/>
      <c r="V492" s="2"/>
      <c r="W492" s="2"/>
      <c r="X492" s="2"/>
    </row>
    <row r="493" spans="1:24" ht="15.75" customHeight="1">
      <c r="A493" s="2"/>
      <c r="B493" s="2"/>
      <c r="C493" s="2"/>
      <c r="D493" s="2"/>
      <c r="E493" s="2"/>
      <c r="F493" s="2"/>
      <c r="G493" s="2"/>
      <c r="H493" s="2"/>
      <c r="I493" s="2"/>
      <c r="K493" s="2"/>
      <c r="L493" s="2"/>
      <c r="M493" s="2"/>
      <c r="N493" s="2"/>
      <c r="O493" s="2"/>
      <c r="P493" s="2"/>
      <c r="Q493" s="2"/>
      <c r="R493" s="2"/>
      <c r="S493" s="2"/>
      <c r="T493" s="2"/>
      <c r="U493" s="2"/>
      <c r="V493" s="2"/>
      <c r="W493" s="2"/>
      <c r="X493" s="2"/>
    </row>
    <row r="494" spans="1:24" ht="15.75" customHeight="1">
      <c r="A494" s="2"/>
      <c r="B494" s="2"/>
      <c r="C494" s="2"/>
      <c r="D494" s="2"/>
      <c r="E494" s="2"/>
      <c r="F494" s="2"/>
      <c r="G494" s="2"/>
      <c r="H494" s="2"/>
      <c r="I494" s="2"/>
      <c r="K494" s="2"/>
      <c r="L494" s="2"/>
      <c r="M494" s="2"/>
      <c r="N494" s="2"/>
      <c r="O494" s="2"/>
      <c r="P494" s="2"/>
      <c r="Q494" s="2"/>
      <c r="R494" s="2"/>
      <c r="S494" s="2"/>
      <c r="T494" s="2"/>
      <c r="U494" s="2"/>
      <c r="V494" s="2"/>
      <c r="W494" s="2"/>
      <c r="X494" s="2"/>
    </row>
    <row r="495" spans="1:24" ht="15.75" customHeight="1">
      <c r="A495" s="2"/>
      <c r="B495" s="2"/>
      <c r="C495" s="2"/>
      <c r="D495" s="2"/>
      <c r="E495" s="2"/>
      <c r="F495" s="2"/>
      <c r="G495" s="2"/>
      <c r="H495" s="2"/>
      <c r="I495" s="2"/>
      <c r="K495" s="2"/>
      <c r="L495" s="2"/>
      <c r="M495" s="2"/>
      <c r="N495" s="2"/>
      <c r="O495" s="2"/>
      <c r="P495" s="2"/>
      <c r="Q495" s="2"/>
      <c r="R495" s="2"/>
      <c r="S495" s="2"/>
      <c r="T495" s="2"/>
      <c r="U495" s="2"/>
      <c r="V495" s="2"/>
      <c r="W495" s="2"/>
      <c r="X495" s="2"/>
    </row>
    <row r="496" spans="1:24" ht="15.75" customHeight="1">
      <c r="A496" s="2"/>
      <c r="B496" s="2"/>
      <c r="C496" s="2"/>
      <c r="D496" s="2"/>
      <c r="E496" s="2"/>
      <c r="F496" s="2"/>
      <c r="G496" s="2"/>
      <c r="H496" s="2"/>
      <c r="I496" s="2"/>
      <c r="K496" s="2"/>
      <c r="L496" s="2"/>
      <c r="M496" s="2"/>
      <c r="N496" s="2"/>
      <c r="O496" s="2"/>
      <c r="P496" s="2"/>
      <c r="Q496" s="2"/>
      <c r="R496" s="2"/>
      <c r="S496" s="2"/>
      <c r="T496" s="2"/>
      <c r="U496" s="2"/>
      <c r="V496" s="2"/>
      <c r="W496" s="2"/>
      <c r="X496" s="2"/>
    </row>
    <row r="497" spans="1:24" ht="15.75" customHeight="1">
      <c r="A497" s="2"/>
      <c r="B497" s="2"/>
      <c r="C497" s="2"/>
      <c r="D497" s="2"/>
      <c r="E497" s="2"/>
      <c r="F497" s="2"/>
      <c r="G497" s="2"/>
      <c r="H497" s="2"/>
      <c r="I497" s="2"/>
      <c r="K497" s="2"/>
      <c r="L497" s="2"/>
      <c r="M497" s="2"/>
      <c r="N497" s="2"/>
      <c r="O497" s="2"/>
      <c r="P497" s="2"/>
      <c r="Q497" s="2"/>
      <c r="R497" s="2"/>
      <c r="S497" s="2"/>
      <c r="T497" s="2"/>
      <c r="U497" s="2"/>
      <c r="V497" s="2"/>
      <c r="W497" s="2"/>
      <c r="X497" s="2"/>
    </row>
    <row r="498" spans="1:24" ht="15.75" customHeight="1">
      <c r="A498" s="2"/>
      <c r="B498" s="2"/>
      <c r="C498" s="2"/>
      <c r="D498" s="2"/>
      <c r="E498" s="2"/>
      <c r="F498" s="2"/>
      <c r="G498" s="2"/>
      <c r="H498" s="2"/>
      <c r="I498" s="2"/>
      <c r="K498" s="2"/>
      <c r="L498" s="2"/>
      <c r="M498" s="2"/>
      <c r="N498" s="2"/>
      <c r="O498" s="2"/>
      <c r="P498" s="2"/>
      <c r="Q498" s="2"/>
      <c r="R498" s="2"/>
      <c r="S498" s="2"/>
      <c r="T498" s="2"/>
      <c r="U498" s="2"/>
      <c r="V498" s="2"/>
      <c r="W498" s="2"/>
      <c r="X498" s="2"/>
    </row>
    <row r="499" spans="1:24" ht="15.75" customHeight="1">
      <c r="A499" s="2"/>
      <c r="B499" s="2"/>
      <c r="C499" s="2"/>
      <c r="D499" s="2"/>
      <c r="E499" s="2"/>
      <c r="F499" s="2"/>
      <c r="G499" s="2"/>
      <c r="H499" s="2"/>
      <c r="I499" s="2"/>
      <c r="K499" s="2"/>
      <c r="L499" s="2"/>
      <c r="M499" s="2"/>
      <c r="N499" s="2"/>
      <c r="O499" s="2"/>
      <c r="P499" s="2"/>
      <c r="Q499" s="2"/>
      <c r="R499" s="2"/>
      <c r="S499" s="2"/>
      <c r="T499" s="2"/>
      <c r="U499" s="2"/>
      <c r="V499" s="2"/>
      <c r="W499" s="2"/>
      <c r="X499" s="2"/>
    </row>
    <row r="500" spans="1:24" ht="15.75" customHeight="1">
      <c r="A500" s="2"/>
      <c r="B500" s="2"/>
      <c r="C500" s="2"/>
      <c r="D500" s="2"/>
      <c r="E500" s="2"/>
      <c r="F500" s="2"/>
      <c r="G500" s="2"/>
      <c r="H500" s="2"/>
      <c r="I500" s="2"/>
      <c r="K500" s="2"/>
      <c r="L500" s="2"/>
      <c r="M500" s="2"/>
      <c r="N500" s="2"/>
      <c r="O500" s="2"/>
      <c r="P500" s="2"/>
      <c r="Q500" s="2"/>
      <c r="R500" s="2"/>
      <c r="S500" s="2"/>
      <c r="T500" s="2"/>
      <c r="U500" s="2"/>
      <c r="V500" s="2"/>
      <c r="W500" s="2"/>
      <c r="X500" s="2"/>
    </row>
    <row r="501" spans="1:24" ht="15.75" customHeight="1">
      <c r="A501" s="2"/>
      <c r="B501" s="2"/>
      <c r="C501" s="2"/>
      <c r="D501" s="2"/>
      <c r="E501" s="2"/>
      <c r="F501" s="2"/>
      <c r="G501" s="2"/>
      <c r="H501" s="2"/>
      <c r="I501" s="2"/>
      <c r="K501" s="2"/>
      <c r="L501" s="2"/>
      <c r="M501" s="2"/>
      <c r="N501" s="2"/>
      <c r="O501" s="2"/>
      <c r="P501" s="2"/>
      <c r="Q501" s="2"/>
      <c r="R501" s="2"/>
      <c r="S501" s="2"/>
      <c r="T501" s="2"/>
      <c r="U501" s="2"/>
      <c r="V501" s="2"/>
      <c r="W501" s="2"/>
      <c r="X501" s="2"/>
    </row>
    <row r="502" spans="1:24" ht="15.75" customHeight="1">
      <c r="A502" s="2"/>
      <c r="B502" s="2"/>
      <c r="C502" s="2"/>
      <c r="D502" s="2"/>
      <c r="E502" s="2"/>
      <c r="F502" s="2"/>
      <c r="G502" s="2"/>
      <c r="H502" s="2"/>
      <c r="I502" s="2"/>
      <c r="K502" s="2"/>
      <c r="L502" s="2"/>
      <c r="M502" s="2"/>
      <c r="N502" s="2"/>
      <c r="O502" s="2"/>
      <c r="P502" s="2"/>
      <c r="Q502" s="2"/>
      <c r="R502" s="2"/>
      <c r="S502" s="2"/>
      <c r="T502" s="2"/>
      <c r="U502" s="2"/>
      <c r="V502" s="2"/>
      <c r="W502" s="2"/>
      <c r="X502" s="2"/>
    </row>
    <row r="503" spans="1:24" ht="15.75" customHeight="1">
      <c r="A503" s="2"/>
      <c r="B503" s="2"/>
      <c r="C503" s="2"/>
      <c r="D503" s="2"/>
      <c r="E503" s="2"/>
      <c r="F503" s="2"/>
      <c r="G503" s="2"/>
      <c r="H503" s="2"/>
      <c r="I503" s="2"/>
      <c r="K503" s="2"/>
      <c r="L503" s="2"/>
      <c r="M503" s="2"/>
      <c r="N503" s="2"/>
      <c r="O503" s="2"/>
      <c r="P503" s="2"/>
      <c r="Q503" s="2"/>
      <c r="R503" s="2"/>
      <c r="S503" s="2"/>
      <c r="T503" s="2"/>
      <c r="U503" s="2"/>
      <c r="V503" s="2"/>
      <c r="W503" s="2"/>
      <c r="X503" s="2"/>
    </row>
    <row r="504" spans="1:24" ht="15.75" customHeight="1">
      <c r="A504" s="2"/>
      <c r="B504" s="2"/>
      <c r="C504" s="2"/>
      <c r="D504" s="2"/>
      <c r="E504" s="2"/>
      <c r="F504" s="2"/>
      <c r="G504" s="2"/>
      <c r="H504" s="2"/>
      <c r="I504" s="2"/>
      <c r="K504" s="2"/>
      <c r="L504" s="2"/>
      <c r="M504" s="2"/>
      <c r="N504" s="2"/>
      <c r="O504" s="2"/>
      <c r="P504" s="2"/>
      <c r="Q504" s="2"/>
      <c r="R504" s="2"/>
      <c r="S504" s="2"/>
      <c r="T504" s="2"/>
      <c r="U504" s="2"/>
      <c r="V504" s="2"/>
      <c r="W504" s="2"/>
      <c r="X504" s="2"/>
    </row>
    <row r="505" spans="1:24" ht="15.75" customHeight="1">
      <c r="A505" s="2"/>
      <c r="B505" s="2"/>
      <c r="C505" s="2"/>
      <c r="D505" s="2"/>
      <c r="E505" s="2"/>
      <c r="F505" s="2"/>
      <c r="G505" s="2"/>
      <c r="H505" s="2"/>
      <c r="I505" s="2"/>
      <c r="K505" s="2"/>
      <c r="L505" s="2"/>
      <c r="M505" s="2"/>
      <c r="N505" s="2"/>
      <c r="O505" s="2"/>
      <c r="P505" s="2"/>
      <c r="Q505" s="2"/>
      <c r="R505" s="2"/>
      <c r="S505" s="2"/>
      <c r="T505" s="2"/>
      <c r="U505" s="2"/>
      <c r="V505" s="2"/>
      <c r="W505" s="2"/>
      <c r="X505" s="2"/>
    </row>
    <row r="506" spans="1:24" ht="15.75" customHeight="1">
      <c r="A506" s="2"/>
      <c r="B506" s="2"/>
      <c r="C506" s="2"/>
      <c r="D506" s="2"/>
      <c r="E506" s="2"/>
      <c r="F506" s="2"/>
      <c r="G506" s="2"/>
      <c r="H506" s="2"/>
      <c r="I506" s="2"/>
      <c r="K506" s="2"/>
      <c r="L506" s="2"/>
      <c r="M506" s="2"/>
      <c r="N506" s="2"/>
      <c r="O506" s="2"/>
      <c r="P506" s="2"/>
      <c r="Q506" s="2"/>
      <c r="R506" s="2"/>
      <c r="S506" s="2"/>
      <c r="T506" s="2"/>
      <c r="U506" s="2"/>
      <c r="V506" s="2"/>
      <c r="W506" s="2"/>
      <c r="X506" s="2"/>
    </row>
    <row r="507" spans="1:24" ht="15.75" customHeight="1">
      <c r="A507" s="2"/>
      <c r="B507" s="2"/>
      <c r="C507" s="2"/>
      <c r="D507" s="2"/>
      <c r="E507" s="2"/>
      <c r="F507" s="2"/>
      <c r="G507" s="2"/>
      <c r="H507" s="2"/>
      <c r="I507" s="2"/>
      <c r="K507" s="2"/>
      <c r="L507" s="2"/>
      <c r="M507" s="2"/>
      <c r="N507" s="2"/>
      <c r="O507" s="2"/>
      <c r="P507" s="2"/>
      <c r="Q507" s="2"/>
      <c r="R507" s="2"/>
      <c r="S507" s="2"/>
      <c r="T507" s="2"/>
      <c r="U507" s="2"/>
      <c r="V507" s="2"/>
      <c r="W507" s="2"/>
      <c r="X507" s="2"/>
    </row>
    <row r="508" spans="1:24" ht="15.75" customHeight="1">
      <c r="A508" s="2"/>
      <c r="B508" s="2"/>
      <c r="C508" s="2"/>
      <c r="D508" s="2"/>
      <c r="E508" s="2"/>
      <c r="F508" s="2"/>
      <c r="G508" s="2"/>
      <c r="H508" s="2"/>
      <c r="I508" s="2"/>
      <c r="K508" s="2"/>
      <c r="L508" s="2"/>
      <c r="M508" s="2"/>
      <c r="N508" s="2"/>
      <c r="O508" s="2"/>
      <c r="P508" s="2"/>
      <c r="Q508" s="2"/>
      <c r="R508" s="2"/>
      <c r="S508" s="2"/>
      <c r="T508" s="2"/>
      <c r="U508" s="2"/>
      <c r="V508" s="2"/>
      <c r="W508" s="2"/>
      <c r="X508" s="2"/>
    </row>
    <row r="509" spans="1:24" ht="15.75" customHeight="1">
      <c r="A509" s="2"/>
      <c r="B509" s="2"/>
      <c r="C509" s="2"/>
      <c r="D509" s="2"/>
      <c r="E509" s="2"/>
      <c r="F509" s="2"/>
      <c r="G509" s="2"/>
      <c r="H509" s="2"/>
      <c r="I509" s="2"/>
      <c r="K509" s="2"/>
      <c r="L509" s="2"/>
      <c r="M509" s="2"/>
      <c r="N509" s="2"/>
      <c r="O509" s="2"/>
      <c r="P509" s="2"/>
      <c r="Q509" s="2"/>
      <c r="R509" s="2"/>
      <c r="S509" s="2"/>
      <c r="T509" s="2"/>
      <c r="U509" s="2"/>
      <c r="V509" s="2"/>
      <c r="W509" s="2"/>
      <c r="X509" s="2"/>
    </row>
    <row r="510" spans="1:24" ht="15.75" customHeight="1">
      <c r="A510" s="2"/>
      <c r="B510" s="2"/>
      <c r="C510" s="2"/>
      <c r="D510" s="2"/>
      <c r="E510" s="2"/>
      <c r="F510" s="2"/>
      <c r="G510" s="2"/>
      <c r="H510" s="2"/>
      <c r="I510" s="2"/>
      <c r="K510" s="2"/>
      <c r="L510" s="2"/>
      <c r="M510" s="2"/>
      <c r="N510" s="2"/>
      <c r="O510" s="2"/>
      <c r="P510" s="2"/>
      <c r="Q510" s="2"/>
      <c r="R510" s="2"/>
      <c r="S510" s="2"/>
      <c r="T510" s="2"/>
      <c r="U510" s="2"/>
      <c r="V510" s="2"/>
      <c r="W510" s="2"/>
      <c r="X510" s="2"/>
    </row>
    <row r="511" spans="1:24" ht="15.75" customHeight="1">
      <c r="A511" s="2"/>
      <c r="B511" s="2"/>
      <c r="C511" s="2"/>
      <c r="D511" s="2"/>
      <c r="E511" s="2"/>
      <c r="F511" s="2"/>
      <c r="G511" s="2"/>
      <c r="H511" s="2"/>
      <c r="I511" s="2"/>
      <c r="K511" s="2"/>
      <c r="L511" s="2"/>
      <c r="M511" s="2"/>
      <c r="N511" s="2"/>
      <c r="O511" s="2"/>
      <c r="P511" s="2"/>
      <c r="Q511" s="2"/>
      <c r="R511" s="2"/>
      <c r="S511" s="2"/>
      <c r="T511" s="2"/>
      <c r="U511" s="2"/>
      <c r="V511" s="2"/>
      <c r="W511" s="2"/>
      <c r="X511" s="2"/>
    </row>
    <row r="512" spans="1:24" ht="15.75" customHeight="1">
      <c r="A512" s="2"/>
      <c r="B512" s="2"/>
      <c r="C512" s="2"/>
      <c r="D512" s="2"/>
      <c r="E512" s="2"/>
      <c r="F512" s="2"/>
      <c r="G512" s="2"/>
      <c r="H512" s="2"/>
      <c r="I512" s="2"/>
      <c r="K512" s="2"/>
      <c r="L512" s="2"/>
      <c r="M512" s="2"/>
      <c r="N512" s="2"/>
      <c r="O512" s="2"/>
      <c r="P512" s="2"/>
      <c r="Q512" s="2"/>
      <c r="R512" s="2"/>
      <c r="S512" s="2"/>
      <c r="T512" s="2"/>
      <c r="U512" s="2"/>
      <c r="V512" s="2"/>
      <c r="W512" s="2"/>
      <c r="X512" s="2"/>
    </row>
    <row r="513" spans="1:24" ht="15.75" customHeight="1">
      <c r="A513" s="2"/>
      <c r="B513" s="2"/>
      <c r="C513" s="2"/>
      <c r="D513" s="2"/>
      <c r="E513" s="2"/>
      <c r="F513" s="2"/>
      <c r="G513" s="2"/>
      <c r="H513" s="2"/>
      <c r="I513" s="2"/>
      <c r="K513" s="2"/>
      <c r="L513" s="2"/>
      <c r="M513" s="2"/>
      <c r="N513" s="2"/>
      <c r="O513" s="2"/>
      <c r="P513" s="2"/>
      <c r="Q513" s="2"/>
      <c r="R513" s="2"/>
      <c r="S513" s="2"/>
      <c r="T513" s="2"/>
      <c r="U513" s="2"/>
      <c r="V513" s="2"/>
      <c r="W513" s="2"/>
      <c r="X513" s="2"/>
    </row>
    <row r="514" spans="1:24" ht="15.75" customHeight="1">
      <c r="A514" s="2"/>
      <c r="B514" s="2"/>
      <c r="C514" s="2"/>
      <c r="D514" s="2"/>
      <c r="E514" s="2"/>
      <c r="F514" s="2"/>
      <c r="G514" s="2"/>
      <c r="H514" s="2"/>
      <c r="I514" s="2"/>
      <c r="K514" s="2"/>
      <c r="L514" s="2"/>
      <c r="M514" s="2"/>
      <c r="N514" s="2"/>
      <c r="O514" s="2"/>
      <c r="P514" s="2"/>
      <c r="Q514" s="2"/>
      <c r="R514" s="2"/>
      <c r="S514" s="2"/>
      <c r="T514" s="2"/>
      <c r="U514" s="2"/>
      <c r="V514" s="2"/>
      <c r="W514" s="2"/>
      <c r="X514" s="2"/>
    </row>
    <row r="515" spans="1:24" ht="15.75" customHeight="1">
      <c r="A515" s="2"/>
      <c r="B515" s="2"/>
      <c r="C515" s="2"/>
      <c r="D515" s="2"/>
      <c r="E515" s="2"/>
      <c r="F515" s="2"/>
      <c r="G515" s="2"/>
      <c r="H515" s="2"/>
      <c r="I515" s="2"/>
      <c r="K515" s="2"/>
      <c r="L515" s="2"/>
      <c r="M515" s="2"/>
      <c r="N515" s="2"/>
      <c r="O515" s="2"/>
      <c r="P515" s="2"/>
      <c r="Q515" s="2"/>
      <c r="R515" s="2"/>
      <c r="S515" s="2"/>
      <c r="T515" s="2"/>
      <c r="U515" s="2"/>
      <c r="V515" s="2"/>
      <c r="W515" s="2"/>
      <c r="X515" s="2"/>
    </row>
    <row r="516" spans="1:24" ht="15.75" customHeight="1">
      <c r="A516" s="2"/>
      <c r="B516" s="2"/>
      <c r="C516" s="2"/>
      <c r="D516" s="2"/>
      <c r="E516" s="2"/>
      <c r="F516" s="2"/>
      <c r="G516" s="2"/>
      <c r="H516" s="2"/>
      <c r="I516" s="2"/>
      <c r="K516" s="2"/>
      <c r="L516" s="2"/>
      <c r="M516" s="2"/>
      <c r="N516" s="2"/>
      <c r="O516" s="2"/>
      <c r="P516" s="2"/>
      <c r="Q516" s="2"/>
      <c r="R516" s="2"/>
      <c r="S516" s="2"/>
      <c r="T516" s="2"/>
      <c r="U516" s="2"/>
      <c r="V516" s="2"/>
      <c r="W516" s="2"/>
      <c r="X516" s="2"/>
    </row>
    <row r="517" spans="1:24" ht="15.75" customHeight="1">
      <c r="A517" s="2"/>
      <c r="B517" s="2"/>
      <c r="C517" s="2"/>
      <c r="D517" s="2"/>
      <c r="E517" s="2"/>
      <c r="F517" s="2"/>
      <c r="G517" s="2"/>
      <c r="H517" s="2"/>
      <c r="I517" s="2"/>
      <c r="K517" s="2"/>
      <c r="L517" s="2"/>
      <c r="M517" s="2"/>
      <c r="N517" s="2"/>
      <c r="O517" s="2"/>
      <c r="P517" s="2"/>
      <c r="Q517" s="2"/>
      <c r="R517" s="2"/>
      <c r="S517" s="2"/>
      <c r="T517" s="2"/>
      <c r="U517" s="2"/>
      <c r="V517" s="2"/>
      <c r="W517" s="2"/>
      <c r="X517" s="2"/>
    </row>
    <row r="518" spans="1:24" ht="15.75" customHeight="1">
      <c r="A518" s="2"/>
      <c r="B518" s="2"/>
      <c r="C518" s="2"/>
      <c r="D518" s="2"/>
      <c r="E518" s="2"/>
      <c r="F518" s="2"/>
      <c r="G518" s="2"/>
      <c r="H518" s="2"/>
      <c r="I518" s="2"/>
      <c r="K518" s="2"/>
      <c r="L518" s="2"/>
      <c r="M518" s="2"/>
      <c r="N518" s="2"/>
      <c r="O518" s="2"/>
      <c r="P518" s="2"/>
      <c r="Q518" s="2"/>
      <c r="R518" s="2"/>
      <c r="S518" s="2"/>
      <c r="T518" s="2"/>
      <c r="U518" s="2"/>
      <c r="V518" s="2"/>
      <c r="W518" s="2"/>
      <c r="X518" s="2"/>
    </row>
    <row r="519" spans="1:24" ht="15.75" customHeight="1">
      <c r="A519" s="2"/>
      <c r="B519" s="2"/>
      <c r="C519" s="2"/>
      <c r="D519" s="2"/>
      <c r="E519" s="2"/>
      <c r="F519" s="2"/>
      <c r="G519" s="2"/>
      <c r="H519" s="2"/>
      <c r="I519" s="2"/>
      <c r="K519" s="2"/>
      <c r="L519" s="2"/>
      <c r="M519" s="2"/>
      <c r="N519" s="2"/>
      <c r="O519" s="2"/>
      <c r="P519" s="2"/>
      <c r="Q519" s="2"/>
      <c r="R519" s="2"/>
      <c r="S519" s="2"/>
      <c r="T519" s="2"/>
      <c r="U519" s="2"/>
      <c r="V519" s="2"/>
      <c r="W519" s="2"/>
      <c r="X519" s="2"/>
    </row>
    <row r="520" spans="1:24" ht="15.75" customHeight="1">
      <c r="A520" s="2"/>
      <c r="B520" s="2"/>
      <c r="C520" s="2"/>
      <c r="D520" s="2"/>
      <c r="E520" s="2"/>
      <c r="F520" s="2"/>
      <c r="G520" s="2"/>
      <c r="H520" s="2"/>
      <c r="I520" s="2"/>
      <c r="K520" s="2"/>
      <c r="L520" s="2"/>
      <c r="M520" s="2"/>
      <c r="N520" s="2"/>
      <c r="O520" s="2"/>
      <c r="P520" s="2"/>
      <c r="Q520" s="2"/>
      <c r="R520" s="2"/>
      <c r="S520" s="2"/>
      <c r="T520" s="2"/>
      <c r="U520" s="2"/>
      <c r="V520" s="2"/>
      <c r="W520" s="2"/>
      <c r="X520" s="2"/>
    </row>
    <row r="521" spans="1:24" ht="15.75" customHeight="1">
      <c r="A521" s="2"/>
      <c r="B521" s="2"/>
      <c r="C521" s="2"/>
      <c r="D521" s="2"/>
      <c r="E521" s="2"/>
      <c r="F521" s="2"/>
      <c r="G521" s="2"/>
      <c r="H521" s="2"/>
      <c r="I521" s="2"/>
      <c r="K521" s="2"/>
      <c r="L521" s="2"/>
      <c r="M521" s="2"/>
      <c r="N521" s="2"/>
      <c r="O521" s="2"/>
      <c r="P521" s="2"/>
      <c r="Q521" s="2"/>
      <c r="R521" s="2"/>
      <c r="S521" s="2"/>
      <c r="T521" s="2"/>
      <c r="U521" s="2"/>
      <c r="V521" s="2"/>
      <c r="W521" s="2"/>
      <c r="X521" s="2"/>
    </row>
    <row r="522" spans="1:24" ht="15.75" customHeight="1">
      <c r="A522" s="2"/>
      <c r="B522" s="2"/>
      <c r="C522" s="2"/>
      <c r="D522" s="2"/>
      <c r="E522" s="2"/>
      <c r="F522" s="2"/>
      <c r="G522" s="2"/>
      <c r="H522" s="2"/>
      <c r="I522" s="2"/>
      <c r="K522" s="2"/>
      <c r="L522" s="2"/>
      <c r="M522" s="2"/>
      <c r="N522" s="2"/>
      <c r="O522" s="2"/>
      <c r="P522" s="2"/>
      <c r="Q522" s="2"/>
      <c r="R522" s="2"/>
      <c r="S522" s="2"/>
      <c r="T522" s="2"/>
      <c r="U522" s="2"/>
      <c r="V522" s="2"/>
      <c r="W522" s="2"/>
      <c r="X522" s="2"/>
    </row>
    <row r="523" spans="1:24" ht="15.75" customHeight="1">
      <c r="A523" s="2"/>
      <c r="B523" s="2"/>
      <c r="C523" s="2"/>
      <c r="D523" s="2"/>
      <c r="E523" s="2"/>
      <c r="F523" s="2"/>
      <c r="G523" s="2"/>
      <c r="H523" s="2"/>
      <c r="I523" s="2"/>
      <c r="K523" s="2"/>
      <c r="L523" s="2"/>
      <c r="M523" s="2"/>
      <c r="N523" s="2"/>
      <c r="O523" s="2"/>
      <c r="P523" s="2"/>
      <c r="Q523" s="2"/>
      <c r="R523" s="2"/>
      <c r="S523" s="2"/>
      <c r="T523" s="2"/>
      <c r="U523" s="2"/>
      <c r="V523" s="2"/>
      <c r="W523" s="2"/>
      <c r="X523" s="2"/>
    </row>
    <row r="524" spans="1:24" ht="15.75" customHeight="1">
      <c r="A524" s="2"/>
      <c r="B524" s="2"/>
      <c r="C524" s="2"/>
      <c r="D524" s="2"/>
      <c r="E524" s="2"/>
      <c r="F524" s="2"/>
      <c r="G524" s="2"/>
      <c r="H524" s="2"/>
      <c r="I524" s="2"/>
      <c r="K524" s="2"/>
      <c r="L524" s="2"/>
      <c r="M524" s="2"/>
      <c r="N524" s="2"/>
      <c r="O524" s="2"/>
      <c r="P524" s="2"/>
      <c r="Q524" s="2"/>
      <c r="R524" s="2"/>
      <c r="S524" s="2"/>
      <c r="T524" s="2"/>
      <c r="U524" s="2"/>
      <c r="V524" s="2"/>
      <c r="W524" s="2"/>
      <c r="X524" s="2"/>
    </row>
    <row r="525" spans="1:24" ht="15.75" customHeight="1">
      <c r="A525" s="2"/>
      <c r="B525" s="2"/>
      <c r="C525" s="2"/>
      <c r="D525" s="2"/>
      <c r="E525" s="2"/>
      <c r="F525" s="2"/>
      <c r="G525" s="2"/>
      <c r="H525" s="2"/>
      <c r="I525" s="2"/>
      <c r="K525" s="2"/>
      <c r="L525" s="2"/>
      <c r="M525" s="2"/>
      <c r="N525" s="2"/>
      <c r="O525" s="2"/>
      <c r="P525" s="2"/>
      <c r="Q525" s="2"/>
      <c r="R525" s="2"/>
      <c r="S525" s="2"/>
      <c r="T525" s="2"/>
      <c r="U525" s="2"/>
      <c r="V525" s="2"/>
      <c r="W525" s="2"/>
      <c r="X525" s="2"/>
    </row>
    <row r="526" spans="1:24" ht="15.75" customHeight="1">
      <c r="A526" s="2"/>
      <c r="B526" s="2"/>
      <c r="C526" s="2"/>
      <c r="D526" s="2"/>
      <c r="E526" s="2"/>
      <c r="F526" s="2"/>
      <c r="G526" s="2"/>
      <c r="H526" s="2"/>
      <c r="I526" s="2"/>
      <c r="K526" s="2"/>
      <c r="L526" s="2"/>
      <c r="M526" s="2"/>
      <c r="N526" s="2"/>
      <c r="O526" s="2"/>
      <c r="P526" s="2"/>
      <c r="Q526" s="2"/>
      <c r="R526" s="2"/>
      <c r="S526" s="2"/>
      <c r="T526" s="2"/>
      <c r="U526" s="2"/>
      <c r="V526" s="2"/>
      <c r="W526" s="2"/>
      <c r="X526" s="2"/>
    </row>
    <row r="527" spans="1:24" ht="15.75" customHeight="1">
      <c r="A527" s="2"/>
      <c r="B527" s="2"/>
      <c r="C527" s="2"/>
      <c r="D527" s="2"/>
      <c r="E527" s="2"/>
      <c r="F527" s="2"/>
      <c r="G527" s="2"/>
      <c r="H527" s="2"/>
      <c r="I527" s="2"/>
      <c r="K527" s="2"/>
      <c r="L527" s="2"/>
      <c r="M527" s="2"/>
      <c r="N527" s="2"/>
      <c r="O527" s="2"/>
      <c r="P527" s="2"/>
      <c r="Q527" s="2"/>
      <c r="R527" s="2"/>
      <c r="S527" s="2"/>
      <c r="T527" s="2"/>
      <c r="U527" s="2"/>
      <c r="V527" s="2"/>
      <c r="W527" s="2"/>
      <c r="X527" s="2"/>
    </row>
    <row r="528" spans="1:24" ht="15.75" customHeight="1">
      <c r="A528" s="2"/>
      <c r="B528" s="2"/>
      <c r="C528" s="2"/>
      <c r="D528" s="2"/>
      <c r="E528" s="2"/>
      <c r="F528" s="2"/>
      <c r="G528" s="2"/>
      <c r="H528" s="2"/>
      <c r="I528" s="2"/>
      <c r="K528" s="2"/>
      <c r="L528" s="2"/>
      <c r="M528" s="2"/>
      <c r="N528" s="2"/>
      <c r="O528" s="2"/>
      <c r="P528" s="2"/>
      <c r="Q528" s="2"/>
      <c r="R528" s="2"/>
      <c r="S528" s="2"/>
      <c r="T528" s="2"/>
      <c r="U528" s="2"/>
      <c r="V528" s="2"/>
      <c r="W528" s="2"/>
      <c r="X528" s="2"/>
    </row>
    <row r="529" spans="1:24" ht="15.75" customHeight="1">
      <c r="A529" s="2"/>
      <c r="B529" s="2"/>
      <c r="C529" s="2"/>
      <c r="D529" s="2"/>
      <c r="E529" s="2"/>
      <c r="F529" s="2"/>
      <c r="G529" s="2"/>
      <c r="H529" s="2"/>
      <c r="I529" s="2"/>
      <c r="K529" s="2"/>
      <c r="L529" s="2"/>
      <c r="M529" s="2"/>
      <c r="N529" s="2"/>
      <c r="O529" s="2"/>
      <c r="P529" s="2"/>
      <c r="Q529" s="2"/>
      <c r="R529" s="2"/>
      <c r="S529" s="2"/>
      <c r="T529" s="2"/>
      <c r="U529" s="2"/>
      <c r="V529" s="2"/>
      <c r="W529" s="2"/>
      <c r="X529" s="2"/>
    </row>
    <row r="530" spans="1:24" ht="15.75" customHeight="1">
      <c r="A530" s="2"/>
      <c r="B530" s="2"/>
      <c r="C530" s="2"/>
      <c r="D530" s="2"/>
      <c r="E530" s="2"/>
      <c r="F530" s="2"/>
      <c r="G530" s="2"/>
      <c r="H530" s="2"/>
      <c r="I530" s="2"/>
      <c r="K530" s="2"/>
      <c r="L530" s="2"/>
      <c r="M530" s="2"/>
      <c r="N530" s="2"/>
      <c r="O530" s="2"/>
      <c r="P530" s="2"/>
      <c r="Q530" s="2"/>
      <c r="R530" s="2"/>
      <c r="S530" s="2"/>
      <c r="T530" s="2"/>
      <c r="U530" s="2"/>
      <c r="V530" s="2"/>
      <c r="W530" s="2"/>
      <c r="X530" s="2"/>
    </row>
    <row r="531" spans="1:24" ht="15.75" customHeight="1">
      <c r="A531" s="2"/>
      <c r="B531" s="2"/>
      <c r="C531" s="2"/>
      <c r="D531" s="2"/>
      <c r="E531" s="2"/>
      <c r="F531" s="2"/>
      <c r="G531" s="2"/>
      <c r="H531" s="2"/>
      <c r="I531" s="2"/>
      <c r="K531" s="2"/>
      <c r="L531" s="2"/>
      <c r="M531" s="2"/>
      <c r="N531" s="2"/>
      <c r="O531" s="2"/>
      <c r="P531" s="2"/>
      <c r="Q531" s="2"/>
      <c r="R531" s="2"/>
      <c r="S531" s="2"/>
      <c r="T531" s="2"/>
      <c r="U531" s="2"/>
      <c r="V531" s="2"/>
      <c r="W531" s="2"/>
      <c r="X531" s="2"/>
    </row>
    <row r="532" spans="1:24" ht="15.75" customHeight="1">
      <c r="A532" s="2"/>
      <c r="B532" s="2"/>
      <c r="C532" s="2"/>
      <c r="D532" s="2"/>
      <c r="E532" s="2"/>
      <c r="F532" s="2"/>
      <c r="G532" s="2"/>
      <c r="H532" s="2"/>
      <c r="I532" s="2"/>
      <c r="K532" s="2"/>
      <c r="L532" s="2"/>
      <c r="M532" s="2"/>
      <c r="N532" s="2"/>
      <c r="O532" s="2"/>
      <c r="P532" s="2"/>
      <c r="Q532" s="2"/>
      <c r="R532" s="2"/>
      <c r="S532" s="2"/>
      <c r="T532" s="2"/>
      <c r="U532" s="2"/>
      <c r="V532" s="2"/>
      <c r="W532" s="2"/>
      <c r="X532" s="2"/>
    </row>
    <row r="533" spans="1:24" ht="15.75" customHeight="1">
      <c r="A533" s="2"/>
      <c r="B533" s="2"/>
      <c r="C533" s="2"/>
      <c r="D533" s="2"/>
      <c r="E533" s="2"/>
      <c r="F533" s="2"/>
      <c r="G533" s="2"/>
      <c r="H533" s="2"/>
      <c r="I533" s="2"/>
      <c r="K533" s="2"/>
      <c r="L533" s="2"/>
      <c r="M533" s="2"/>
      <c r="N533" s="2"/>
      <c r="O533" s="2"/>
      <c r="P533" s="2"/>
      <c r="Q533" s="2"/>
      <c r="R533" s="2"/>
      <c r="S533" s="2"/>
      <c r="T533" s="2"/>
      <c r="U533" s="2"/>
      <c r="V533" s="2"/>
      <c r="W533" s="2"/>
      <c r="X533" s="2"/>
    </row>
    <row r="534" spans="1:24" ht="15.75" customHeight="1">
      <c r="A534" s="2"/>
      <c r="B534" s="2"/>
      <c r="C534" s="2"/>
      <c r="D534" s="2"/>
      <c r="E534" s="2"/>
      <c r="F534" s="2"/>
      <c r="G534" s="2"/>
      <c r="H534" s="2"/>
      <c r="I534" s="2"/>
      <c r="K534" s="2"/>
      <c r="L534" s="2"/>
      <c r="M534" s="2"/>
      <c r="N534" s="2"/>
      <c r="O534" s="2"/>
      <c r="P534" s="2"/>
      <c r="Q534" s="2"/>
      <c r="R534" s="2"/>
      <c r="S534" s="2"/>
      <c r="T534" s="2"/>
      <c r="U534" s="2"/>
      <c r="V534" s="2"/>
      <c r="W534" s="2"/>
      <c r="X534" s="2"/>
    </row>
    <row r="535" spans="1:24" ht="15.75" customHeight="1">
      <c r="A535" s="2"/>
      <c r="B535" s="2"/>
      <c r="C535" s="2"/>
      <c r="D535" s="2"/>
      <c r="E535" s="2"/>
      <c r="F535" s="2"/>
      <c r="G535" s="2"/>
      <c r="H535" s="2"/>
      <c r="I535" s="2"/>
      <c r="K535" s="2"/>
      <c r="L535" s="2"/>
      <c r="M535" s="2"/>
      <c r="N535" s="2"/>
      <c r="O535" s="2"/>
      <c r="P535" s="2"/>
      <c r="Q535" s="2"/>
      <c r="R535" s="2"/>
      <c r="S535" s="2"/>
      <c r="T535" s="2"/>
      <c r="U535" s="2"/>
      <c r="V535" s="2"/>
      <c r="W535" s="2"/>
      <c r="X535" s="2"/>
    </row>
    <row r="536" spans="1:24" ht="15.75" customHeight="1">
      <c r="A536" s="2"/>
      <c r="B536" s="2"/>
      <c r="C536" s="2"/>
      <c r="D536" s="2"/>
      <c r="E536" s="2"/>
      <c r="F536" s="2"/>
      <c r="G536" s="2"/>
      <c r="H536" s="2"/>
      <c r="I536" s="2"/>
      <c r="K536" s="2"/>
      <c r="L536" s="2"/>
      <c r="M536" s="2"/>
      <c r="N536" s="2"/>
      <c r="O536" s="2"/>
      <c r="P536" s="2"/>
      <c r="Q536" s="2"/>
      <c r="R536" s="2"/>
      <c r="S536" s="2"/>
      <c r="T536" s="2"/>
      <c r="U536" s="2"/>
      <c r="V536" s="2"/>
      <c r="W536" s="2"/>
      <c r="X536" s="2"/>
    </row>
    <row r="537" spans="1:24" ht="15.75" customHeight="1">
      <c r="A537" s="2"/>
      <c r="B537" s="2"/>
      <c r="C537" s="2"/>
      <c r="D537" s="2"/>
      <c r="E537" s="2"/>
      <c r="F537" s="2"/>
      <c r="G537" s="2"/>
      <c r="H537" s="2"/>
      <c r="I537" s="2"/>
      <c r="K537" s="2"/>
      <c r="L537" s="2"/>
      <c r="M537" s="2"/>
      <c r="N537" s="2"/>
      <c r="O537" s="2"/>
      <c r="P537" s="2"/>
      <c r="Q537" s="2"/>
      <c r="R537" s="2"/>
      <c r="S537" s="2"/>
      <c r="T537" s="2"/>
      <c r="U537" s="2"/>
      <c r="V537" s="2"/>
      <c r="W537" s="2"/>
      <c r="X537" s="2"/>
    </row>
    <row r="538" spans="1:24" ht="15.75" customHeight="1">
      <c r="A538" s="2"/>
      <c r="B538" s="2"/>
      <c r="C538" s="2"/>
      <c r="D538" s="2"/>
      <c r="E538" s="2"/>
      <c r="F538" s="2"/>
      <c r="G538" s="2"/>
      <c r="H538" s="2"/>
      <c r="I538" s="2"/>
      <c r="K538" s="2"/>
      <c r="L538" s="2"/>
      <c r="M538" s="2"/>
      <c r="N538" s="2"/>
      <c r="O538" s="2"/>
      <c r="P538" s="2"/>
      <c r="Q538" s="2"/>
      <c r="R538" s="2"/>
      <c r="S538" s="2"/>
      <c r="T538" s="2"/>
      <c r="U538" s="2"/>
      <c r="V538" s="2"/>
      <c r="W538" s="2"/>
      <c r="X538" s="2"/>
    </row>
    <row r="539" spans="1:24" ht="15.75" customHeight="1">
      <c r="A539" s="2"/>
      <c r="B539" s="2"/>
      <c r="C539" s="2"/>
      <c r="D539" s="2"/>
      <c r="E539" s="2"/>
      <c r="F539" s="2"/>
      <c r="G539" s="2"/>
      <c r="H539" s="2"/>
      <c r="I539" s="2"/>
      <c r="K539" s="2"/>
      <c r="L539" s="2"/>
      <c r="M539" s="2"/>
      <c r="N539" s="2"/>
      <c r="O539" s="2"/>
      <c r="P539" s="2"/>
      <c r="Q539" s="2"/>
      <c r="R539" s="2"/>
      <c r="S539" s="2"/>
      <c r="T539" s="2"/>
      <c r="U539" s="2"/>
      <c r="V539" s="2"/>
      <c r="W539" s="2"/>
      <c r="X539" s="2"/>
    </row>
    <row r="540" spans="1:24" ht="15.75" customHeight="1">
      <c r="A540" s="2"/>
      <c r="B540" s="2"/>
      <c r="C540" s="2"/>
      <c r="D540" s="2"/>
      <c r="E540" s="2"/>
      <c r="F540" s="2"/>
      <c r="G540" s="2"/>
      <c r="H540" s="2"/>
      <c r="I540" s="2"/>
      <c r="K540" s="2"/>
      <c r="L540" s="2"/>
      <c r="M540" s="2"/>
      <c r="N540" s="2"/>
      <c r="O540" s="2"/>
      <c r="P540" s="2"/>
      <c r="Q540" s="2"/>
      <c r="R540" s="2"/>
      <c r="S540" s="2"/>
      <c r="T540" s="2"/>
      <c r="U540" s="2"/>
      <c r="V540" s="2"/>
      <c r="W540" s="2"/>
      <c r="X540" s="2"/>
    </row>
    <row r="541" spans="1:24" ht="15.75" customHeight="1">
      <c r="A541" s="2"/>
      <c r="B541" s="2"/>
      <c r="C541" s="2"/>
      <c r="D541" s="2"/>
      <c r="E541" s="2"/>
      <c r="F541" s="2"/>
      <c r="G541" s="2"/>
      <c r="H541" s="2"/>
      <c r="I541" s="2"/>
      <c r="K541" s="2"/>
      <c r="L541" s="2"/>
      <c r="M541" s="2"/>
      <c r="N541" s="2"/>
      <c r="O541" s="2"/>
      <c r="P541" s="2"/>
      <c r="Q541" s="2"/>
      <c r="R541" s="2"/>
      <c r="S541" s="2"/>
      <c r="T541" s="2"/>
      <c r="U541" s="2"/>
      <c r="V541" s="2"/>
      <c r="W541" s="2"/>
      <c r="X541" s="2"/>
    </row>
    <row r="542" spans="1:24" ht="15.75" customHeight="1">
      <c r="A542" s="2"/>
      <c r="B542" s="2"/>
      <c r="C542" s="2"/>
      <c r="D542" s="2"/>
      <c r="E542" s="2"/>
      <c r="F542" s="2"/>
      <c r="G542" s="2"/>
      <c r="H542" s="2"/>
      <c r="I542" s="2"/>
      <c r="K542" s="2"/>
      <c r="L542" s="2"/>
      <c r="M542" s="2"/>
      <c r="N542" s="2"/>
      <c r="O542" s="2"/>
      <c r="P542" s="2"/>
      <c r="Q542" s="2"/>
      <c r="R542" s="2"/>
      <c r="S542" s="2"/>
      <c r="T542" s="2"/>
      <c r="U542" s="2"/>
      <c r="V542" s="2"/>
      <c r="W542" s="2"/>
      <c r="X542" s="2"/>
    </row>
    <row r="543" spans="1:24" ht="15.75" customHeight="1">
      <c r="A543" s="2"/>
      <c r="B543" s="2"/>
      <c r="C543" s="2"/>
      <c r="D543" s="2"/>
      <c r="E543" s="2"/>
      <c r="F543" s="2"/>
      <c r="G543" s="2"/>
      <c r="H543" s="2"/>
      <c r="I543" s="2"/>
      <c r="K543" s="2"/>
      <c r="L543" s="2"/>
      <c r="M543" s="2"/>
      <c r="N543" s="2"/>
      <c r="O543" s="2"/>
      <c r="P543" s="2"/>
      <c r="Q543" s="2"/>
      <c r="R543" s="2"/>
      <c r="S543" s="2"/>
      <c r="T543" s="2"/>
      <c r="U543" s="2"/>
      <c r="V543" s="2"/>
      <c r="W543" s="2"/>
      <c r="X543" s="2"/>
    </row>
    <row r="544" spans="1:24" ht="15.75" customHeight="1">
      <c r="A544" s="2"/>
      <c r="B544" s="2"/>
      <c r="C544" s="2"/>
      <c r="D544" s="2"/>
      <c r="E544" s="2"/>
      <c r="F544" s="2"/>
      <c r="G544" s="2"/>
      <c r="H544" s="2"/>
      <c r="I544" s="2"/>
      <c r="K544" s="2"/>
      <c r="L544" s="2"/>
      <c r="M544" s="2"/>
      <c r="N544" s="2"/>
      <c r="O544" s="2"/>
      <c r="P544" s="2"/>
      <c r="Q544" s="2"/>
      <c r="R544" s="2"/>
      <c r="S544" s="2"/>
      <c r="T544" s="2"/>
      <c r="U544" s="2"/>
      <c r="V544" s="2"/>
      <c r="W544" s="2"/>
      <c r="X544" s="2"/>
    </row>
    <row r="545" spans="1:24" ht="15.75" customHeight="1">
      <c r="A545" s="2"/>
      <c r="B545" s="2"/>
      <c r="C545" s="2"/>
      <c r="D545" s="2"/>
      <c r="E545" s="2"/>
      <c r="F545" s="2"/>
      <c r="G545" s="2"/>
      <c r="H545" s="2"/>
      <c r="I545" s="2"/>
      <c r="K545" s="2"/>
      <c r="L545" s="2"/>
      <c r="M545" s="2"/>
      <c r="N545" s="2"/>
      <c r="O545" s="2"/>
      <c r="P545" s="2"/>
      <c r="Q545" s="2"/>
      <c r="R545" s="2"/>
      <c r="S545" s="2"/>
      <c r="T545" s="2"/>
      <c r="U545" s="2"/>
      <c r="V545" s="2"/>
      <c r="W545" s="2"/>
      <c r="X545" s="2"/>
    </row>
    <row r="546" spans="1:24" ht="15.75" customHeight="1">
      <c r="A546" s="2"/>
      <c r="B546" s="2"/>
      <c r="C546" s="2"/>
      <c r="D546" s="2"/>
      <c r="E546" s="2"/>
      <c r="F546" s="2"/>
      <c r="G546" s="2"/>
      <c r="H546" s="2"/>
      <c r="I546" s="2"/>
      <c r="K546" s="2"/>
      <c r="L546" s="2"/>
      <c r="M546" s="2"/>
      <c r="N546" s="2"/>
      <c r="O546" s="2"/>
      <c r="P546" s="2"/>
      <c r="Q546" s="2"/>
      <c r="R546" s="2"/>
      <c r="S546" s="2"/>
      <c r="T546" s="2"/>
      <c r="U546" s="2"/>
      <c r="V546" s="2"/>
      <c r="W546" s="2"/>
      <c r="X546" s="2"/>
    </row>
    <row r="547" spans="1:24" ht="15.75" customHeight="1">
      <c r="A547" s="2"/>
      <c r="B547" s="2"/>
      <c r="C547" s="2"/>
      <c r="D547" s="2"/>
      <c r="E547" s="2"/>
      <c r="F547" s="2"/>
      <c r="G547" s="2"/>
      <c r="H547" s="2"/>
      <c r="I547" s="2"/>
      <c r="K547" s="2"/>
      <c r="L547" s="2"/>
      <c r="M547" s="2"/>
      <c r="N547" s="2"/>
      <c r="O547" s="2"/>
      <c r="P547" s="2"/>
      <c r="Q547" s="2"/>
      <c r="R547" s="2"/>
      <c r="S547" s="2"/>
      <c r="T547" s="2"/>
      <c r="U547" s="2"/>
      <c r="V547" s="2"/>
      <c r="W547" s="2"/>
      <c r="X547" s="2"/>
    </row>
    <row r="548" spans="1:24" ht="15.75" customHeight="1">
      <c r="A548" s="2"/>
      <c r="B548" s="2"/>
      <c r="C548" s="2"/>
      <c r="D548" s="2"/>
      <c r="E548" s="2"/>
      <c r="F548" s="2"/>
      <c r="G548" s="2"/>
      <c r="H548" s="2"/>
      <c r="I548" s="2"/>
      <c r="K548" s="2"/>
      <c r="L548" s="2"/>
      <c r="M548" s="2"/>
      <c r="N548" s="2"/>
      <c r="O548" s="2"/>
      <c r="P548" s="2"/>
      <c r="Q548" s="2"/>
      <c r="R548" s="2"/>
      <c r="S548" s="2"/>
      <c r="T548" s="2"/>
      <c r="U548" s="2"/>
      <c r="V548" s="2"/>
      <c r="W548" s="2"/>
      <c r="X548" s="2"/>
    </row>
    <row r="549" spans="1:24" ht="15.75" customHeight="1">
      <c r="A549" s="2"/>
      <c r="B549" s="2"/>
      <c r="C549" s="2"/>
      <c r="D549" s="2"/>
      <c r="E549" s="2"/>
      <c r="F549" s="2"/>
      <c r="G549" s="2"/>
      <c r="H549" s="2"/>
      <c r="I549" s="2"/>
      <c r="K549" s="2"/>
      <c r="L549" s="2"/>
      <c r="M549" s="2"/>
      <c r="N549" s="2"/>
      <c r="O549" s="2"/>
      <c r="P549" s="2"/>
      <c r="Q549" s="2"/>
      <c r="R549" s="2"/>
      <c r="S549" s="2"/>
      <c r="T549" s="2"/>
      <c r="U549" s="2"/>
      <c r="V549" s="2"/>
      <c r="W549" s="2"/>
      <c r="X549" s="2"/>
    </row>
    <row r="550" spans="1:24" ht="15.75" customHeight="1">
      <c r="A550" s="2"/>
      <c r="B550" s="2"/>
      <c r="C550" s="2"/>
      <c r="D550" s="2"/>
      <c r="E550" s="2"/>
      <c r="F550" s="2"/>
      <c r="G550" s="2"/>
      <c r="H550" s="2"/>
      <c r="I550" s="2"/>
      <c r="K550" s="2"/>
      <c r="L550" s="2"/>
      <c r="M550" s="2"/>
      <c r="N550" s="2"/>
      <c r="O550" s="2"/>
      <c r="P550" s="2"/>
      <c r="Q550" s="2"/>
      <c r="R550" s="2"/>
      <c r="S550" s="2"/>
      <c r="T550" s="2"/>
      <c r="U550" s="2"/>
      <c r="V550" s="2"/>
      <c r="W550" s="2"/>
      <c r="X550" s="2"/>
    </row>
    <row r="551" spans="1:24" ht="15.75" customHeight="1">
      <c r="A551" s="2"/>
      <c r="B551" s="2"/>
      <c r="C551" s="2"/>
      <c r="D551" s="2"/>
      <c r="E551" s="2"/>
      <c r="F551" s="2"/>
      <c r="G551" s="2"/>
      <c r="H551" s="2"/>
      <c r="I551" s="2"/>
      <c r="K551" s="2"/>
      <c r="L551" s="2"/>
      <c r="M551" s="2"/>
      <c r="N551" s="2"/>
      <c r="O551" s="2"/>
      <c r="P551" s="2"/>
      <c r="Q551" s="2"/>
      <c r="R551" s="2"/>
      <c r="S551" s="2"/>
      <c r="T551" s="2"/>
      <c r="U551" s="2"/>
      <c r="V551" s="2"/>
      <c r="W551" s="2"/>
      <c r="X551" s="2"/>
    </row>
    <row r="552" spans="1:24" ht="15.75" customHeight="1">
      <c r="A552" s="2"/>
      <c r="B552" s="2"/>
      <c r="C552" s="2"/>
      <c r="D552" s="2"/>
      <c r="E552" s="2"/>
      <c r="F552" s="2"/>
      <c r="G552" s="2"/>
      <c r="H552" s="2"/>
      <c r="I552" s="2"/>
      <c r="K552" s="2"/>
      <c r="L552" s="2"/>
      <c r="M552" s="2"/>
      <c r="N552" s="2"/>
      <c r="O552" s="2"/>
      <c r="P552" s="2"/>
      <c r="Q552" s="2"/>
      <c r="R552" s="2"/>
      <c r="S552" s="2"/>
      <c r="T552" s="2"/>
      <c r="U552" s="2"/>
      <c r="V552" s="2"/>
      <c r="W552" s="2"/>
      <c r="X552" s="2"/>
    </row>
    <row r="553" spans="1:24" ht="15.75" customHeight="1">
      <c r="A553" s="2"/>
      <c r="B553" s="2"/>
      <c r="C553" s="2"/>
      <c r="D553" s="2"/>
      <c r="E553" s="2"/>
      <c r="F553" s="2"/>
      <c r="G553" s="2"/>
      <c r="H553" s="2"/>
      <c r="I553" s="2"/>
      <c r="K553" s="2"/>
      <c r="L553" s="2"/>
      <c r="M553" s="2"/>
      <c r="N553" s="2"/>
      <c r="O553" s="2"/>
      <c r="P553" s="2"/>
      <c r="Q553" s="2"/>
      <c r="R553" s="2"/>
      <c r="S553" s="2"/>
      <c r="T553" s="2"/>
      <c r="U553" s="2"/>
      <c r="V553" s="2"/>
      <c r="W553" s="2"/>
      <c r="X553" s="2"/>
    </row>
    <row r="554" spans="1:24" ht="15.75" customHeight="1">
      <c r="A554" s="2"/>
      <c r="B554" s="2"/>
      <c r="C554" s="2"/>
      <c r="D554" s="2"/>
      <c r="E554" s="2"/>
      <c r="F554" s="2"/>
      <c r="G554" s="2"/>
      <c r="H554" s="2"/>
      <c r="I554" s="2"/>
      <c r="K554" s="2"/>
      <c r="L554" s="2"/>
      <c r="M554" s="2"/>
      <c r="N554" s="2"/>
      <c r="O554" s="2"/>
      <c r="P554" s="2"/>
      <c r="Q554" s="2"/>
      <c r="R554" s="2"/>
      <c r="S554" s="2"/>
      <c r="T554" s="2"/>
      <c r="U554" s="2"/>
      <c r="V554" s="2"/>
      <c r="W554" s="2"/>
      <c r="X554" s="2"/>
    </row>
    <row r="555" spans="1:24" ht="15.75" customHeight="1">
      <c r="A555" s="2"/>
      <c r="B555" s="2"/>
      <c r="C555" s="2"/>
      <c r="D555" s="2"/>
      <c r="E555" s="2"/>
      <c r="F555" s="2"/>
      <c r="G555" s="2"/>
      <c r="H555" s="2"/>
      <c r="I555" s="2"/>
      <c r="K555" s="2"/>
      <c r="L555" s="2"/>
      <c r="M555" s="2"/>
      <c r="N555" s="2"/>
      <c r="O555" s="2"/>
      <c r="P555" s="2"/>
      <c r="Q555" s="2"/>
      <c r="R555" s="2"/>
      <c r="S555" s="2"/>
      <c r="T555" s="2"/>
      <c r="U555" s="2"/>
      <c r="V555" s="2"/>
      <c r="W555" s="2"/>
      <c r="X555" s="2"/>
    </row>
    <row r="556" spans="1:24" ht="15.75" customHeight="1">
      <c r="A556" s="2"/>
      <c r="B556" s="2"/>
      <c r="C556" s="2"/>
      <c r="D556" s="2"/>
      <c r="E556" s="2"/>
      <c r="F556" s="2"/>
      <c r="G556" s="2"/>
      <c r="H556" s="2"/>
      <c r="I556" s="2"/>
      <c r="K556" s="2"/>
      <c r="L556" s="2"/>
      <c r="M556" s="2"/>
      <c r="N556" s="2"/>
      <c r="O556" s="2"/>
      <c r="P556" s="2"/>
      <c r="Q556" s="2"/>
      <c r="R556" s="2"/>
      <c r="S556" s="2"/>
      <c r="T556" s="2"/>
      <c r="U556" s="2"/>
      <c r="V556" s="2"/>
      <c r="W556" s="2"/>
      <c r="X556" s="2"/>
    </row>
    <row r="557" spans="1:24" ht="15.75" customHeight="1">
      <c r="A557" s="2"/>
      <c r="B557" s="2"/>
      <c r="C557" s="2"/>
      <c r="D557" s="2"/>
      <c r="E557" s="2"/>
      <c r="F557" s="2"/>
      <c r="G557" s="2"/>
      <c r="H557" s="2"/>
      <c r="I557" s="2"/>
      <c r="K557" s="2"/>
      <c r="L557" s="2"/>
      <c r="M557" s="2"/>
      <c r="N557" s="2"/>
      <c r="O557" s="2"/>
      <c r="P557" s="2"/>
      <c r="Q557" s="2"/>
      <c r="R557" s="2"/>
      <c r="S557" s="2"/>
      <c r="T557" s="2"/>
      <c r="U557" s="2"/>
      <c r="V557" s="2"/>
      <c r="W557" s="2"/>
      <c r="X557" s="2"/>
    </row>
    <row r="558" spans="1:24" ht="15.75" customHeight="1">
      <c r="A558" s="2"/>
      <c r="B558" s="2"/>
      <c r="C558" s="2"/>
      <c r="D558" s="2"/>
      <c r="E558" s="2"/>
      <c r="F558" s="2"/>
      <c r="G558" s="2"/>
      <c r="H558" s="2"/>
      <c r="I558" s="2"/>
      <c r="K558" s="2"/>
      <c r="L558" s="2"/>
      <c r="M558" s="2"/>
      <c r="N558" s="2"/>
      <c r="O558" s="2"/>
      <c r="P558" s="2"/>
      <c r="Q558" s="2"/>
      <c r="R558" s="2"/>
      <c r="S558" s="2"/>
      <c r="T558" s="2"/>
      <c r="U558" s="2"/>
      <c r="V558" s="2"/>
      <c r="W558" s="2"/>
      <c r="X558" s="2"/>
    </row>
    <row r="559" spans="1:24" ht="15.75" customHeight="1">
      <c r="A559" s="2"/>
      <c r="B559" s="2"/>
      <c r="C559" s="2"/>
      <c r="D559" s="2"/>
      <c r="E559" s="2"/>
      <c r="F559" s="2"/>
      <c r="G559" s="2"/>
      <c r="H559" s="2"/>
      <c r="I559" s="2"/>
      <c r="K559" s="2"/>
      <c r="L559" s="2"/>
      <c r="M559" s="2"/>
      <c r="N559" s="2"/>
      <c r="O559" s="2"/>
      <c r="P559" s="2"/>
      <c r="Q559" s="2"/>
      <c r="R559" s="2"/>
      <c r="S559" s="2"/>
      <c r="T559" s="2"/>
      <c r="U559" s="2"/>
      <c r="V559" s="2"/>
      <c r="W559" s="2"/>
      <c r="X559" s="2"/>
    </row>
    <row r="560" spans="1:24" ht="15.75" customHeight="1">
      <c r="A560" s="2"/>
      <c r="B560" s="2"/>
      <c r="C560" s="2"/>
      <c r="D560" s="2"/>
      <c r="E560" s="2"/>
      <c r="F560" s="2"/>
      <c r="G560" s="2"/>
      <c r="H560" s="2"/>
      <c r="I560" s="2"/>
      <c r="K560" s="2"/>
      <c r="L560" s="2"/>
      <c r="M560" s="2"/>
      <c r="N560" s="2"/>
      <c r="O560" s="2"/>
      <c r="P560" s="2"/>
      <c r="Q560" s="2"/>
      <c r="R560" s="2"/>
      <c r="S560" s="2"/>
      <c r="T560" s="2"/>
      <c r="U560" s="2"/>
      <c r="V560" s="2"/>
      <c r="W560" s="2"/>
      <c r="X560" s="2"/>
    </row>
    <row r="561" spans="1:24" ht="15.75" customHeight="1">
      <c r="A561" s="2"/>
      <c r="B561" s="2"/>
      <c r="C561" s="2"/>
      <c r="D561" s="2"/>
      <c r="E561" s="2"/>
      <c r="F561" s="2"/>
      <c r="G561" s="2"/>
      <c r="H561" s="2"/>
      <c r="I561" s="2"/>
      <c r="K561" s="2"/>
      <c r="L561" s="2"/>
      <c r="M561" s="2"/>
      <c r="N561" s="2"/>
      <c r="O561" s="2"/>
      <c r="P561" s="2"/>
      <c r="Q561" s="2"/>
      <c r="R561" s="2"/>
      <c r="S561" s="2"/>
      <c r="T561" s="2"/>
      <c r="U561" s="2"/>
      <c r="V561" s="2"/>
      <c r="W561" s="2"/>
      <c r="X561" s="2"/>
    </row>
    <row r="562" spans="1:24" ht="15.75" customHeight="1">
      <c r="A562" s="2"/>
      <c r="B562" s="2"/>
      <c r="C562" s="2"/>
      <c r="D562" s="2"/>
      <c r="E562" s="2"/>
      <c r="F562" s="2"/>
      <c r="G562" s="2"/>
      <c r="H562" s="2"/>
      <c r="I562" s="2"/>
      <c r="K562" s="2"/>
      <c r="L562" s="2"/>
      <c r="M562" s="2"/>
      <c r="N562" s="2"/>
      <c r="O562" s="2"/>
      <c r="P562" s="2"/>
      <c r="Q562" s="2"/>
      <c r="R562" s="2"/>
      <c r="S562" s="2"/>
      <c r="T562" s="2"/>
      <c r="U562" s="2"/>
      <c r="V562" s="2"/>
      <c r="W562" s="2"/>
      <c r="X562" s="2"/>
    </row>
    <row r="563" spans="1:24" ht="15.75" customHeight="1">
      <c r="A563" s="2"/>
      <c r="B563" s="2"/>
      <c r="C563" s="2"/>
      <c r="D563" s="2"/>
      <c r="E563" s="2"/>
      <c r="F563" s="2"/>
      <c r="G563" s="2"/>
      <c r="H563" s="2"/>
      <c r="I563" s="2"/>
      <c r="K563" s="2"/>
      <c r="L563" s="2"/>
      <c r="M563" s="2"/>
      <c r="N563" s="2"/>
      <c r="O563" s="2"/>
      <c r="P563" s="2"/>
      <c r="Q563" s="2"/>
      <c r="R563" s="2"/>
      <c r="S563" s="2"/>
      <c r="T563" s="2"/>
      <c r="U563" s="2"/>
      <c r="V563" s="2"/>
      <c r="W563" s="2"/>
      <c r="X563" s="2"/>
    </row>
    <row r="564" spans="1:24" ht="15.75" customHeight="1">
      <c r="A564" s="2"/>
      <c r="B564" s="2"/>
      <c r="C564" s="2"/>
      <c r="D564" s="2"/>
      <c r="E564" s="2"/>
      <c r="F564" s="2"/>
      <c r="G564" s="2"/>
      <c r="H564" s="2"/>
      <c r="I564" s="2"/>
      <c r="K564" s="2"/>
      <c r="L564" s="2"/>
      <c r="M564" s="2"/>
      <c r="N564" s="2"/>
      <c r="O564" s="2"/>
      <c r="P564" s="2"/>
      <c r="Q564" s="2"/>
      <c r="R564" s="2"/>
      <c r="S564" s="2"/>
      <c r="T564" s="2"/>
      <c r="U564" s="2"/>
      <c r="V564" s="2"/>
      <c r="W564" s="2"/>
      <c r="X564" s="2"/>
    </row>
    <row r="565" spans="1:24" ht="15.75" customHeight="1">
      <c r="A565" s="2"/>
      <c r="B565" s="2"/>
      <c r="C565" s="2"/>
      <c r="D565" s="2"/>
      <c r="E565" s="2"/>
      <c r="F565" s="2"/>
      <c r="G565" s="2"/>
      <c r="H565" s="2"/>
      <c r="I565" s="2"/>
      <c r="K565" s="2"/>
      <c r="L565" s="2"/>
      <c r="M565" s="2"/>
      <c r="N565" s="2"/>
      <c r="O565" s="2"/>
      <c r="P565" s="2"/>
      <c r="Q565" s="2"/>
      <c r="R565" s="2"/>
      <c r="S565" s="2"/>
      <c r="T565" s="2"/>
      <c r="U565" s="2"/>
      <c r="V565" s="2"/>
      <c r="W565" s="2"/>
      <c r="X565" s="2"/>
    </row>
    <row r="566" spans="1:24" ht="15.75" customHeight="1">
      <c r="A566" s="2"/>
      <c r="B566" s="2"/>
      <c r="C566" s="2"/>
      <c r="D566" s="2"/>
      <c r="E566" s="2"/>
      <c r="F566" s="2"/>
      <c r="G566" s="2"/>
      <c r="H566" s="2"/>
      <c r="I566" s="2"/>
      <c r="K566" s="2"/>
      <c r="L566" s="2"/>
      <c r="M566" s="2"/>
      <c r="N566" s="2"/>
      <c r="O566" s="2"/>
      <c r="P566" s="2"/>
      <c r="Q566" s="2"/>
      <c r="R566" s="2"/>
      <c r="S566" s="2"/>
      <c r="T566" s="2"/>
      <c r="U566" s="2"/>
      <c r="V566" s="2"/>
      <c r="W566" s="2"/>
      <c r="X566" s="2"/>
    </row>
    <row r="567" spans="1:24" ht="15.75" customHeight="1">
      <c r="A567" s="2"/>
      <c r="B567" s="2"/>
      <c r="C567" s="2"/>
      <c r="D567" s="2"/>
      <c r="E567" s="2"/>
      <c r="F567" s="2"/>
      <c r="G567" s="2"/>
      <c r="H567" s="2"/>
      <c r="I567" s="2"/>
      <c r="K567" s="2"/>
      <c r="L567" s="2"/>
      <c r="M567" s="2"/>
      <c r="N567" s="2"/>
      <c r="O567" s="2"/>
      <c r="P567" s="2"/>
      <c r="Q567" s="2"/>
      <c r="R567" s="2"/>
      <c r="S567" s="2"/>
      <c r="T567" s="2"/>
      <c r="U567" s="2"/>
      <c r="V567" s="2"/>
      <c r="W567" s="2"/>
      <c r="X567" s="2"/>
    </row>
    <row r="568" spans="1:24" ht="15.75" customHeight="1">
      <c r="A568" s="2"/>
      <c r="B568" s="2"/>
      <c r="C568" s="2"/>
      <c r="D568" s="2"/>
      <c r="E568" s="2"/>
      <c r="F568" s="2"/>
      <c r="G568" s="2"/>
      <c r="H568" s="2"/>
      <c r="I568" s="2"/>
      <c r="K568" s="2"/>
      <c r="L568" s="2"/>
      <c r="M568" s="2"/>
      <c r="N568" s="2"/>
      <c r="O568" s="2"/>
      <c r="P568" s="2"/>
      <c r="Q568" s="2"/>
      <c r="R568" s="2"/>
      <c r="S568" s="2"/>
      <c r="T568" s="2"/>
      <c r="U568" s="2"/>
      <c r="V568" s="2"/>
      <c r="W568" s="2"/>
      <c r="X568" s="2"/>
    </row>
    <row r="569" spans="1:24" ht="15.75" customHeight="1">
      <c r="A569" s="2"/>
      <c r="B569" s="2"/>
      <c r="C569" s="2"/>
      <c r="D569" s="2"/>
      <c r="E569" s="2"/>
      <c r="F569" s="2"/>
      <c r="G569" s="2"/>
      <c r="H569" s="2"/>
      <c r="I569" s="2"/>
      <c r="K569" s="2"/>
      <c r="L569" s="2"/>
      <c r="M569" s="2"/>
      <c r="N569" s="2"/>
      <c r="O569" s="2"/>
      <c r="P569" s="2"/>
      <c r="Q569" s="2"/>
      <c r="R569" s="2"/>
      <c r="S569" s="2"/>
      <c r="T569" s="2"/>
      <c r="U569" s="2"/>
      <c r="V569" s="2"/>
      <c r="W569" s="2"/>
      <c r="X569" s="2"/>
    </row>
    <row r="570" spans="1:24" ht="15.75" customHeight="1">
      <c r="A570" s="2"/>
      <c r="B570" s="2"/>
      <c r="C570" s="2"/>
      <c r="D570" s="2"/>
      <c r="E570" s="2"/>
      <c r="F570" s="2"/>
      <c r="G570" s="2"/>
      <c r="H570" s="2"/>
      <c r="I570" s="2"/>
      <c r="K570" s="2"/>
      <c r="L570" s="2"/>
      <c r="M570" s="2"/>
      <c r="N570" s="2"/>
      <c r="O570" s="2"/>
      <c r="P570" s="2"/>
      <c r="Q570" s="2"/>
      <c r="R570" s="2"/>
      <c r="S570" s="2"/>
      <c r="T570" s="2"/>
      <c r="U570" s="2"/>
      <c r="V570" s="2"/>
      <c r="W570" s="2"/>
      <c r="X570" s="2"/>
    </row>
    <row r="571" spans="1:24" ht="15.75" customHeight="1">
      <c r="A571" s="2"/>
      <c r="B571" s="2"/>
      <c r="C571" s="2"/>
      <c r="D571" s="2"/>
      <c r="E571" s="2"/>
      <c r="F571" s="2"/>
      <c r="G571" s="2"/>
      <c r="H571" s="2"/>
      <c r="I571" s="2"/>
      <c r="K571" s="2"/>
      <c r="L571" s="2"/>
      <c r="M571" s="2"/>
      <c r="N571" s="2"/>
      <c r="O571" s="2"/>
      <c r="P571" s="2"/>
      <c r="Q571" s="2"/>
      <c r="R571" s="2"/>
      <c r="S571" s="2"/>
      <c r="T571" s="2"/>
      <c r="U571" s="2"/>
      <c r="V571" s="2"/>
      <c r="W571" s="2"/>
      <c r="X571" s="2"/>
    </row>
    <row r="572" spans="1:24" ht="15.75" customHeight="1">
      <c r="A572" s="2"/>
      <c r="B572" s="2"/>
      <c r="C572" s="2"/>
      <c r="D572" s="2"/>
      <c r="E572" s="2"/>
      <c r="F572" s="2"/>
      <c r="G572" s="2"/>
      <c r="H572" s="2"/>
      <c r="I572" s="2"/>
      <c r="K572" s="2"/>
      <c r="L572" s="2"/>
      <c r="M572" s="2"/>
      <c r="N572" s="2"/>
      <c r="O572" s="2"/>
      <c r="P572" s="2"/>
      <c r="Q572" s="2"/>
      <c r="R572" s="2"/>
      <c r="S572" s="2"/>
      <c r="T572" s="2"/>
      <c r="U572" s="2"/>
      <c r="V572" s="2"/>
      <c r="W572" s="2"/>
      <c r="X572" s="2"/>
    </row>
    <row r="573" spans="1:24" ht="15.75" customHeight="1">
      <c r="A573" s="2"/>
      <c r="B573" s="2"/>
      <c r="C573" s="2"/>
      <c r="D573" s="2"/>
      <c r="E573" s="2"/>
      <c r="F573" s="2"/>
      <c r="G573" s="2"/>
      <c r="H573" s="2"/>
      <c r="I573" s="2"/>
      <c r="K573" s="2"/>
      <c r="L573" s="2"/>
      <c r="M573" s="2"/>
      <c r="N573" s="2"/>
      <c r="O573" s="2"/>
      <c r="P573" s="2"/>
      <c r="Q573" s="2"/>
      <c r="R573" s="2"/>
      <c r="S573" s="2"/>
      <c r="T573" s="2"/>
      <c r="U573" s="2"/>
      <c r="V573" s="2"/>
      <c r="W573" s="2"/>
      <c r="X573" s="2"/>
    </row>
    <row r="574" spans="1:24" ht="15.75" customHeight="1">
      <c r="A574" s="2"/>
      <c r="B574" s="2"/>
      <c r="C574" s="2"/>
      <c r="D574" s="2"/>
      <c r="E574" s="2"/>
      <c r="F574" s="2"/>
      <c r="G574" s="2"/>
      <c r="H574" s="2"/>
      <c r="I574" s="2"/>
      <c r="K574" s="2"/>
      <c r="L574" s="2"/>
      <c r="M574" s="2"/>
      <c r="N574" s="2"/>
      <c r="O574" s="2"/>
      <c r="P574" s="2"/>
      <c r="Q574" s="2"/>
      <c r="R574" s="2"/>
      <c r="S574" s="2"/>
      <c r="T574" s="2"/>
      <c r="U574" s="2"/>
      <c r="V574" s="2"/>
      <c r="W574" s="2"/>
      <c r="X574" s="2"/>
    </row>
    <row r="575" spans="1:24" ht="15.75" customHeight="1">
      <c r="A575" s="2"/>
      <c r="B575" s="2"/>
      <c r="C575" s="2"/>
      <c r="D575" s="2"/>
      <c r="E575" s="2"/>
      <c r="F575" s="2"/>
      <c r="G575" s="2"/>
      <c r="H575" s="2"/>
      <c r="I575" s="2"/>
      <c r="K575" s="2"/>
      <c r="L575" s="2"/>
      <c r="M575" s="2"/>
      <c r="N575" s="2"/>
      <c r="O575" s="2"/>
      <c r="P575" s="2"/>
      <c r="Q575" s="2"/>
      <c r="R575" s="2"/>
      <c r="S575" s="2"/>
      <c r="T575" s="2"/>
      <c r="U575" s="2"/>
      <c r="V575" s="2"/>
      <c r="W575" s="2"/>
      <c r="X575" s="2"/>
    </row>
    <row r="576" spans="1:24" ht="15.75" customHeight="1">
      <c r="A576" s="2"/>
      <c r="B576" s="2"/>
      <c r="C576" s="2"/>
      <c r="D576" s="2"/>
      <c r="E576" s="2"/>
      <c r="F576" s="2"/>
      <c r="G576" s="2"/>
      <c r="H576" s="2"/>
      <c r="I576" s="2"/>
      <c r="K576" s="2"/>
      <c r="L576" s="2"/>
      <c r="M576" s="2"/>
      <c r="N576" s="2"/>
      <c r="O576" s="2"/>
      <c r="P576" s="2"/>
      <c r="Q576" s="2"/>
      <c r="R576" s="2"/>
      <c r="S576" s="2"/>
      <c r="T576" s="2"/>
      <c r="U576" s="2"/>
      <c r="V576" s="2"/>
      <c r="W576" s="2"/>
      <c r="X576" s="2"/>
    </row>
    <row r="577" spans="1:24" ht="15.75" customHeight="1">
      <c r="A577" s="2"/>
      <c r="B577" s="2"/>
      <c r="C577" s="2"/>
      <c r="D577" s="2"/>
      <c r="E577" s="2"/>
      <c r="F577" s="2"/>
      <c r="G577" s="2"/>
      <c r="H577" s="2"/>
      <c r="I577" s="2"/>
      <c r="K577" s="2"/>
      <c r="L577" s="2"/>
      <c r="M577" s="2"/>
      <c r="N577" s="2"/>
      <c r="O577" s="2"/>
      <c r="P577" s="2"/>
      <c r="Q577" s="2"/>
      <c r="R577" s="2"/>
      <c r="S577" s="2"/>
      <c r="T577" s="2"/>
      <c r="U577" s="2"/>
      <c r="V577" s="2"/>
      <c r="W577" s="2"/>
      <c r="X577" s="2"/>
    </row>
    <row r="578" spans="1:24" ht="15.75" customHeight="1">
      <c r="A578" s="2"/>
      <c r="B578" s="2"/>
      <c r="C578" s="2"/>
      <c r="D578" s="2"/>
      <c r="E578" s="2"/>
      <c r="F578" s="2"/>
      <c r="G578" s="2"/>
      <c r="H578" s="2"/>
      <c r="I578" s="2"/>
      <c r="K578" s="2"/>
      <c r="L578" s="2"/>
      <c r="M578" s="2"/>
      <c r="N578" s="2"/>
      <c r="O578" s="2"/>
      <c r="P578" s="2"/>
      <c r="Q578" s="2"/>
      <c r="R578" s="2"/>
      <c r="S578" s="2"/>
      <c r="T578" s="2"/>
      <c r="U578" s="2"/>
      <c r="V578" s="2"/>
      <c r="W578" s="2"/>
      <c r="X578" s="2"/>
    </row>
    <row r="579" spans="1:24" ht="15.75" customHeight="1">
      <c r="A579" s="2"/>
      <c r="B579" s="2"/>
      <c r="C579" s="2"/>
      <c r="D579" s="2"/>
      <c r="E579" s="2"/>
      <c r="F579" s="2"/>
      <c r="G579" s="2"/>
      <c r="H579" s="2"/>
      <c r="I579" s="2"/>
      <c r="K579" s="2"/>
      <c r="L579" s="2"/>
      <c r="M579" s="2"/>
      <c r="N579" s="2"/>
      <c r="O579" s="2"/>
      <c r="P579" s="2"/>
      <c r="Q579" s="2"/>
      <c r="R579" s="2"/>
      <c r="S579" s="2"/>
      <c r="T579" s="2"/>
      <c r="U579" s="2"/>
      <c r="V579" s="2"/>
      <c r="W579" s="2"/>
      <c r="X579" s="2"/>
    </row>
    <row r="580" spans="1:24" ht="15.75" customHeight="1">
      <c r="A580" s="2"/>
      <c r="B580" s="2"/>
      <c r="C580" s="2"/>
      <c r="D580" s="2"/>
      <c r="E580" s="2"/>
      <c r="F580" s="2"/>
      <c r="G580" s="2"/>
      <c r="H580" s="2"/>
      <c r="I580" s="2"/>
      <c r="K580" s="2"/>
      <c r="L580" s="2"/>
      <c r="M580" s="2"/>
      <c r="N580" s="2"/>
      <c r="O580" s="2"/>
      <c r="P580" s="2"/>
      <c r="Q580" s="2"/>
      <c r="R580" s="2"/>
      <c r="S580" s="2"/>
      <c r="T580" s="2"/>
      <c r="U580" s="2"/>
      <c r="V580" s="2"/>
      <c r="W580" s="2"/>
      <c r="X580" s="2"/>
    </row>
    <row r="581" spans="1:24" ht="15.75" customHeight="1">
      <c r="A581" s="2"/>
      <c r="B581" s="2"/>
      <c r="C581" s="2"/>
      <c r="D581" s="2"/>
      <c r="E581" s="2"/>
      <c r="F581" s="2"/>
      <c r="G581" s="2"/>
      <c r="H581" s="2"/>
      <c r="I581" s="2"/>
      <c r="K581" s="2"/>
      <c r="L581" s="2"/>
      <c r="M581" s="2"/>
      <c r="N581" s="2"/>
      <c r="O581" s="2"/>
      <c r="P581" s="2"/>
      <c r="Q581" s="2"/>
      <c r="R581" s="2"/>
      <c r="S581" s="2"/>
      <c r="T581" s="2"/>
      <c r="U581" s="2"/>
      <c r="V581" s="2"/>
      <c r="W581" s="2"/>
      <c r="X581" s="2"/>
    </row>
    <row r="582" spans="1:24" ht="15.75" customHeight="1">
      <c r="A582" s="2"/>
      <c r="B582" s="2"/>
      <c r="C582" s="2"/>
      <c r="D582" s="2"/>
      <c r="E582" s="2"/>
      <c r="F582" s="2"/>
      <c r="G582" s="2"/>
      <c r="H582" s="2"/>
      <c r="I582" s="2"/>
      <c r="K582" s="2"/>
      <c r="L582" s="2"/>
      <c r="M582" s="2"/>
      <c r="N582" s="2"/>
      <c r="O582" s="2"/>
      <c r="P582" s="2"/>
      <c r="Q582" s="2"/>
      <c r="R582" s="2"/>
      <c r="S582" s="2"/>
      <c r="T582" s="2"/>
      <c r="U582" s="2"/>
      <c r="V582" s="2"/>
      <c r="W582" s="2"/>
      <c r="X582" s="2"/>
    </row>
    <row r="583" spans="1:24" ht="15.75" customHeight="1">
      <c r="A583" s="2"/>
      <c r="B583" s="2"/>
      <c r="C583" s="2"/>
      <c r="D583" s="2"/>
      <c r="E583" s="2"/>
      <c r="F583" s="2"/>
      <c r="G583" s="2"/>
      <c r="H583" s="2"/>
      <c r="I583" s="2"/>
      <c r="K583" s="2"/>
      <c r="L583" s="2"/>
      <c r="M583" s="2"/>
      <c r="N583" s="2"/>
      <c r="O583" s="2"/>
      <c r="P583" s="2"/>
      <c r="Q583" s="2"/>
      <c r="R583" s="2"/>
      <c r="S583" s="2"/>
      <c r="T583" s="2"/>
      <c r="U583" s="2"/>
      <c r="V583" s="2"/>
      <c r="W583" s="2"/>
      <c r="X583" s="2"/>
    </row>
    <row r="584" spans="1:24" ht="15.75" customHeight="1">
      <c r="A584" s="2"/>
      <c r="B584" s="2"/>
      <c r="C584" s="2"/>
      <c r="D584" s="2"/>
      <c r="E584" s="2"/>
      <c r="F584" s="2"/>
      <c r="G584" s="2"/>
      <c r="H584" s="2"/>
      <c r="I584" s="2"/>
      <c r="K584" s="2"/>
      <c r="L584" s="2"/>
      <c r="M584" s="2"/>
      <c r="N584" s="2"/>
      <c r="O584" s="2"/>
      <c r="P584" s="2"/>
      <c r="Q584" s="2"/>
      <c r="R584" s="2"/>
      <c r="S584" s="2"/>
      <c r="T584" s="2"/>
      <c r="U584" s="2"/>
      <c r="V584" s="2"/>
      <c r="W584" s="2"/>
      <c r="X584" s="2"/>
    </row>
    <row r="585" spans="1:24" ht="15.75" customHeight="1">
      <c r="A585" s="2"/>
      <c r="B585" s="2"/>
      <c r="C585" s="2"/>
      <c r="D585" s="2"/>
      <c r="E585" s="2"/>
      <c r="F585" s="2"/>
      <c r="G585" s="2"/>
      <c r="H585" s="2"/>
      <c r="I585" s="2"/>
      <c r="K585" s="2"/>
      <c r="L585" s="2"/>
      <c r="M585" s="2"/>
      <c r="N585" s="2"/>
      <c r="O585" s="2"/>
      <c r="P585" s="2"/>
      <c r="Q585" s="2"/>
      <c r="R585" s="2"/>
      <c r="S585" s="2"/>
      <c r="T585" s="2"/>
      <c r="U585" s="2"/>
      <c r="V585" s="2"/>
      <c r="W585" s="2"/>
      <c r="X585" s="2"/>
    </row>
    <row r="586" spans="1:24" ht="15.75" customHeight="1">
      <c r="A586" s="2"/>
      <c r="B586" s="2"/>
      <c r="C586" s="2"/>
      <c r="D586" s="2"/>
      <c r="E586" s="2"/>
      <c r="F586" s="2"/>
      <c r="G586" s="2"/>
      <c r="H586" s="2"/>
      <c r="I586" s="2"/>
      <c r="K586" s="2"/>
      <c r="L586" s="2"/>
      <c r="M586" s="2"/>
      <c r="N586" s="2"/>
      <c r="O586" s="2"/>
      <c r="P586" s="2"/>
      <c r="Q586" s="2"/>
      <c r="R586" s="2"/>
      <c r="S586" s="2"/>
      <c r="T586" s="2"/>
      <c r="U586" s="2"/>
      <c r="V586" s="2"/>
      <c r="W586" s="2"/>
      <c r="X586" s="2"/>
    </row>
    <row r="587" spans="1:24" ht="15.75" customHeight="1">
      <c r="A587" s="2"/>
      <c r="B587" s="2"/>
      <c r="C587" s="2"/>
      <c r="D587" s="2"/>
      <c r="E587" s="2"/>
      <c r="F587" s="2"/>
      <c r="G587" s="2"/>
      <c r="H587" s="2"/>
      <c r="I587" s="2"/>
      <c r="K587" s="2"/>
      <c r="L587" s="2"/>
      <c r="M587" s="2"/>
      <c r="N587" s="2"/>
      <c r="O587" s="2"/>
      <c r="P587" s="2"/>
      <c r="Q587" s="2"/>
      <c r="R587" s="2"/>
      <c r="S587" s="2"/>
      <c r="T587" s="2"/>
      <c r="U587" s="2"/>
      <c r="V587" s="2"/>
      <c r="W587" s="2"/>
      <c r="X587" s="2"/>
    </row>
    <row r="588" spans="1:24" ht="15.75" customHeight="1">
      <c r="A588" s="2"/>
      <c r="B588" s="2"/>
      <c r="C588" s="2"/>
      <c r="D588" s="2"/>
      <c r="E588" s="2"/>
      <c r="F588" s="2"/>
      <c r="G588" s="2"/>
      <c r="H588" s="2"/>
      <c r="I588" s="2"/>
      <c r="K588" s="2"/>
      <c r="L588" s="2"/>
      <c r="M588" s="2"/>
      <c r="N588" s="2"/>
      <c r="O588" s="2"/>
      <c r="P588" s="2"/>
      <c r="Q588" s="2"/>
      <c r="R588" s="2"/>
      <c r="S588" s="2"/>
      <c r="T588" s="2"/>
      <c r="U588" s="2"/>
      <c r="V588" s="2"/>
      <c r="W588" s="2"/>
      <c r="X588" s="2"/>
    </row>
    <row r="589" spans="1:24" ht="15.75" customHeight="1">
      <c r="A589" s="2"/>
      <c r="B589" s="2"/>
      <c r="C589" s="2"/>
      <c r="D589" s="2"/>
      <c r="E589" s="2"/>
      <c r="F589" s="2"/>
      <c r="G589" s="2"/>
      <c r="H589" s="2"/>
      <c r="I589" s="2"/>
      <c r="K589" s="2"/>
      <c r="L589" s="2"/>
      <c r="M589" s="2"/>
      <c r="N589" s="2"/>
      <c r="O589" s="2"/>
      <c r="P589" s="2"/>
      <c r="Q589" s="2"/>
      <c r="R589" s="2"/>
      <c r="S589" s="2"/>
      <c r="T589" s="2"/>
      <c r="U589" s="2"/>
      <c r="V589" s="2"/>
      <c r="W589" s="2"/>
      <c r="X589" s="2"/>
    </row>
    <row r="590" spans="1:24" ht="15.75" customHeight="1">
      <c r="A590" s="2"/>
      <c r="B590" s="2"/>
      <c r="C590" s="2"/>
      <c r="D590" s="2"/>
      <c r="E590" s="2"/>
      <c r="F590" s="2"/>
      <c r="G590" s="2"/>
      <c r="H590" s="2"/>
      <c r="I590" s="2"/>
      <c r="K590" s="2"/>
      <c r="L590" s="2"/>
      <c r="M590" s="2"/>
      <c r="N590" s="2"/>
      <c r="O590" s="2"/>
      <c r="P590" s="2"/>
      <c r="Q590" s="2"/>
      <c r="R590" s="2"/>
      <c r="S590" s="2"/>
      <c r="T590" s="2"/>
      <c r="U590" s="2"/>
      <c r="V590" s="2"/>
      <c r="W590" s="2"/>
      <c r="X590" s="2"/>
    </row>
    <row r="591" spans="1:24" ht="15.75" customHeight="1">
      <c r="A591" s="2"/>
      <c r="B591" s="2"/>
      <c r="C591" s="2"/>
      <c r="D591" s="2"/>
      <c r="E591" s="2"/>
      <c r="F591" s="2"/>
      <c r="G591" s="2"/>
      <c r="H591" s="2"/>
      <c r="I591" s="2"/>
      <c r="K591" s="2"/>
      <c r="L591" s="2"/>
      <c r="M591" s="2"/>
      <c r="N591" s="2"/>
      <c r="O591" s="2"/>
      <c r="P591" s="2"/>
      <c r="Q591" s="2"/>
      <c r="R591" s="2"/>
      <c r="S591" s="2"/>
      <c r="T591" s="2"/>
      <c r="U591" s="2"/>
      <c r="V591" s="2"/>
      <c r="W591" s="2"/>
      <c r="X591" s="2"/>
    </row>
    <row r="592" spans="1:24" ht="15.75" customHeight="1">
      <c r="A592" s="2"/>
      <c r="B592" s="2"/>
      <c r="C592" s="2"/>
      <c r="D592" s="2"/>
      <c r="E592" s="2"/>
      <c r="F592" s="2"/>
      <c r="G592" s="2"/>
      <c r="H592" s="2"/>
      <c r="I592" s="2"/>
      <c r="K592" s="2"/>
      <c r="L592" s="2"/>
      <c r="M592" s="2"/>
      <c r="N592" s="2"/>
      <c r="O592" s="2"/>
      <c r="P592" s="2"/>
      <c r="Q592" s="2"/>
      <c r="R592" s="2"/>
      <c r="S592" s="2"/>
      <c r="T592" s="2"/>
      <c r="U592" s="2"/>
      <c r="V592" s="2"/>
      <c r="W592" s="2"/>
      <c r="X592" s="2"/>
    </row>
    <row r="593" spans="1:24" ht="15.75" customHeight="1">
      <c r="A593" s="2"/>
      <c r="B593" s="2"/>
      <c r="C593" s="2"/>
      <c r="D593" s="2"/>
      <c r="E593" s="2"/>
      <c r="F593" s="2"/>
      <c r="G593" s="2"/>
      <c r="H593" s="2"/>
      <c r="I593" s="2"/>
      <c r="K593" s="2"/>
      <c r="L593" s="2"/>
      <c r="M593" s="2"/>
      <c r="N593" s="2"/>
      <c r="O593" s="2"/>
      <c r="P593" s="2"/>
      <c r="Q593" s="2"/>
      <c r="R593" s="2"/>
      <c r="S593" s="2"/>
      <c r="T593" s="2"/>
      <c r="U593" s="2"/>
      <c r="V593" s="2"/>
      <c r="W593" s="2"/>
      <c r="X593" s="2"/>
    </row>
    <row r="594" spans="1:24" ht="15.75" customHeight="1">
      <c r="A594" s="2"/>
      <c r="B594" s="2"/>
      <c r="C594" s="2"/>
      <c r="D594" s="2"/>
      <c r="E594" s="2"/>
      <c r="F594" s="2"/>
      <c r="G594" s="2"/>
      <c r="H594" s="2"/>
      <c r="I594" s="2"/>
      <c r="K594" s="2"/>
      <c r="L594" s="2"/>
      <c r="M594" s="2"/>
      <c r="N594" s="2"/>
      <c r="O594" s="2"/>
      <c r="P594" s="2"/>
      <c r="Q594" s="2"/>
      <c r="R594" s="2"/>
      <c r="S594" s="2"/>
      <c r="T594" s="2"/>
      <c r="U594" s="2"/>
      <c r="V594" s="2"/>
      <c r="W594" s="2"/>
      <c r="X594" s="2"/>
    </row>
    <row r="595" spans="1:24" ht="15.75" customHeight="1">
      <c r="A595" s="2"/>
      <c r="B595" s="2"/>
      <c r="C595" s="2"/>
      <c r="D595" s="2"/>
      <c r="E595" s="2"/>
      <c r="F595" s="2"/>
      <c r="G595" s="2"/>
      <c r="H595" s="2"/>
      <c r="I595" s="2"/>
      <c r="K595" s="2"/>
      <c r="L595" s="2"/>
      <c r="M595" s="2"/>
      <c r="N595" s="2"/>
      <c r="O595" s="2"/>
      <c r="P595" s="2"/>
      <c r="Q595" s="2"/>
      <c r="R595" s="2"/>
      <c r="S595" s="2"/>
      <c r="T595" s="2"/>
      <c r="U595" s="2"/>
      <c r="V595" s="2"/>
      <c r="W595" s="2"/>
      <c r="X595" s="2"/>
    </row>
    <row r="596" spans="1:24" ht="15.75" customHeight="1">
      <c r="A596" s="2"/>
      <c r="B596" s="2"/>
      <c r="C596" s="2"/>
      <c r="D596" s="2"/>
      <c r="E596" s="2"/>
      <c r="F596" s="2"/>
      <c r="G596" s="2"/>
      <c r="H596" s="2"/>
      <c r="I596" s="2"/>
      <c r="K596" s="2"/>
      <c r="L596" s="2"/>
      <c r="M596" s="2"/>
      <c r="N596" s="2"/>
      <c r="O596" s="2"/>
      <c r="P596" s="2"/>
      <c r="Q596" s="2"/>
      <c r="R596" s="2"/>
      <c r="S596" s="2"/>
      <c r="T596" s="2"/>
      <c r="U596" s="2"/>
      <c r="V596" s="2"/>
      <c r="W596" s="2"/>
      <c r="X596" s="2"/>
    </row>
    <row r="597" spans="1:24" ht="15.75" customHeight="1">
      <c r="A597" s="2"/>
      <c r="B597" s="2"/>
      <c r="C597" s="2"/>
      <c r="D597" s="2"/>
      <c r="E597" s="2"/>
      <c r="F597" s="2"/>
      <c r="G597" s="2"/>
      <c r="H597" s="2"/>
      <c r="I597" s="2"/>
      <c r="K597" s="2"/>
      <c r="L597" s="2"/>
      <c r="M597" s="2"/>
      <c r="N597" s="2"/>
      <c r="O597" s="2"/>
      <c r="P597" s="2"/>
      <c r="Q597" s="2"/>
      <c r="R597" s="2"/>
      <c r="S597" s="2"/>
      <c r="T597" s="2"/>
      <c r="U597" s="2"/>
      <c r="V597" s="2"/>
      <c r="W597" s="2"/>
      <c r="X597" s="2"/>
    </row>
    <row r="598" spans="1:24" ht="15.75" customHeight="1">
      <c r="A598" s="2"/>
      <c r="B598" s="2"/>
      <c r="C598" s="2"/>
      <c r="D598" s="2"/>
      <c r="E598" s="2"/>
      <c r="F598" s="2"/>
      <c r="G598" s="2"/>
      <c r="H598" s="2"/>
      <c r="I598" s="2"/>
      <c r="K598" s="2"/>
      <c r="L598" s="2"/>
      <c r="M598" s="2"/>
      <c r="N598" s="2"/>
      <c r="O598" s="2"/>
      <c r="P598" s="2"/>
      <c r="Q598" s="2"/>
      <c r="R598" s="2"/>
      <c r="S598" s="2"/>
      <c r="T598" s="2"/>
      <c r="U598" s="2"/>
      <c r="V598" s="2"/>
      <c r="W598" s="2"/>
      <c r="X598" s="2"/>
    </row>
    <row r="599" spans="1:24" ht="15.75" customHeight="1">
      <c r="A599" s="2"/>
      <c r="B599" s="2"/>
      <c r="C599" s="2"/>
      <c r="D599" s="2"/>
      <c r="E599" s="2"/>
      <c r="F599" s="2"/>
      <c r="G599" s="2"/>
      <c r="H599" s="2"/>
      <c r="I599" s="2"/>
      <c r="K599" s="2"/>
      <c r="L599" s="2"/>
      <c r="M599" s="2"/>
      <c r="N599" s="2"/>
      <c r="O599" s="2"/>
      <c r="P599" s="2"/>
      <c r="Q599" s="2"/>
      <c r="R599" s="2"/>
      <c r="S599" s="2"/>
      <c r="T599" s="2"/>
      <c r="U599" s="2"/>
      <c r="V599" s="2"/>
      <c r="W599" s="2"/>
      <c r="X599" s="2"/>
    </row>
    <row r="600" spans="1:24" ht="15.75" customHeight="1">
      <c r="A600" s="2"/>
      <c r="B600" s="2"/>
      <c r="C600" s="2"/>
      <c r="D600" s="2"/>
      <c r="E600" s="2"/>
      <c r="F600" s="2"/>
      <c r="G600" s="2"/>
      <c r="H600" s="2"/>
      <c r="I600" s="2"/>
      <c r="K600" s="2"/>
      <c r="L600" s="2"/>
      <c r="M600" s="2"/>
      <c r="N600" s="2"/>
      <c r="O600" s="2"/>
      <c r="P600" s="2"/>
      <c r="Q600" s="2"/>
      <c r="R600" s="2"/>
      <c r="S600" s="2"/>
      <c r="T600" s="2"/>
      <c r="U600" s="2"/>
      <c r="V600" s="2"/>
      <c r="W600" s="2"/>
      <c r="X600" s="2"/>
    </row>
    <row r="601" spans="1:24" ht="15.75" customHeight="1">
      <c r="A601" s="2"/>
      <c r="B601" s="2"/>
      <c r="C601" s="2"/>
      <c r="D601" s="2"/>
      <c r="E601" s="2"/>
      <c r="F601" s="2"/>
      <c r="G601" s="2"/>
      <c r="H601" s="2"/>
      <c r="I601" s="2"/>
      <c r="K601" s="2"/>
      <c r="L601" s="2"/>
      <c r="M601" s="2"/>
      <c r="N601" s="2"/>
      <c r="O601" s="2"/>
      <c r="P601" s="2"/>
      <c r="Q601" s="2"/>
      <c r="R601" s="2"/>
      <c r="S601" s="2"/>
      <c r="T601" s="2"/>
      <c r="U601" s="2"/>
      <c r="V601" s="2"/>
      <c r="W601" s="2"/>
      <c r="X601" s="2"/>
    </row>
    <row r="602" spans="1:24" ht="15.75" customHeight="1">
      <c r="A602" s="2"/>
      <c r="B602" s="2"/>
      <c r="C602" s="2"/>
      <c r="D602" s="2"/>
      <c r="E602" s="2"/>
      <c r="F602" s="2"/>
      <c r="G602" s="2"/>
      <c r="H602" s="2"/>
      <c r="I602" s="2"/>
      <c r="K602" s="2"/>
      <c r="L602" s="2"/>
      <c r="M602" s="2"/>
      <c r="N602" s="2"/>
      <c r="O602" s="2"/>
      <c r="P602" s="2"/>
      <c r="Q602" s="2"/>
      <c r="R602" s="2"/>
      <c r="S602" s="2"/>
      <c r="T602" s="2"/>
      <c r="U602" s="2"/>
      <c r="V602" s="2"/>
      <c r="W602" s="2"/>
      <c r="X602" s="2"/>
    </row>
    <row r="603" spans="1:24" ht="15.75" customHeight="1">
      <c r="A603" s="2"/>
      <c r="B603" s="2"/>
      <c r="C603" s="2"/>
      <c r="D603" s="2"/>
      <c r="E603" s="2"/>
      <c r="F603" s="2"/>
      <c r="G603" s="2"/>
      <c r="H603" s="2"/>
      <c r="I603" s="2"/>
      <c r="K603" s="2"/>
      <c r="L603" s="2"/>
      <c r="M603" s="2"/>
      <c r="N603" s="2"/>
      <c r="O603" s="2"/>
      <c r="P603" s="2"/>
      <c r="Q603" s="2"/>
      <c r="R603" s="2"/>
      <c r="S603" s="2"/>
      <c r="T603" s="2"/>
      <c r="U603" s="2"/>
      <c r="V603" s="2"/>
      <c r="W603" s="2"/>
      <c r="X603" s="2"/>
    </row>
    <row r="604" spans="1:24" ht="15.75" customHeight="1">
      <c r="A604" s="2"/>
      <c r="B604" s="2"/>
      <c r="C604" s="2"/>
      <c r="D604" s="2"/>
      <c r="E604" s="2"/>
      <c r="F604" s="2"/>
      <c r="G604" s="2"/>
      <c r="H604" s="2"/>
      <c r="I604" s="2"/>
      <c r="K604" s="2"/>
      <c r="L604" s="2"/>
      <c r="M604" s="2"/>
      <c r="N604" s="2"/>
      <c r="O604" s="2"/>
      <c r="P604" s="2"/>
      <c r="Q604" s="2"/>
      <c r="R604" s="2"/>
      <c r="S604" s="2"/>
      <c r="T604" s="2"/>
      <c r="U604" s="2"/>
      <c r="V604" s="2"/>
      <c r="W604" s="2"/>
      <c r="X604" s="2"/>
    </row>
    <row r="605" spans="1:24" ht="15.75" customHeight="1">
      <c r="A605" s="2"/>
      <c r="B605" s="2"/>
      <c r="C605" s="2"/>
      <c r="D605" s="2"/>
      <c r="E605" s="2"/>
      <c r="F605" s="2"/>
      <c r="G605" s="2"/>
      <c r="H605" s="2"/>
      <c r="I605" s="2"/>
      <c r="K605" s="2"/>
      <c r="L605" s="2"/>
      <c r="M605" s="2"/>
      <c r="N605" s="2"/>
      <c r="O605" s="2"/>
      <c r="P605" s="2"/>
      <c r="Q605" s="2"/>
      <c r="R605" s="2"/>
      <c r="S605" s="2"/>
      <c r="T605" s="2"/>
      <c r="U605" s="2"/>
      <c r="V605" s="2"/>
      <c r="W605" s="2"/>
      <c r="X605" s="2"/>
    </row>
    <row r="606" spans="1:24" ht="15.75" customHeight="1">
      <c r="A606" s="2"/>
      <c r="B606" s="2"/>
      <c r="C606" s="2"/>
      <c r="D606" s="2"/>
      <c r="E606" s="2"/>
      <c r="F606" s="2"/>
      <c r="G606" s="2"/>
      <c r="H606" s="2"/>
      <c r="I606" s="2"/>
      <c r="K606" s="2"/>
      <c r="L606" s="2"/>
      <c r="M606" s="2"/>
      <c r="N606" s="2"/>
      <c r="O606" s="2"/>
      <c r="P606" s="2"/>
      <c r="Q606" s="2"/>
      <c r="R606" s="2"/>
      <c r="S606" s="2"/>
      <c r="T606" s="2"/>
      <c r="U606" s="2"/>
      <c r="V606" s="2"/>
      <c r="W606" s="2"/>
      <c r="X606" s="2"/>
    </row>
    <row r="607" spans="1:24" ht="15.75" customHeight="1">
      <c r="A607" s="2"/>
      <c r="B607" s="2"/>
      <c r="C607" s="2"/>
      <c r="D607" s="2"/>
      <c r="E607" s="2"/>
      <c r="F607" s="2"/>
      <c r="G607" s="2"/>
      <c r="H607" s="2"/>
      <c r="I607" s="2"/>
      <c r="K607" s="2"/>
      <c r="L607" s="2"/>
      <c r="M607" s="2"/>
      <c r="N607" s="2"/>
      <c r="O607" s="2"/>
      <c r="P607" s="2"/>
      <c r="Q607" s="2"/>
      <c r="R607" s="2"/>
      <c r="S607" s="2"/>
      <c r="T607" s="2"/>
      <c r="U607" s="2"/>
      <c r="V607" s="2"/>
      <c r="W607" s="2"/>
      <c r="X607" s="2"/>
    </row>
    <row r="608" spans="1:24" ht="15.75" customHeight="1">
      <c r="A608" s="2"/>
      <c r="B608" s="2"/>
      <c r="C608" s="2"/>
      <c r="D608" s="2"/>
      <c r="E608" s="2"/>
      <c r="F608" s="2"/>
      <c r="G608" s="2"/>
      <c r="H608" s="2"/>
      <c r="I608" s="2"/>
      <c r="K608" s="2"/>
      <c r="L608" s="2"/>
      <c r="M608" s="2"/>
      <c r="N608" s="2"/>
      <c r="O608" s="2"/>
      <c r="P608" s="2"/>
      <c r="Q608" s="2"/>
      <c r="R608" s="2"/>
      <c r="S608" s="2"/>
      <c r="T608" s="2"/>
      <c r="U608" s="2"/>
      <c r="V608" s="2"/>
      <c r="W608" s="2"/>
      <c r="X608" s="2"/>
    </row>
    <row r="609" spans="1:24" ht="15.75" customHeight="1">
      <c r="A609" s="2"/>
      <c r="B609" s="2"/>
      <c r="C609" s="2"/>
      <c r="D609" s="2"/>
      <c r="E609" s="2"/>
      <c r="F609" s="2"/>
      <c r="G609" s="2"/>
      <c r="H609" s="2"/>
      <c r="I609" s="2"/>
      <c r="K609" s="2"/>
      <c r="L609" s="2"/>
      <c r="M609" s="2"/>
      <c r="N609" s="2"/>
      <c r="O609" s="2"/>
      <c r="P609" s="2"/>
      <c r="Q609" s="2"/>
      <c r="R609" s="2"/>
      <c r="S609" s="2"/>
      <c r="T609" s="2"/>
      <c r="U609" s="2"/>
      <c r="V609" s="2"/>
      <c r="W609" s="2"/>
      <c r="X609" s="2"/>
    </row>
    <row r="610" spans="1:24" ht="15.75" customHeight="1">
      <c r="A610" s="2"/>
      <c r="B610" s="2"/>
      <c r="C610" s="2"/>
      <c r="D610" s="2"/>
      <c r="E610" s="2"/>
      <c r="F610" s="2"/>
      <c r="G610" s="2"/>
      <c r="H610" s="2"/>
      <c r="I610" s="2"/>
      <c r="K610" s="2"/>
      <c r="L610" s="2"/>
      <c r="M610" s="2"/>
      <c r="N610" s="2"/>
      <c r="O610" s="2"/>
      <c r="P610" s="2"/>
      <c r="Q610" s="2"/>
      <c r="R610" s="2"/>
      <c r="S610" s="2"/>
      <c r="T610" s="2"/>
      <c r="U610" s="2"/>
      <c r="V610" s="2"/>
      <c r="W610" s="2"/>
      <c r="X610" s="2"/>
    </row>
    <row r="611" spans="1:24" ht="15.75" customHeight="1">
      <c r="A611" s="2"/>
      <c r="B611" s="2"/>
      <c r="C611" s="2"/>
      <c r="D611" s="2"/>
      <c r="E611" s="2"/>
      <c r="F611" s="2"/>
      <c r="G611" s="2"/>
      <c r="H611" s="2"/>
      <c r="I611" s="2"/>
      <c r="K611" s="2"/>
      <c r="L611" s="2"/>
      <c r="M611" s="2"/>
      <c r="N611" s="2"/>
      <c r="O611" s="2"/>
      <c r="P611" s="2"/>
      <c r="Q611" s="2"/>
      <c r="R611" s="2"/>
      <c r="S611" s="2"/>
      <c r="T611" s="2"/>
      <c r="U611" s="2"/>
      <c r="V611" s="2"/>
      <c r="W611" s="2"/>
      <c r="X611" s="2"/>
    </row>
    <row r="612" spans="1:24" ht="15.75" customHeight="1">
      <c r="A612" s="2"/>
      <c r="B612" s="2"/>
      <c r="C612" s="2"/>
      <c r="D612" s="2"/>
      <c r="E612" s="2"/>
      <c r="F612" s="2"/>
      <c r="G612" s="2"/>
      <c r="H612" s="2"/>
      <c r="I612" s="2"/>
      <c r="K612" s="2"/>
      <c r="L612" s="2"/>
      <c r="M612" s="2"/>
      <c r="N612" s="2"/>
      <c r="O612" s="2"/>
      <c r="P612" s="2"/>
      <c r="Q612" s="2"/>
      <c r="R612" s="2"/>
      <c r="S612" s="2"/>
      <c r="T612" s="2"/>
      <c r="U612" s="2"/>
      <c r="V612" s="2"/>
      <c r="W612" s="2"/>
      <c r="X612" s="2"/>
    </row>
    <row r="613" spans="1:24" ht="15.75" customHeight="1">
      <c r="A613" s="2"/>
      <c r="B613" s="2"/>
      <c r="C613" s="2"/>
      <c r="D613" s="2"/>
      <c r="E613" s="2"/>
      <c r="F613" s="2"/>
      <c r="G613" s="2"/>
      <c r="H613" s="2"/>
      <c r="I613" s="2"/>
      <c r="K613" s="2"/>
      <c r="L613" s="2"/>
      <c r="M613" s="2"/>
      <c r="N613" s="2"/>
      <c r="O613" s="2"/>
      <c r="P613" s="2"/>
      <c r="Q613" s="2"/>
      <c r="R613" s="2"/>
      <c r="S613" s="2"/>
      <c r="T613" s="2"/>
      <c r="U613" s="2"/>
      <c r="V613" s="2"/>
      <c r="W613" s="2"/>
      <c r="X613" s="2"/>
    </row>
    <row r="614" spans="1:24" ht="15.75" customHeight="1">
      <c r="A614" s="2"/>
      <c r="B614" s="2"/>
      <c r="C614" s="2"/>
      <c r="D614" s="2"/>
      <c r="E614" s="2"/>
      <c r="F614" s="2"/>
      <c r="G614" s="2"/>
      <c r="H614" s="2"/>
      <c r="I614" s="2"/>
      <c r="K614" s="2"/>
      <c r="L614" s="2"/>
      <c r="M614" s="2"/>
      <c r="N614" s="2"/>
      <c r="O614" s="2"/>
      <c r="P614" s="2"/>
      <c r="Q614" s="2"/>
      <c r="R614" s="2"/>
      <c r="S614" s="2"/>
      <c r="T614" s="2"/>
      <c r="U614" s="2"/>
      <c r="V614" s="2"/>
      <c r="W614" s="2"/>
      <c r="X614" s="2"/>
    </row>
    <row r="615" spans="1:24" ht="15.75" customHeight="1">
      <c r="A615" s="2"/>
      <c r="B615" s="2"/>
      <c r="C615" s="2"/>
      <c r="D615" s="2"/>
      <c r="E615" s="2"/>
      <c r="F615" s="2"/>
      <c r="G615" s="2"/>
      <c r="H615" s="2"/>
      <c r="I615" s="2"/>
      <c r="K615" s="2"/>
      <c r="L615" s="2"/>
      <c r="M615" s="2"/>
      <c r="N615" s="2"/>
      <c r="O615" s="2"/>
      <c r="P615" s="2"/>
      <c r="Q615" s="2"/>
      <c r="R615" s="2"/>
      <c r="S615" s="2"/>
      <c r="T615" s="2"/>
      <c r="U615" s="2"/>
      <c r="V615" s="2"/>
      <c r="W615" s="2"/>
      <c r="X615" s="2"/>
    </row>
    <row r="616" spans="1:24" ht="15.75" customHeight="1">
      <c r="A616" s="2"/>
      <c r="B616" s="2"/>
      <c r="C616" s="2"/>
      <c r="D616" s="2"/>
      <c r="E616" s="2"/>
      <c r="F616" s="2"/>
      <c r="G616" s="2"/>
      <c r="H616" s="2"/>
      <c r="I616" s="2"/>
      <c r="K616" s="2"/>
      <c r="L616" s="2"/>
      <c r="M616" s="2"/>
      <c r="N616" s="2"/>
      <c r="O616" s="2"/>
      <c r="P616" s="2"/>
      <c r="Q616" s="2"/>
      <c r="R616" s="2"/>
      <c r="S616" s="2"/>
      <c r="T616" s="2"/>
      <c r="U616" s="2"/>
      <c r="V616" s="2"/>
      <c r="W616" s="2"/>
      <c r="X616" s="2"/>
    </row>
    <row r="617" spans="1:24" ht="15.75" customHeight="1">
      <c r="A617" s="2"/>
      <c r="B617" s="2"/>
      <c r="C617" s="2"/>
      <c r="D617" s="2"/>
      <c r="E617" s="2"/>
      <c r="F617" s="2"/>
      <c r="G617" s="2"/>
      <c r="H617" s="2"/>
      <c r="I617" s="2"/>
      <c r="K617" s="2"/>
      <c r="L617" s="2"/>
      <c r="M617" s="2"/>
      <c r="N617" s="2"/>
      <c r="O617" s="2"/>
      <c r="P617" s="2"/>
      <c r="Q617" s="2"/>
      <c r="R617" s="2"/>
      <c r="S617" s="2"/>
      <c r="T617" s="2"/>
      <c r="U617" s="2"/>
      <c r="V617" s="2"/>
      <c r="W617" s="2"/>
      <c r="X617" s="2"/>
    </row>
    <row r="618" spans="1:24" ht="15.75" customHeight="1">
      <c r="A618" s="2"/>
      <c r="B618" s="2"/>
      <c r="C618" s="2"/>
      <c r="D618" s="2"/>
      <c r="E618" s="2"/>
      <c r="F618" s="2"/>
      <c r="G618" s="2"/>
      <c r="H618" s="2"/>
      <c r="I618" s="2"/>
      <c r="K618" s="2"/>
      <c r="L618" s="2"/>
      <c r="M618" s="2"/>
      <c r="N618" s="2"/>
      <c r="O618" s="2"/>
      <c r="P618" s="2"/>
      <c r="Q618" s="2"/>
      <c r="R618" s="2"/>
      <c r="S618" s="2"/>
      <c r="T618" s="2"/>
      <c r="U618" s="2"/>
      <c r="V618" s="2"/>
      <c r="W618" s="2"/>
      <c r="X618" s="2"/>
    </row>
    <row r="619" spans="1:24" ht="15.75" customHeight="1">
      <c r="A619" s="2"/>
      <c r="B619" s="2"/>
      <c r="C619" s="2"/>
      <c r="D619" s="2"/>
      <c r="E619" s="2"/>
      <c r="F619" s="2"/>
      <c r="G619" s="2"/>
      <c r="H619" s="2"/>
      <c r="I619" s="2"/>
      <c r="K619" s="2"/>
      <c r="L619" s="2"/>
      <c r="M619" s="2"/>
      <c r="N619" s="2"/>
      <c r="O619" s="2"/>
      <c r="P619" s="2"/>
      <c r="Q619" s="2"/>
      <c r="R619" s="2"/>
      <c r="S619" s="2"/>
      <c r="T619" s="2"/>
      <c r="U619" s="2"/>
      <c r="V619" s="2"/>
      <c r="W619" s="2"/>
      <c r="X619" s="2"/>
    </row>
    <row r="620" spans="1:24" ht="15.75" customHeight="1">
      <c r="A620" s="2"/>
      <c r="B620" s="2"/>
      <c r="C620" s="2"/>
      <c r="D620" s="2"/>
      <c r="E620" s="2"/>
      <c r="F620" s="2"/>
      <c r="G620" s="2"/>
      <c r="H620" s="2"/>
      <c r="I620" s="2"/>
      <c r="K620" s="2"/>
      <c r="L620" s="2"/>
      <c r="M620" s="2"/>
      <c r="N620" s="2"/>
      <c r="O620" s="2"/>
      <c r="P620" s="2"/>
      <c r="Q620" s="2"/>
      <c r="R620" s="2"/>
      <c r="S620" s="2"/>
      <c r="T620" s="2"/>
      <c r="U620" s="2"/>
      <c r="V620" s="2"/>
      <c r="W620" s="2"/>
      <c r="X620" s="2"/>
    </row>
    <row r="621" spans="1:24" ht="15.75" customHeight="1">
      <c r="A621" s="2"/>
      <c r="B621" s="2"/>
      <c r="C621" s="2"/>
      <c r="D621" s="2"/>
      <c r="E621" s="2"/>
      <c r="F621" s="2"/>
      <c r="G621" s="2"/>
      <c r="H621" s="2"/>
      <c r="I621" s="2"/>
      <c r="K621" s="2"/>
      <c r="L621" s="2"/>
      <c r="M621" s="2"/>
      <c r="N621" s="2"/>
      <c r="O621" s="2"/>
      <c r="P621" s="2"/>
      <c r="Q621" s="2"/>
      <c r="R621" s="2"/>
      <c r="S621" s="2"/>
      <c r="T621" s="2"/>
      <c r="U621" s="2"/>
      <c r="V621" s="2"/>
      <c r="W621" s="2"/>
      <c r="X621" s="2"/>
    </row>
    <row r="622" spans="1:24" ht="15.75" customHeight="1">
      <c r="A622" s="2"/>
      <c r="B622" s="2"/>
      <c r="C622" s="2"/>
      <c r="D622" s="2"/>
      <c r="E622" s="2"/>
      <c r="F622" s="2"/>
      <c r="G622" s="2"/>
      <c r="H622" s="2"/>
      <c r="I622" s="2"/>
      <c r="K622" s="2"/>
      <c r="L622" s="2"/>
      <c r="M622" s="2"/>
      <c r="N622" s="2"/>
      <c r="O622" s="2"/>
      <c r="P622" s="2"/>
      <c r="Q622" s="2"/>
      <c r="R622" s="2"/>
      <c r="S622" s="2"/>
      <c r="T622" s="2"/>
      <c r="U622" s="2"/>
      <c r="V622" s="2"/>
      <c r="W622" s="2"/>
      <c r="X622" s="2"/>
    </row>
    <row r="623" spans="1:24" ht="15.75" customHeight="1">
      <c r="A623" s="2"/>
      <c r="B623" s="2"/>
      <c r="C623" s="2"/>
      <c r="D623" s="2"/>
      <c r="E623" s="2"/>
      <c r="F623" s="2"/>
      <c r="G623" s="2"/>
      <c r="H623" s="2"/>
      <c r="I623" s="2"/>
      <c r="K623" s="2"/>
      <c r="L623" s="2"/>
      <c r="M623" s="2"/>
      <c r="N623" s="2"/>
      <c r="O623" s="2"/>
      <c r="P623" s="2"/>
      <c r="Q623" s="2"/>
      <c r="R623" s="2"/>
      <c r="S623" s="2"/>
      <c r="T623" s="2"/>
      <c r="U623" s="2"/>
      <c r="V623" s="2"/>
      <c r="W623" s="2"/>
      <c r="X623" s="2"/>
    </row>
    <row r="624" spans="1:24" ht="15.75" customHeight="1">
      <c r="A624" s="2"/>
      <c r="B624" s="2"/>
      <c r="C624" s="2"/>
      <c r="D624" s="2"/>
      <c r="E624" s="2"/>
      <c r="F624" s="2"/>
      <c r="G624" s="2"/>
      <c r="H624" s="2"/>
      <c r="I624" s="2"/>
      <c r="K624" s="2"/>
      <c r="L624" s="2"/>
      <c r="M624" s="2"/>
      <c r="N624" s="2"/>
      <c r="O624" s="2"/>
      <c r="P624" s="2"/>
      <c r="Q624" s="2"/>
      <c r="R624" s="2"/>
      <c r="S624" s="2"/>
      <c r="T624" s="2"/>
      <c r="U624" s="2"/>
      <c r="V624" s="2"/>
      <c r="W624" s="2"/>
      <c r="X624" s="2"/>
    </row>
    <row r="625" spans="1:24" ht="15.75" customHeight="1">
      <c r="A625" s="2"/>
      <c r="B625" s="2"/>
      <c r="C625" s="2"/>
      <c r="D625" s="2"/>
      <c r="E625" s="2"/>
      <c r="F625" s="2"/>
      <c r="G625" s="2"/>
      <c r="H625" s="2"/>
      <c r="I625" s="2"/>
      <c r="K625" s="2"/>
      <c r="L625" s="2"/>
      <c r="M625" s="2"/>
      <c r="N625" s="2"/>
      <c r="O625" s="2"/>
      <c r="P625" s="2"/>
      <c r="Q625" s="2"/>
      <c r="R625" s="2"/>
      <c r="S625" s="2"/>
      <c r="T625" s="2"/>
      <c r="U625" s="2"/>
      <c r="V625" s="2"/>
      <c r="W625" s="2"/>
      <c r="X625" s="2"/>
    </row>
    <row r="626" spans="1:24" ht="15.75" customHeight="1">
      <c r="A626" s="2"/>
      <c r="B626" s="2"/>
      <c r="C626" s="2"/>
      <c r="D626" s="2"/>
      <c r="E626" s="2"/>
      <c r="F626" s="2"/>
      <c r="G626" s="2"/>
      <c r="H626" s="2"/>
      <c r="I626" s="2"/>
      <c r="K626" s="2"/>
      <c r="L626" s="2"/>
      <c r="M626" s="2"/>
      <c r="N626" s="2"/>
      <c r="O626" s="2"/>
      <c r="P626" s="2"/>
      <c r="Q626" s="2"/>
      <c r="R626" s="2"/>
      <c r="S626" s="2"/>
      <c r="T626" s="2"/>
      <c r="U626" s="2"/>
      <c r="V626" s="2"/>
      <c r="W626" s="2"/>
      <c r="X626" s="2"/>
    </row>
    <row r="627" spans="1:24" ht="15.75" customHeight="1">
      <c r="A627" s="2"/>
      <c r="B627" s="2"/>
      <c r="C627" s="2"/>
      <c r="D627" s="2"/>
      <c r="E627" s="2"/>
      <c r="F627" s="2"/>
      <c r="G627" s="2"/>
      <c r="H627" s="2"/>
      <c r="I627" s="2"/>
      <c r="K627" s="2"/>
      <c r="L627" s="2"/>
      <c r="M627" s="2"/>
      <c r="N627" s="2"/>
      <c r="O627" s="2"/>
      <c r="P627" s="2"/>
      <c r="Q627" s="2"/>
      <c r="R627" s="2"/>
      <c r="S627" s="2"/>
      <c r="T627" s="2"/>
      <c r="U627" s="2"/>
      <c r="V627" s="2"/>
      <c r="W627" s="2"/>
      <c r="X627" s="2"/>
    </row>
    <row r="628" spans="1:24" ht="15.75" customHeight="1">
      <c r="A628" s="2"/>
      <c r="B628" s="2"/>
      <c r="C628" s="2"/>
      <c r="D628" s="2"/>
      <c r="E628" s="2"/>
      <c r="F628" s="2"/>
      <c r="G628" s="2"/>
      <c r="H628" s="2"/>
      <c r="I628" s="2"/>
      <c r="K628" s="2"/>
      <c r="L628" s="2"/>
      <c r="M628" s="2"/>
      <c r="N628" s="2"/>
      <c r="O628" s="2"/>
      <c r="P628" s="2"/>
      <c r="Q628" s="2"/>
      <c r="R628" s="2"/>
      <c r="S628" s="2"/>
      <c r="T628" s="2"/>
      <c r="U628" s="2"/>
      <c r="V628" s="2"/>
      <c r="W628" s="2"/>
      <c r="X628" s="2"/>
    </row>
    <row r="629" spans="1:24" ht="15.75" customHeight="1">
      <c r="A629" s="2"/>
      <c r="B629" s="2"/>
      <c r="C629" s="2"/>
      <c r="D629" s="2"/>
      <c r="E629" s="2"/>
      <c r="F629" s="2"/>
      <c r="G629" s="2"/>
      <c r="H629" s="2"/>
      <c r="I629" s="2"/>
      <c r="K629" s="2"/>
      <c r="L629" s="2"/>
      <c r="M629" s="2"/>
      <c r="N629" s="2"/>
      <c r="O629" s="2"/>
      <c r="P629" s="2"/>
      <c r="Q629" s="2"/>
      <c r="R629" s="2"/>
      <c r="S629" s="2"/>
      <c r="T629" s="2"/>
      <c r="U629" s="2"/>
      <c r="V629" s="2"/>
      <c r="W629" s="2"/>
      <c r="X629" s="2"/>
    </row>
    <row r="630" spans="1:24" ht="15.75" customHeight="1">
      <c r="A630" s="2"/>
      <c r="B630" s="2"/>
      <c r="C630" s="2"/>
      <c r="D630" s="2"/>
      <c r="E630" s="2"/>
      <c r="F630" s="2"/>
      <c r="G630" s="2"/>
      <c r="H630" s="2"/>
      <c r="I630" s="2"/>
      <c r="K630" s="2"/>
      <c r="L630" s="2"/>
      <c r="M630" s="2"/>
      <c r="N630" s="2"/>
      <c r="O630" s="2"/>
      <c r="P630" s="2"/>
      <c r="Q630" s="2"/>
      <c r="R630" s="2"/>
      <c r="S630" s="2"/>
      <c r="T630" s="2"/>
      <c r="U630" s="2"/>
      <c r="V630" s="2"/>
      <c r="W630" s="2"/>
      <c r="X630" s="2"/>
    </row>
    <row r="631" spans="1:24" ht="15.75" customHeight="1">
      <c r="A631" s="2"/>
      <c r="B631" s="2"/>
      <c r="C631" s="2"/>
      <c r="D631" s="2"/>
      <c r="E631" s="2"/>
      <c r="F631" s="2"/>
      <c r="G631" s="2"/>
      <c r="H631" s="2"/>
      <c r="I631" s="2"/>
      <c r="K631" s="2"/>
      <c r="L631" s="2"/>
      <c r="M631" s="2"/>
      <c r="N631" s="2"/>
      <c r="O631" s="2"/>
      <c r="P631" s="2"/>
      <c r="Q631" s="2"/>
      <c r="R631" s="2"/>
      <c r="S631" s="2"/>
      <c r="T631" s="2"/>
      <c r="U631" s="2"/>
      <c r="V631" s="2"/>
      <c r="W631" s="2"/>
      <c r="X631" s="2"/>
    </row>
    <row r="632" spans="1:24" ht="15.75" customHeight="1">
      <c r="A632" s="2"/>
      <c r="B632" s="2"/>
      <c r="C632" s="2"/>
      <c r="D632" s="2"/>
      <c r="E632" s="2"/>
      <c r="F632" s="2"/>
      <c r="G632" s="2"/>
      <c r="H632" s="2"/>
      <c r="I632" s="2"/>
      <c r="K632" s="2"/>
      <c r="L632" s="2"/>
      <c r="M632" s="2"/>
      <c r="N632" s="2"/>
      <c r="O632" s="2"/>
      <c r="P632" s="2"/>
      <c r="Q632" s="2"/>
      <c r="R632" s="2"/>
      <c r="S632" s="2"/>
      <c r="T632" s="2"/>
      <c r="U632" s="2"/>
      <c r="V632" s="2"/>
      <c r="W632" s="2"/>
      <c r="X632" s="2"/>
    </row>
    <row r="633" spans="1:24" ht="15.75" customHeight="1">
      <c r="A633" s="2"/>
      <c r="B633" s="2"/>
      <c r="C633" s="2"/>
      <c r="D633" s="2"/>
      <c r="E633" s="2"/>
      <c r="F633" s="2"/>
      <c r="G633" s="2"/>
      <c r="H633" s="2"/>
      <c r="I633" s="2"/>
      <c r="K633" s="2"/>
      <c r="L633" s="2"/>
      <c r="M633" s="2"/>
      <c r="N633" s="2"/>
      <c r="O633" s="2"/>
      <c r="P633" s="2"/>
      <c r="Q633" s="2"/>
      <c r="R633" s="2"/>
      <c r="S633" s="2"/>
      <c r="T633" s="2"/>
      <c r="U633" s="2"/>
      <c r="V633" s="2"/>
      <c r="W633" s="2"/>
      <c r="X633" s="2"/>
    </row>
    <row r="634" spans="1:24" ht="15.75" customHeight="1">
      <c r="A634" s="2"/>
      <c r="B634" s="2"/>
      <c r="C634" s="2"/>
      <c r="D634" s="2"/>
      <c r="E634" s="2"/>
      <c r="F634" s="2"/>
      <c r="G634" s="2"/>
      <c r="H634" s="2"/>
      <c r="I634" s="2"/>
      <c r="K634" s="2"/>
      <c r="L634" s="2"/>
      <c r="M634" s="2"/>
      <c r="N634" s="2"/>
      <c r="O634" s="2"/>
      <c r="P634" s="2"/>
      <c r="Q634" s="2"/>
      <c r="R634" s="2"/>
      <c r="S634" s="2"/>
      <c r="T634" s="2"/>
      <c r="U634" s="2"/>
      <c r="V634" s="2"/>
      <c r="W634" s="2"/>
      <c r="X634" s="2"/>
    </row>
    <row r="635" spans="1:24" ht="15.75" customHeight="1">
      <c r="A635" s="2"/>
      <c r="B635" s="2"/>
      <c r="C635" s="2"/>
      <c r="D635" s="2"/>
      <c r="E635" s="2"/>
      <c r="F635" s="2"/>
      <c r="G635" s="2"/>
      <c r="H635" s="2"/>
      <c r="I635" s="2"/>
      <c r="K635" s="2"/>
      <c r="L635" s="2"/>
      <c r="M635" s="2"/>
      <c r="N635" s="2"/>
      <c r="O635" s="2"/>
      <c r="P635" s="2"/>
      <c r="Q635" s="2"/>
      <c r="R635" s="2"/>
      <c r="S635" s="2"/>
      <c r="T635" s="2"/>
      <c r="U635" s="2"/>
      <c r="V635" s="2"/>
      <c r="W635" s="2"/>
      <c r="X635" s="2"/>
    </row>
    <row r="636" spans="1:24" ht="15.75" customHeight="1">
      <c r="A636" s="2"/>
      <c r="B636" s="2"/>
      <c r="C636" s="2"/>
      <c r="D636" s="2"/>
      <c r="E636" s="2"/>
      <c r="F636" s="2"/>
      <c r="G636" s="2"/>
      <c r="H636" s="2"/>
      <c r="I636" s="2"/>
      <c r="K636" s="2"/>
      <c r="L636" s="2"/>
      <c r="M636" s="2"/>
      <c r="N636" s="2"/>
      <c r="O636" s="2"/>
      <c r="P636" s="2"/>
      <c r="Q636" s="2"/>
      <c r="R636" s="2"/>
      <c r="S636" s="2"/>
      <c r="T636" s="2"/>
      <c r="U636" s="2"/>
      <c r="V636" s="2"/>
      <c r="W636" s="2"/>
      <c r="X636" s="2"/>
    </row>
    <row r="637" spans="1:24" ht="15.75" customHeight="1">
      <c r="A637" s="2"/>
      <c r="B637" s="2"/>
      <c r="C637" s="2"/>
      <c r="D637" s="2"/>
      <c r="E637" s="2"/>
      <c r="F637" s="2"/>
      <c r="G637" s="2"/>
      <c r="H637" s="2"/>
      <c r="I637" s="2"/>
      <c r="K637" s="2"/>
      <c r="L637" s="2"/>
      <c r="M637" s="2"/>
      <c r="N637" s="2"/>
      <c r="O637" s="2"/>
      <c r="P637" s="2"/>
      <c r="Q637" s="2"/>
      <c r="R637" s="2"/>
      <c r="S637" s="2"/>
      <c r="T637" s="2"/>
      <c r="U637" s="2"/>
      <c r="V637" s="2"/>
      <c r="W637" s="2"/>
      <c r="X637" s="2"/>
    </row>
    <row r="638" spans="1:24" ht="15.75" customHeight="1">
      <c r="A638" s="2"/>
      <c r="B638" s="2"/>
      <c r="C638" s="2"/>
      <c r="D638" s="2"/>
      <c r="E638" s="2"/>
      <c r="F638" s="2"/>
      <c r="G638" s="2"/>
      <c r="H638" s="2"/>
      <c r="I638" s="2"/>
      <c r="K638" s="2"/>
      <c r="L638" s="2"/>
      <c r="M638" s="2"/>
      <c r="N638" s="2"/>
      <c r="O638" s="2"/>
      <c r="P638" s="2"/>
      <c r="Q638" s="2"/>
      <c r="R638" s="2"/>
      <c r="S638" s="2"/>
      <c r="T638" s="2"/>
      <c r="U638" s="2"/>
      <c r="V638" s="2"/>
      <c r="W638" s="2"/>
      <c r="X638" s="2"/>
    </row>
    <row r="639" spans="1:24" ht="15.75" customHeight="1">
      <c r="A639" s="2"/>
      <c r="B639" s="2"/>
      <c r="C639" s="2"/>
      <c r="D639" s="2"/>
      <c r="E639" s="2"/>
      <c r="F639" s="2"/>
      <c r="G639" s="2"/>
      <c r="H639" s="2"/>
      <c r="I639" s="2"/>
      <c r="K639" s="2"/>
      <c r="L639" s="2"/>
      <c r="M639" s="2"/>
      <c r="N639" s="2"/>
      <c r="O639" s="2"/>
      <c r="P639" s="2"/>
      <c r="Q639" s="2"/>
      <c r="R639" s="2"/>
      <c r="S639" s="2"/>
      <c r="T639" s="2"/>
      <c r="U639" s="2"/>
      <c r="V639" s="2"/>
      <c r="W639" s="2"/>
      <c r="X639" s="2"/>
    </row>
    <row r="640" spans="1:24" ht="15.75" customHeight="1">
      <c r="A640" s="2"/>
      <c r="B640" s="2"/>
      <c r="C640" s="2"/>
      <c r="D640" s="2"/>
      <c r="E640" s="2"/>
      <c r="F640" s="2"/>
      <c r="G640" s="2"/>
      <c r="H640" s="2"/>
      <c r="I640" s="2"/>
      <c r="K640" s="2"/>
      <c r="L640" s="2"/>
      <c r="M640" s="2"/>
      <c r="N640" s="2"/>
      <c r="O640" s="2"/>
      <c r="P640" s="2"/>
      <c r="Q640" s="2"/>
      <c r="R640" s="2"/>
      <c r="S640" s="2"/>
      <c r="T640" s="2"/>
      <c r="U640" s="2"/>
      <c r="V640" s="2"/>
      <c r="W640" s="2"/>
      <c r="X640" s="2"/>
    </row>
    <row r="641" spans="1:24" ht="15.75" customHeight="1">
      <c r="A641" s="2"/>
      <c r="B641" s="2"/>
      <c r="C641" s="2"/>
      <c r="D641" s="2"/>
      <c r="E641" s="2"/>
      <c r="F641" s="2"/>
      <c r="G641" s="2"/>
      <c r="H641" s="2"/>
      <c r="I641" s="2"/>
      <c r="K641" s="2"/>
      <c r="L641" s="2"/>
      <c r="M641" s="2"/>
      <c r="N641" s="2"/>
      <c r="O641" s="2"/>
      <c r="P641" s="2"/>
      <c r="Q641" s="2"/>
      <c r="R641" s="2"/>
      <c r="S641" s="2"/>
      <c r="T641" s="2"/>
      <c r="U641" s="2"/>
      <c r="V641" s="2"/>
      <c r="W641" s="2"/>
      <c r="X641" s="2"/>
    </row>
    <row r="642" spans="1:24" ht="15.75" customHeight="1">
      <c r="A642" s="2"/>
      <c r="B642" s="2"/>
      <c r="C642" s="2"/>
      <c r="D642" s="2"/>
      <c r="E642" s="2"/>
      <c r="F642" s="2"/>
      <c r="G642" s="2"/>
      <c r="H642" s="2"/>
      <c r="I642" s="2"/>
      <c r="K642" s="2"/>
      <c r="L642" s="2"/>
      <c r="M642" s="2"/>
      <c r="N642" s="2"/>
      <c r="O642" s="2"/>
      <c r="P642" s="2"/>
      <c r="Q642" s="2"/>
      <c r="R642" s="2"/>
      <c r="S642" s="2"/>
      <c r="T642" s="2"/>
      <c r="U642" s="2"/>
      <c r="V642" s="2"/>
      <c r="W642" s="2"/>
      <c r="X642" s="2"/>
    </row>
    <row r="643" spans="1:24" ht="15.75" customHeight="1">
      <c r="A643" s="2"/>
      <c r="B643" s="2"/>
      <c r="C643" s="2"/>
      <c r="D643" s="2"/>
      <c r="E643" s="2"/>
      <c r="F643" s="2"/>
      <c r="G643" s="2"/>
      <c r="H643" s="2"/>
      <c r="I643" s="2"/>
      <c r="K643" s="2"/>
      <c r="L643" s="2"/>
      <c r="M643" s="2"/>
      <c r="N643" s="2"/>
      <c r="O643" s="2"/>
      <c r="P643" s="2"/>
      <c r="Q643" s="2"/>
      <c r="R643" s="2"/>
      <c r="S643" s="2"/>
      <c r="T643" s="2"/>
      <c r="U643" s="2"/>
      <c r="V643" s="2"/>
      <c r="W643" s="2"/>
      <c r="X643" s="2"/>
    </row>
    <row r="644" spans="1:24" ht="15.75" customHeight="1">
      <c r="A644" s="2"/>
      <c r="B644" s="2"/>
      <c r="C644" s="2"/>
      <c r="D644" s="2"/>
      <c r="E644" s="2"/>
      <c r="F644" s="2"/>
      <c r="G644" s="2"/>
      <c r="H644" s="2"/>
      <c r="I644" s="2"/>
      <c r="K644" s="2"/>
      <c r="L644" s="2"/>
      <c r="M644" s="2"/>
      <c r="N644" s="2"/>
      <c r="O644" s="2"/>
      <c r="P644" s="2"/>
      <c r="Q644" s="2"/>
      <c r="R644" s="2"/>
      <c r="S644" s="2"/>
      <c r="T644" s="2"/>
      <c r="U644" s="2"/>
      <c r="V644" s="2"/>
      <c r="W644" s="2"/>
      <c r="X644" s="2"/>
    </row>
    <row r="645" spans="1:24" ht="15.75" customHeight="1">
      <c r="A645" s="2"/>
      <c r="B645" s="2"/>
      <c r="C645" s="2"/>
      <c r="D645" s="2"/>
      <c r="E645" s="2"/>
      <c r="F645" s="2"/>
      <c r="G645" s="2"/>
      <c r="H645" s="2"/>
      <c r="I645" s="2"/>
      <c r="K645" s="2"/>
      <c r="L645" s="2"/>
      <c r="M645" s="2"/>
      <c r="N645" s="2"/>
      <c r="O645" s="2"/>
      <c r="P645" s="2"/>
      <c r="Q645" s="2"/>
      <c r="R645" s="2"/>
      <c r="S645" s="2"/>
      <c r="T645" s="2"/>
      <c r="U645" s="2"/>
      <c r="V645" s="2"/>
      <c r="W645" s="2"/>
      <c r="X645" s="2"/>
    </row>
    <row r="646" spans="1:24" ht="15.75" customHeight="1">
      <c r="A646" s="2"/>
      <c r="B646" s="2"/>
      <c r="C646" s="2"/>
      <c r="D646" s="2"/>
      <c r="E646" s="2"/>
      <c r="F646" s="2"/>
      <c r="G646" s="2"/>
      <c r="H646" s="2"/>
      <c r="I646" s="2"/>
      <c r="K646" s="2"/>
      <c r="L646" s="2"/>
      <c r="M646" s="2"/>
      <c r="N646" s="2"/>
      <c r="O646" s="2"/>
      <c r="P646" s="2"/>
      <c r="Q646" s="2"/>
      <c r="R646" s="2"/>
      <c r="S646" s="2"/>
      <c r="T646" s="2"/>
      <c r="U646" s="2"/>
      <c r="V646" s="2"/>
      <c r="W646" s="2"/>
      <c r="X646" s="2"/>
    </row>
    <row r="647" spans="1:24" ht="15.75" customHeight="1">
      <c r="A647" s="2"/>
      <c r="B647" s="2"/>
      <c r="C647" s="2"/>
      <c r="D647" s="2"/>
      <c r="E647" s="2"/>
      <c r="F647" s="2"/>
      <c r="G647" s="2"/>
      <c r="H647" s="2"/>
      <c r="I647" s="2"/>
      <c r="K647" s="2"/>
      <c r="L647" s="2"/>
      <c r="M647" s="2"/>
      <c r="N647" s="2"/>
      <c r="O647" s="2"/>
      <c r="P647" s="2"/>
      <c r="Q647" s="2"/>
      <c r="R647" s="2"/>
      <c r="S647" s="2"/>
      <c r="T647" s="2"/>
      <c r="U647" s="2"/>
      <c r="V647" s="2"/>
      <c r="W647" s="2"/>
      <c r="X647" s="2"/>
    </row>
    <row r="648" spans="1:24" ht="15.75" customHeight="1">
      <c r="A648" s="2"/>
      <c r="B648" s="2"/>
      <c r="C648" s="2"/>
      <c r="D648" s="2"/>
      <c r="E648" s="2"/>
      <c r="F648" s="2"/>
      <c r="G648" s="2"/>
      <c r="H648" s="2"/>
      <c r="I648" s="2"/>
      <c r="K648" s="2"/>
      <c r="L648" s="2"/>
      <c r="M648" s="2"/>
      <c r="N648" s="2"/>
      <c r="O648" s="2"/>
      <c r="P648" s="2"/>
      <c r="Q648" s="2"/>
      <c r="R648" s="2"/>
      <c r="S648" s="2"/>
      <c r="T648" s="2"/>
      <c r="U648" s="2"/>
      <c r="V648" s="2"/>
      <c r="W648" s="2"/>
      <c r="X648" s="2"/>
    </row>
    <row r="649" spans="1:24" ht="15.75" customHeight="1">
      <c r="A649" s="2"/>
      <c r="B649" s="2"/>
      <c r="C649" s="2"/>
      <c r="D649" s="2"/>
      <c r="E649" s="2"/>
      <c r="F649" s="2"/>
      <c r="G649" s="2"/>
      <c r="H649" s="2"/>
      <c r="I649" s="2"/>
      <c r="K649" s="2"/>
      <c r="L649" s="2"/>
      <c r="M649" s="2"/>
      <c r="N649" s="2"/>
      <c r="O649" s="2"/>
      <c r="P649" s="2"/>
      <c r="Q649" s="2"/>
      <c r="R649" s="2"/>
      <c r="S649" s="2"/>
      <c r="T649" s="2"/>
      <c r="U649" s="2"/>
      <c r="V649" s="2"/>
      <c r="W649" s="2"/>
      <c r="X649" s="2"/>
    </row>
    <row r="650" spans="1:24" ht="15.75" customHeight="1">
      <c r="A650" s="2"/>
      <c r="B650" s="2"/>
      <c r="C650" s="2"/>
      <c r="D650" s="2"/>
      <c r="E650" s="2"/>
      <c r="F650" s="2"/>
      <c r="G650" s="2"/>
      <c r="H650" s="2"/>
      <c r="I650" s="2"/>
      <c r="K650" s="2"/>
      <c r="L650" s="2"/>
      <c r="M650" s="2"/>
      <c r="N650" s="2"/>
      <c r="O650" s="2"/>
      <c r="P650" s="2"/>
      <c r="Q650" s="2"/>
      <c r="R650" s="2"/>
      <c r="S650" s="2"/>
      <c r="T650" s="2"/>
      <c r="U650" s="2"/>
      <c r="V650" s="2"/>
      <c r="W650" s="2"/>
      <c r="X650" s="2"/>
    </row>
    <row r="651" spans="1:24" ht="15.75" customHeight="1">
      <c r="A651" s="2"/>
      <c r="B651" s="2"/>
      <c r="C651" s="2"/>
      <c r="D651" s="2"/>
      <c r="E651" s="2"/>
      <c r="F651" s="2"/>
      <c r="G651" s="2"/>
      <c r="H651" s="2"/>
      <c r="I651" s="2"/>
      <c r="K651" s="2"/>
      <c r="L651" s="2"/>
      <c r="M651" s="2"/>
      <c r="N651" s="2"/>
      <c r="O651" s="2"/>
      <c r="P651" s="2"/>
      <c r="Q651" s="2"/>
      <c r="R651" s="2"/>
      <c r="S651" s="2"/>
      <c r="T651" s="2"/>
      <c r="U651" s="2"/>
      <c r="V651" s="2"/>
      <c r="W651" s="2"/>
      <c r="X651" s="2"/>
    </row>
    <row r="652" spans="1:24" ht="15.75" customHeight="1">
      <c r="A652" s="2"/>
      <c r="B652" s="2"/>
      <c r="C652" s="2"/>
      <c r="D652" s="2"/>
      <c r="E652" s="2"/>
      <c r="F652" s="2"/>
      <c r="G652" s="2"/>
      <c r="H652" s="2"/>
      <c r="I652" s="2"/>
      <c r="K652" s="2"/>
      <c r="L652" s="2"/>
      <c r="M652" s="2"/>
      <c r="N652" s="2"/>
      <c r="O652" s="2"/>
      <c r="P652" s="2"/>
      <c r="Q652" s="2"/>
      <c r="R652" s="2"/>
      <c r="S652" s="2"/>
      <c r="T652" s="2"/>
      <c r="U652" s="2"/>
      <c r="V652" s="2"/>
      <c r="W652" s="2"/>
      <c r="X652" s="2"/>
    </row>
    <row r="653" spans="1:24" ht="15.75" customHeight="1">
      <c r="A653" s="2"/>
      <c r="B653" s="2"/>
      <c r="C653" s="2"/>
      <c r="D653" s="2"/>
      <c r="E653" s="2"/>
      <c r="F653" s="2"/>
      <c r="G653" s="2"/>
      <c r="H653" s="2"/>
      <c r="I653" s="2"/>
      <c r="K653" s="2"/>
      <c r="L653" s="2"/>
      <c r="M653" s="2"/>
      <c r="N653" s="2"/>
      <c r="O653" s="2"/>
      <c r="P653" s="2"/>
      <c r="Q653" s="2"/>
      <c r="R653" s="2"/>
      <c r="S653" s="2"/>
      <c r="T653" s="2"/>
      <c r="U653" s="2"/>
      <c r="V653" s="2"/>
      <c r="W653" s="2"/>
      <c r="X653" s="2"/>
    </row>
    <row r="654" spans="1:24" ht="15.75" customHeight="1">
      <c r="A654" s="2"/>
      <c r="B654" s="2"/>
      <c r="C654" s="2"/>
      <c r="D654" s="2"/>
      <c r="E654" s="2"/>
      <c r="F654" s="2"/>
      <c r="G654" s="2"/>
      <c r="H654" s="2"/>
      <c r="I654" s="2"/>
      <c r="K654" s="2"/>
      <c r="L654" s="2"/>
      <c r="M654" s="2"/>
      <c r="N654" s="2"/>
      <c r="O654" s="2"/>
      <c r="P654" s="2"/>
      <c r="Q654" s="2"/>
      <c r="R654" s="2"/>
      <c r="S654" s="2"/>
      <c r="T654" s="2"/>
      <c r="U654" s="2"/>
      <c r="V654" s="2"/>
      <c r="W654" s="2"/>
      <c r="X654" s="2"/>
    </row>
    <row r="655" spans="1:24" ht="15.75" customHeight="1">
      <c r="A655" s="2"/>
      <c r="B655" s="2"/>
      <c r="C655" s="2"/>
      <c r="D655" s="2"/>
      <c r="E655" s="2"/>
      <c r="F655" s="2"/>
      <c r="G655" s="2"/>
      <c r="H655" s="2"/>
      <c r="I655" s="2"/>
      <c r="K655" s="2"/>
      <c r="L655" s="2"/>
      <c r="M655" s="2"/>
      <c r="N655" s="2"/>
      <c r="O655" s="2"/>
      <c r="P655" s="2"/>
      <c r="Q655" s="2"/>
      <c r="R655" s="2"/>
      <c r="S655" s="2"/>
      <c r="T655" s="2"/>
      <c r="U655" s="2"/>
      <c r="V655" s="2"/>
      <c r="W655" s="2"/>
      <c r="X655" s="2"/>
    </row>
    <row r="656" spans="1:24" ht="15.75" customHeight="1">
      <c r="A656" s="2"/>
      <c r="B656" s="2"/>
      <c r="C656" s="2"/>
      <c r="D656" s="2"/>
      <c r="E656" s="2"/>
      <c r="F656" s="2"/>
      <c r="G656" s="2"/>
      <c r="H656" s="2"/>
      <c r="I656" s="2"/>
      <c r="K656" s="2"/>
      <c r="L656" s="2"/>
      <c r="M656" s="2"/>
      <c r="N656" s="2"/>
      <c r="O656" s="2"/>
      <c r="P656" s="2"/>
      <c r="Q656" s="2"/>
      <c r="R656" s="2"/>
      <c r="S656" s="2"/>
      <c r="T656" s="2"/>
      <c r="U656" s="2"/>
      <c r="V656" s="2"/>
      <c r="W656" s="2"/>
      <c r="X656" s="2"/>
    </row>
    <row r="657" spans="1:24" ht="15.75" customHeight="1">
      <c r="A657" s="2"/>
      <c r="B657" s="2"/>
      <c r="C657" s="2"/>
      <c r="D657" s="2"/>
      <c r="E657" s="2"/>
      <c r="F657" s="2"/>
      <c r="G657" s="2"/>
      <c r="H657" s="2"/>
      <c r="I657" s="2"/>
      <c r="K657" s="2"/>
      <c r="L657" s="2"/>
      <c r="M657" s="2"/>
      <c r="N657" s="2"/>
      <c r="O657" s="2"/>
      <c r="P657" s="2"/>
      <c r="Q657" s="2"/>
      <c r="R657" s="2"/>
      <c r="S657" s="2"/>
      <c r="T657" s="2"/>
      <c r="U657" s="2"/>
      <c r="V657" s="2"/>
      <c r="W657" s="2"/>
      <c r="X657" s="2"/>
    </row>
    <row r="658" spans="1:24" ht="15.75" customHeight="1">
      <c r="A658" s="2"/>
      <c r="B658" s="2"/>
      <c r="C658" s="2"/>
      <c r="D658" s="2"/>
      <c r="E658" s="2"/>
      <c r="F658" s="2"/>
      <c r="G658" s="2"/>
      <c r="H658" s="2"/>
      <c r="I658" s="2"/>
      <c r="K658" s="2"/>
      <c r="L658" s="2"/>
      <c r="M658" s="2"/>
      <c r="N658" s="2"/>
      <c r="O658" s="2"/>
      <c r="P658" s="2"/>
      <c r="Q658" s="2"/>
      <c r="R658" s="2"/>
      <c r="S658" s="2"/>
      <c r="T658" s="2"/>
      <c r="U658" s="2"/>
      <c r="V658" s="2"/>
      <c r="W658" s="2"/>
      <c r="X658" s="2"/>
    </row>
    <row r="659" spans="1:24" ht="15.75" customHeight="1">
      <c r="A659" s="2"/>
      <c r="B659" s="2"/>
      <c r="C659" s="2"/>
      <c r="D659" s="2"/>
      <c r="E659" s="2"/>
      <c r="F659" s="2"/>
      <c r="G659" s="2"/>
      <c r="H659" s="2"/>
      <c r="I659" s="2"/>
      <c r="K659" s="2"/>
      <c r="L659" s="2"/>
      <c r="M659" s="2"/>
      <c r="N659" s="2"/>
      <c r="O659" s="2"/>
      <c r="P659" s="2"/>
      <c r="Q659" s="2"/>
      <c r="R659" s="2"/>
      <c r="S659" s="2"/>
      <c r="T659" s="2"/>
      <c r="U659" s="2"/>
      <c r="V659" s="2"/>
      <c r="W659" s="2"/>
      <c r="X659" s="2"/>
    </row>
    <row r="660" spans="1:24" ht="15.75" customHeight="1">
      <c r="A660" s="2"/>
      <c r="B660" s="2"/>
      <c r="C660" s="2"/>
      <c r="D660" s="2"/>
      <c r="E660" s="2"/>
      <c r="F660" s="2"/>
      <c r="G660" s="2"/>
      <c r="H660" s="2"/>
      <c r="I660" s="2"/>
      <c r="K660" s="2"/>
      <c r="L660" s="2"/>
      <c r="M660" s="2"/>
      <c r="N660" s="2"/>
      <c r="O660" s="2"/>
      <c r="P660" s="2"/>
      <c r="Q660" s="2"/>
      <c r="R660" s="2"/>
      <c r="S660" s="2"/>
      <c r="T660" s="2"/>
      <c r="U660" s="2"/>
      <c r="V660" s="2"/>
      <c r="W660" s="2"/>
      <c r="X660" s="2"/>
    </row>
    <row r="661" spans="1:24" ht="15.75" customHeight="1">
      <c r="A661" s="2"/>
      <c r="B661" s="2"/>
      <c r="C661" s="2"/>
      <c r="D661" s="2"/>
      <c r="E661" s="2"/>
      <c r="F661" s="2"/>
      <c r="G661" s="2"/>
      <c r="H661" s="2"/>
      <c r="I661" s="2"/>
      <c r="K661" s="2"/>
      <c r="L661" s="2"/>
      <c r="M661" s="2"/>
      <c r="N661" s="2"/>
      <c r="O661" s="2"/>
      <c r="P661" s="2"/>
      <c r="Q661" s="2"/>
      <c r="R661" s="2"/>
      <c r="S661" s="2"/>
      <c r="T661" s="2"/>
      <c r="U661" s="2"/>
      <c r="V661" s="2"/>
      <c r="W661" s="2"/>
      <c r="X661" s="2"/>
    </row>
    <row r="662" spans="1:24" ht="15.75" customHeight="1">
      <c r="A662" s="2"/>
      <c r="B662" s="2"/>
      <c r="C662" s="2"/>
      <c r="D662" s="2"/>
      <c r="E662" s="2"/>
      <c r="F662" s="2"/>
      <c r="G662" s="2"/>
      <c r="H662" s="2"/>
      <c r="I662" s="2"/>
      <c r="K662" s="2"/>
      <c r="L662" s="2"/>
      <c r="M662" s="2"/>
      <c r="N662" s="2"/>
      <c r="O662" s="2"/>
      <c r="P662" s="2"/>
      <c r="Q662" s="2"/>
      <c r="R662" s="2"/>
      <c r="S662" s="2"/>
      <c r="T662" s="2"/>
      <c r="U662" s="2"/>
      <c r="V662" s="2"/>
      <c r="W662" s="2"/>
      <c r="X662" s="2"/>
    </row>
    <row r="663" spans="1:24" ht="15.75" customHeight="1">
      <c r="A663" s="2"/>
      <c r="B663" s="2"/>
      <c r="C663" s="2"/>
      <c r="D663" s="2"/>
      <c r="E663" s="2"/>
      <c r="F663" s="2"/>
      <c r="G663" s="2"/>
      <c r="H663" s="2"/>
      <c r="I663" s="2"/>
      <c r="K663" s="2"/>
      <c r="L663" s="2"/>
      <c r="M663" s="2"/>
      <c r="N663" s="2"/>
      <c r="O663" s="2"/>
      <c r="P663" s="2"/>
      <c r="Q663" s="2"/>
      <c r="R663" s="2"/>
      <c r="S663" s="2"/>
      <c r="T663" s="2"/>
      <c r="U663" s="2"/>
      <c r="V663" s="2"/>
      <c r="W663" s="2"/>
      <c r="X663" s="2"/>
    </row>
    <row r="664" spans="1:24" ht="15.75" customHeight="1">
      <c r="A664" s="2"/>
      <c r="B664" s="2"/>
      <c r="C664" s="2"/>
      <c r="D664" s="2"/>
      <c r="E664" s="2"/>
      <c r="F664" s="2"/>
      <c r="G664" s="2"/>
      <c r="H664" s="2"/>
      <c r="I664" s="2"/>
      <c r="K664" s="2"/>
      <c r="L664" s="2"/>
      <c r="M664" s="2"/>
      <c r="N664" s="2"/>
      <c r="O664" s="2"/>
      <c r="P664" s="2"/>
      <c r="Q664" s="2"/>
      <c r="R664" s="2"/>
      <c r="S664" s="2"/>
      <c r="T664" s="2"/>
      <c r="U664" s="2"/>
      <c r="V664" s="2"/>
      <c r="W664" s="2"/>
      <c r="X664" s="2"/>
    </row>
    <row r="665" spans="1:24" ht="15.75" customHeight="1">
      <c r="A665" s="2"/>
      <c r="B665" s="2"/>
      <c r="C665" s="2"/>
      <c r="D665" s="2"/>
      <c r="E665" s="2"/>
      <c r="F665" s="2"/>
      <c r="G665" s="2"/>
      <c r="H665" s="2"/>
      <c r="I665" s="2"/>
      <c r="K665" s="2"/>
      <c r="L665" s="2"/>
      <c r="M665" s="2"/>
      <c r="N665" s="2"/>
      <c r="O665" s="2"/>
      <c r="P665" s="2"/>
      <c r="Q665" s="2"/>
      <c r="R665" s="2"/>
      <c r="S665" s="2"/>
      <c r="T665" s="2"/>
      <c r="U665" s="2"/>
      <c r="V665" s="2"/>
      <c r="W665" s="2"/>
      <c r="X665" s="2"/>
    </row>
    <row r="666" spans="1:24" ht="15.75" customHeight="1">
      <c r="A666" s="2"/>
      <c r="B666" s="2"/>
      <c r="C666" s="2"/>
      <c r="D666" s="2"/>
      <c r="E666" s="2"/>
      <c r="F666" s="2"/>
      <c r="G666" s="2"/>
      <c r="H666" s="2"/>
      <c r="I666" s="2"/>
      <c r="K666" s="2"/>
      <c r="L666" s="2"/>
      <c r="M666" s="2"/>
      <c r="N666" s="2"/>
      <c r="O666" s="2"/>
      <c r="P666" s="2"/>
      <c r="Q666" s="2"/>
      <c r="R666" s="2"/>
      <c r="S666" s="2"/>
      <c r="T666" s="2"/>
      <c r="U666" s="2"/>
      <c r="V666" s="2"/>
      <c r="W666" s="2"/>
      <c r="X666" s="2"/>
    </row>
    <row r="667" spans="1:24" ht="15.75" customHeight="1">
      <c r="A667" s="2"/>
      <c r="B667" s="2"/>
      <c r="C667" s="2"/>
      <c r="D667" s="2"/>
      <c r="E667" s="2"/>
      <c r="F667" s="2"/>
      <c r="G667" s="2"/>
      <c r="H667" s="2"/>
      <c r="I667" s="2"/>
      <c r="K667" s="2"/>
      <c r="L667" s="2"/>
      <c r="M667" s="2"/>
      <c r="N667" s="2"/>
      <c r="O667" s="2"/>
      <c r="P667" s="2"/>
      <c r="Q667" s="2"/>
      <c r="R667" s="2"/>
      <c r="S667" s="2"/>
      <c r="T667" s="2"/>
      <c r="U667" s="2"/>
      <c r="V667" s="2"/>
      <c r="W667" s="2"/>
      <c r="X667" s="2"/>
    </row>
    <row r="668" spans="1:24" ht="15.75" customHeight="1">
      <c r="A668" s="2"/>
      <c r="B668" s="2"/>
      <c r="C668" s="2"/>
      <c r="D668" s="2"/>
      <c r="E668" s="2"/>
      <c r="F668" s="2"/>
      <c r="G668" s="2"/>
      <c r="H668" s="2"/>
      <c r="I668" s="2"/>
      <c r="K668" s="2"/>
      <c r="L668" s="2"/>
      <c r="M668" s="2"/>
      <c r="N668" s="2"/>
      <c r="O668" s="2"/>
      <c r="P668" s="2"/>
      <c r="Q668" s="2"/>
      <c r="R668" s="2"/>
      <c r="S668" s="2"/>
      <c r="T668" s="2"/>
      <c r="U668" s="2"/>
      <c r="V668" s="2"/>
      <c r="W668" s="2"/>
      <c r="X668" s="2"/>
    </row>
    <row r="669" spans="1:24" ht="15.75" customHeight="1">
      <c r="A669" s="2"/>
      <c r="B669" s="2"/>
      <c r="C669" s="2"/>
      <c r="D669" s="2"/>
      <c r="E669" s="2"/>
      <c r="F669" s="2"/>
      <c r="G669" s="2"/>
      <c r="H669" s="2"/>
      <c r="I669" s="2"/>
      <c r="K669" s="2"/>
      <c r="L669" s="2"/>
      <c r="M669" s="2"/>
      <c r="N669" s="2"/>
      <c r="O669" s="2"/>
      <c r="P669" s="2"/>
      <c r="Q669" s="2"/>
      <c r="R669" s="2"/>
      <c r="S669" s="2"/>
      <c r="T669" s="2"/>
      <c r="U669" s="2"/>
      <c r="V669" s="2"/>
      <c r="W669" s="2"/>
      <c r="X669" s="2"/>
    </row>
    <row r="670" spans="1:24" ht="15.75" customHeight="1">
      <c r="A670" s="2"/>
      <c r="B670" s="2"/>
      <c r="C670" s="2"/>
      <c r="D670" s="2"/>
      <c r="E670" s="2"/>
      <c r="F670" s="2"/>
      <c r="G670" s="2"/>
      <c r="H670" s="2"/>
      <c r="I670" s="2"/>
      <c r="K670" s="2"/>
      <c r="L670" s="2"/>
      <c r="M670" s="2"/>
      <c r="N670" s="2"/>
      <c r="O670" s="2"/>
      <c r="P670" s="2"/>
      <c r="Q670" s="2"/>
      <c r="R670" s="2"/>
      <c r="S670" s="2"/>
      <c r="T670" s="2"/>
      <c r="U670" s="2"/>
      <c r="V670" s="2"/>
      <c r="W670" s="2"/>
      <c r="X670" s="2"/>
    </row>
    <row r="671" spans="1:24" ht="15.75" customHeight="1">
      <c r="A671" s="2"/>
      <c r="B671" s="2"/>
      <c r="C671" s="2"/>
      <c r="D671" s="2"/>
      <c r="E671" s="2"/>
      <c r="F671" s="2"/>
      <c r="G671" s="2"/>
      <c r="H671" s="2"/>
      <c r="I671" s="2"/>
      <c r="K671" s="2"/>
      <c r="L671" s="2"/>
      <c r="M671" s="2"/>
      <c r="N671" s="2"/>
      <c r="O671" s="2"/>
      <c r="P671" s="2"/>
      <c r="Q671" s="2"/>
      <c r="R671" s="2"/>
      <c r="S671" s="2"/>
      <c r="T671" s="2"/>
      <c r="U671" s="2"/>
      <c r="V671" s="2"/>
      <c r="W671" s="2"/>
      <c r="X671" s="2"/>
    </row>
    <row r="672" spans="1:24" ht="15.75" customHeight="1">
      <c r="A672" s="2"/>
      <c r="B672" s="2"/>
      <c r="C672" s="2"/>
      <c r="D672" s="2"/>
      <c r="E672" s="2"/>
      <c r="F672" s="2"/>
      <c r="G672" s="2"/>
      <c r="H672" s="2"/>
      <c r="I672" s="2"/>
      <c r="K672" s="2"/>
      <c r="L672" s="2"/>
      <c r="M672" s="2"/>
      <c r="N672" s="2"/>
      <c r="O672" s="2"/>
      <c r="P672" s="2"/>
      <c r="Q672" s="2"/>
      <c r="R672" s="2"/>
      <c r="S672" s="2"/>
      <c r="T672" s="2"/>
      <c r="U672" s="2"/>
      <c r="V672" s="2"/>
      <c r="W672" s="2"/>
      <c r="X672" s="2"/>
    </row>
    <row r="673" spans="1:24" ht="15.75" customHeight="1">
      <c r="A673" s="2"/>
      <c r="B673" s="2"/>
      <c r="C673" s="2"/>
      <c r="D673" s="2"/>
      <c r="E673" s="2"/>
      <c r="F673" s="2"/>
      <c r="G673" s="2"/>
      <c r="H673" s="2"/>
      <c r="I673" s="2"/>
      <c r="K673" s="2"/>
      <c r="L673" s="2"/>
      <c r="M673" s="2"/>
      <c r="N673" s="2"/>
      <c r="O673" s="2"/>
      <c r="P673" s="2"/>
      <c r="Q673" s="2"/>
      <c r="R673" s="2"/>
      <c r="S673" s="2"/>
      <c r="T673" s="2"/>
      <c r="U673" s="2"/>
      <c r="V673" s="2"/>
      <c r="W673" s="2"/>
      <c r="X673" s="2"/>
    </row>
    <row r="674" spans="1:24" ht="15.75" customHeight="1">
      <c r="A674" s="2"/>
      <c r="B674" s="2"/>
      <c r="C674" s="2"/>
      <c r="D674" s="2"/>
      <c r="E674" s="2"/>
      <c r="F674" s="2"/>
      <c r="G674" s="2"/>
      <c r="H674" s="2"/>
      <c r="I674" s="2"/>
      <c r="K674" s="2"/>
      <c r="L674" s="2"/>
      <c r="M674" s="2"/>
      <c r="N674" s="2"/>
      <c r="O674" s="2"/>
      <c r="P674" s="2"/>
      <c r="Q674" s="2"/>
      <c r="R674" s="2"/>
      <c r="S674" s="2"/>
      <c r="T674" s="2"/>
      <c r="U674" s="2"/>
      <c r="V674" s="2"/>
      <c r="W674" s="2"/>
      <c r="X674" s="2"/>
    </row>
    <row r="675" spans="1:24" ht="15.75" customHeight="1">
      <c r="A675" s="2"/>
      <c r="B675" s="2"/>
      <c r="C675" s="2"/>
      <c r="D675" s="2"/>
      <c r="E675" s="2"/>
      <c r="F675" s="2"/>
      <c r="G675" s="2"/>
      <c r="H675" s="2"/>
      <c r="I675" s="2"/>
      <c r="K675" s="2"/>
      <c r="L675" s="2"/>
      <c r="M675" s="2"/>
      <c r="N675" s="2"/>
      <c r="O675" s="2"/>
      <c r="P675" s="2"/>
      <c r="Q675" s="2"/>
      <c r="R675" s="2"/>
      <c r="S675" s="2"/>
      <c r="T675" s="2"/>
      <c r="U675" s="2"/>
      <c r="V675" s="2"/>
      <c r="W675" s="2"/>
      <c r="X675" s="2"/>
    </row>
    <row r="676" spans="1:24" ht="15.75" customHeight="1">
      <c r="A676" s="2"/>
      <c r="B676" s="2"/>
      <c r="C676" s="2"/>
      <c r="D676" s="2"/>
      <c r="E676" s="2"/>
      <c r="F676" s="2"/>
      <c r="G676" s="2"/>
      <c r="H676" s="2"/>
      <c r="I676" s="2"/>
      <c r="K676" s="2"/>
      <c r="L676" s="2"/>
      <c r="M676" s="2"/>
      <c r="N676" s="2"/>
      <c r="O676" s="2"/>
      <c r="P676" s="2"/>
      <c r="Q676" s="2"/>
      <c r="R676" s="2"/>
      <c r="S676" s="2"/>
      <c r="T676" s="2"/>
      <c r="U676" s="2"/>
      <c r="V676" s="2"/>
      <c r="W676" s="2"/>
      <c r="X676" s="2"/>
    </row>
    <row r="677" spans="1:24" ht="15.75" customHeight="1">
      <c r="A677" s="2"/>
      <c r="B677" s="2"/>
      <c r="C677" s="2"/>
      <c r="D677" s="2"/>
      <c r="E677" s="2"/>
      <c r="F677" s="2"/>
      <c r="G677" s="2"/>
      <c r="H677" s="2"/>
      <c r="I677" s="2"/>
      <c r="K677" s="2"/>
      <c r="L677" s="2"/>
      <c r="M677" s="2"/>
      <c r="N677" s="2"/>
      <c r="O677" s="2"/>
      <c r="P677" s="2"/>
      <c r="Q677" s="2"/>
      <c r="R677" s="2"/>
      <c r="S677" s="2"/>
      <c r="T677" s="2"/>
      <c r="U677" s="2"/>
      <c r="V677" s="2"/>
      <c r="W677" s="2"/>
      <c r="X677" s="2"/>
    </row>
    <row r="678" spans="1:24" ht="15.75" customHeight="1">
      <c r="A678" s="2"/>
      <c r="B678" s="2"/>
      <c r="C678" s="2"/>
      <c r="D678" s="2"/>
      <c r="E678" s="2"/>
      <c r="F678" s="2"/>
      <c r="G678" s="2"/>
      <c r="H678" s="2"/>
      <c r="I678" s="2"/>
      <c r="K678" s="2"/>
      <c r="L678" s="2"/>
      <c r="M678" s="2"/>
      <c r="N678" s="2"/>
      <c r="O678" s="2"/>
      <c r="P678" s="2"/>
      <c r="Q678" s="2"/>
      <c r="R678" s="2"/>
      <c r="S678" s="2"/>
      <c r="T678" s="2"/>
      <c r="U678" s="2"/>
      <c r="V678" s="2"/>
      <c r="W678" s="2"/>
      <c r="X678" s="2"/>
    </row>
    <row r="679" spans="1:24" ht="15.75" customHeight="1">
      <c r="A679" s="2"/>
      <c r="B679" s="2"/>
      <c r="C679" s="2"/>
      <c r="D679" s="2"/>
      <c r="E679" s="2"/>
      <c r="F679" s="2"/>
      <c r="G679" s="2"/>
      <c r="H679" s="2"/>
      <c r="I679" s="2"/>
      <c r="K679" s="2"/>
      <c r="L679" s="2"/>
      <c r="M679" s="2"/>
      <c r="N679" s="2"/>
      <c r="O679" s="2"/>
      <c r="P679" s="2"/>
      <c r="Q679" s="2"/>
      <c r="R679" s="2"/>
      <c r="S679" s="2"/>
      <c r="T679" s="2"/>
      <c r="U679" s="2"/>
      <c r="V679" s="2"/>
      <c r="W679" s="2"/>
      <c r="X679" s="2"/>
    </row>
    <row r="680" spans="1:24" ht="15.75" customHeight="1">
      <c r="A680" s="2"/>
      <c r="B680" s="2"/>
      <c r="C680" s="2"/>
      <c r="D680" s="2"/>
      <c r="E680" s="2"/>
      <c r="F680" s="2"/>
      <c r="G680" s="2"/>
      <c r="H680" s="2"/>
      <c r="I680" s="2"/>
      <c r="K680" s="2"/>
      <c r="L680" s="2"/>
      <c r="M680" s="2"/>
      <c r="N680" s="2"/>
      <c r="O680" s="2"/>
      <c r="P680" s="2"/>
      <c r="Q680" s="2"/>
      <c r="R680" s="2"/>
      <c r="S680" s="2"/>
      <c r="T680" s="2"/>
      <c r="U680" s="2"/>
      <c r="V680" s="2"/>
      <c r="W680" s="2"/>
      <c r="X680" s="2"/>
    </row>
    <row r="681" spans="1:24" ht="15.75" customHeight="1">
      <c r="A681" s="2"/>
      <c r="B681" s="2"/>
      <c r="C681" s="2"/>
      <c r="D681" s="2"/>
      <c r="E681" s="2"/>
      <c r="F681" s="2"/>
      <c r="G681" s="2"/>
      <c r="H681" s="2"/>
      <c r="I681" s="2"/>
      <c r="K681" s="2"/>
      <c r="L681" s="2"/>
      <c r="M681" s="2"/>
      <c r="N681" s="2"/>
      <c r="O681" s="2"/>
      <c r="P681" s="2"/>
      <c r="Q681" s="2"/>
      <c r="R681" s="2"/>
      <c r="S681" s="2"/>
      <c r="T681" s="2"/>
      <c r="U681" s="2"/>
      <c r="V681" s="2"/>
      <c r="W681" s="2"/>
      <c r="X681" s="2"/>
    </row>
    <row r="682" spans="1:24" ht="15.75" customHeight="1">
      <c r="A682" s="2"/>
      <c r="B682" s="2"/>
      <c r="C682" s="2"/>
      <c r="D682" s="2"/>
      <c r="E682" s="2"/>
      <c r="F682" s="2"/>
      <c r="G682" s="2"/>
      <c r="H682" s="2"/>
      <c r="I682" s="2"/>
      <c r="K682" s="2"/>
      <c r="L682" s="2"/>
      <c r="M682" s="2"/>
      <c r="N682" s="2"/>
      <c r="O682" s="2"/>
      <c r="P682" s="2"/>
      <c r="Q682" s="2"/>
      <c r="R682" s="2"/>
      <c r="S682" s="2"/>
      <c r="T682" s="2"/>
      <c r="U682" s="2"/>
      <c r="V682" s="2"/>
      <c r="W682" s="2"/>
      <c r="X682" s="2"/>
    </row>
    <row r="683" spans="1:24" ht="15.75" customHeight="1">
      <c r="A683" s="2"/>
      <c r="B683" s="2"/>
      <c r="C683" s="2"/>
      <c r="D683" s="2"/>
      <c r="E683" s="2"/>
      <c r="F683" s="2"/>
      <c r="G683" s="2"/>
      <c r="H683" s="2"/>
      <c r="I683" s="2"/>
      <c r="K683" s="2"/>
      <c r="L683" s="2"/>
      <c r="M683" s="2"/>
      <c r="N683" s="2"/>
      <c r="O683" s="2"/>
      <c r="P683" s="2"/>
      <c r="Q683" s="2"/>
      <c r="R683" s="2"/>
      <c r="S683" s="2"/>
      <c r="T683" s="2"/>
      <c r="U683" s="2"/>
      <c r="V683" s="2"/>
      <c r="W683" s="2"/>
      <c r="X683" s="2"/>
    </row>
    <row r="684" spans="1:24" ht="15.75" customHeight="1">
      <c r="A684" s="2"/>
      <c r="B684" s="2"/>
      <c r="C684" s="2"/>
      <c r="D684" s="2"/>
      <c r="E684" s="2"/>
      <c r="F684" s="2"/>
      <c r="G684" s="2"/>
      <c r="H684" s="2"/>
      <c r="I684" s="2"/>
      <c r="K684" s="2"/>
      <c r="L684" s="2"/>
      <c r="M684" s="2"/>
      <c r="N684" s="2"/>
      <c r="O684" s="2"/>
      <c r="P684" s="2"/>
      <c r="Q684" s="2"/>
      <c r="R684" s="2"/>
      <c r="S684" s="2"/>
      <c r="T684" s="2"/>
      <c r="U684" s="2"/>
      <c r="V684" s="2"/>
      <c r="W684" s="2"/>
      <c r="X684" s="2"/>
    </row>
    <row r="685" spans="1:24" ht="15.75" customHeight="1">
      <c r="A685" s="2"/>
      <c r="B685" s="2"/>
      <c r="C685" s="2"/>
      <c r="D685" s="2"/>
      <c r="E685" s="2"/>
      <c r="F685" s="2"/>
      <c r="G685" s="2"/>
      <c r="H685" s="2"/>
      <c r="I685" s="2"/>
      <c r="K685" s="2"/>
      <c r="L685" s="2"/>
      <c r="M685" s="2"/>
      <c r="N685" s="2"/>
      <c r="O685" s="2"/>
      <c r="P685" s="2"/>
      <c r="Q685" s="2"/>
      <c r="R685" s="2"/>
      <c r="S685" s="2"/>
      <c r="T685" s="2"/>
      <c r="U685" s="2"/>
      <c r="V685" s="2"/>
      <c r="W685" s="2"/>
      <c r="X685" s="2"/>
    </row>
    <row r="686" spans="1:24" ht="15.75" customHeight="1">
      <c r="A686" s="2"/>
      <c r="B686" s="2"/>
      <c r="C686" s="2"/>
      <c r="D686" s="2"/>
      <c r="E686" s="2"/>
      <c r="F686" s="2"/>
      <c r="G686" s="2"/>
      <c r="H686" s="2"/>
      <c r="I686" s="2"/>
      <c r="K686" s="2"/>
      <c r="L686" s="2"/>
      <c r="M686" s="2"/>
      <c r="N686" s="2"/>
      <c r="O686" s="2"/>
      <c r="P686" s="2"/>
      <c r="Q686" s="2"/>
      <c r="R686" s="2"/>
      <c r="S686" s="2"/>
      <c r="T686" s="2"/>
      <c r="U686" s="2"/>
      <c r="V686" s="2"/>
      <c r="W686" s="2"/>
      <c r="X686" s="2"/>
    </row>
    <row r="687" spans="1:24" ht="15.75" customHeight="1">
      <c r="A687" s="2"/>
      <c r="B687" s="2"/>
      <c r="C687" s="2"/>
      <c r="D687" s="2"/>
      <c r="E687" s="2"/>
      <c r="F687" s="2"/>
      <c r="G687" s="2"/>
      <c r="H687" s="2"/>
      <c r="I687" s="2"/>
      <c r="K687" s="2"/>
      <c r="L687" s="2"/>
      <c r="M687" s="2"/>
      <c r="N687" s="2"/>
      <c r="O687" s="2"/>
      <c r="P687" s="2"/>
      <c r="Q687" s="2"/>
      <c r="R687" s="2"/>
      <c r="S687" s="2"/>
      <c r="T687" s="2"/>
      <c r="U687" s="2"/>
      <c r="V687" s="2"/>
      <c r="W687" s="2"/>
      <c r="X687" s="2"/>
    </row>
    <row r="688" spans="1:24" ht="15.75" customHeight="1">
      <c r="A688" s="2"/>
      <c r="B688" s="2"/>
      <c r="C688" s="2"/>
      <c r="D688" s="2"/>
      <c r="E688" s="2"/>
      <c r="F688" s="2"/>
      <c r="G688" s="2"/>
      <c r="H688" s="2"/>
      <c r="I688" s="2"/>
      <c r="K688" s="2"/>
      <c r="L688" s="2"/>
      <c r="M688" s="2"/>
      <c r="N688" s="2"/>
      <c r="O688" s="2"/>
      <c r="P688" s="2"/>
      <c r="Q688" s="2"/>
      <c r="R688" s="2"/>
      <c r="S688" s="2"/>
      <c r="T688" s="2"/>
      <c r="U688" s="2"/>
      <c r="V688" s="2"/>
      <c r="W688" s="2"/>
      <c r="X688" s="2"/>
    </row>
    <row r="689" spans="1:24" ht="15.75" customHeight="1">
      <c r="A689" s="2"/>
      <c r="B689" s="2"/>
      <c r="C689" s="2"/>
      <c r="D689" s="2"/>
      <c r="E689" s="2"/>
      <c r="F689" s="2"/>
      <c r="G689" s="2"/>
      <c r="H689" s="2"/>
      <c r="I689" s="2"/>
      <c r="K689" s="2"/>
      <c r="L689" s="2"/>
      <c r="M689" s="2"/>
      <c r="N689" s="2"/>
      <c r="O689" s="2"/>
      <c r="P689" s="2"/>
      <c r="Q689" s="2"/>
      <c r="R689" s="2"/>
      <c r="S689" s="2"/>
      <c r="T689" s="2"/>
      <c r="U689" s="2"/>
      <c r="V689" s="2"/>
      <c r="W689" s="2"/>
      <c r="X689" s="2"/>
    </row>
    <row r="690" spans="1:24" ht="15.75" customHeight="1">
      <c r="A690" s="2"/>
      <c r="B690" s="2"/>
      <c r="C690" s="2"/>
      <c r="D690" s="2"/>
      <c r="E690" s="2"/>
      <c r="F690" s="2"/>
      <c r="G690" s="2"/>
      <c r="H690" s="2"/>
      <c r="I690" s="2"/>
      <c r="K690" s="2"/>
      <c r="L690" s="2"/>
      <c r="M690" s="2"/>
      <c r="N690" s="2"/>
      <c r="O690" s="2"/>
      <c r="P690" s="2"/>
      <c r="Q690" s="2"/>
      <c r="R690" s="2"/>
      <c r="S690" s="2"/>
      <c r="T690" s="2"/>
      <c r="U690" s="2"/>
      <c r="V690" s="2"/>
      <c r="W690" s="2"/>
      <c r="X690" s="2"/>
    </row>
    <row r="691" spans="1:24" ht="15.75" customHeight="1">
      <c r="A691" s="2"/>
      <c r="B691" s="2"/>
      <c r="C691" s="2"/>
      <c r="D691" s="2"/>
      <c r="E691" s="2"/>
      <c r="F691" s="2"/>
      <c r="G691" s="2"/>
      <c r="H691" s="2"/>
      <c r="I691" s="2"/>
      <c r="K691" s="2"/>
      <c r="L691" s="2"/>
      <c r="M691" s="2"/>
      <c r="N691" s="2"/>
      <c r="O691" s="2"/>
      <c r="P691" s="2"/>
      <c r="Q691" s="2"/>
      <c r="R691" s="2"/>
      <c r="S691" s="2"/>
      <c r="T691" s="2"/>
      <c r="U691" s="2"/>
      <c r="V691" s="2"/>
      <c r="W691" s="2"/>
      <c r="X691" s="2"/>
    </row>
    <row r="692" spans="1:24" ht="15.75" customHeight="1">
      <c r="A692" s="2"/>
      <c r="B692" s="2"/>
      <c r="C692" s="2"/>
      <c r="D692" s="2"/>
      <c r="E692" s="2"/>
      <c r="F692" s="2"/>
      <c r="G692" s="2"/>
      <c r="H692" s="2"/>
      <c r="I692" s="2"/>
      <c r="K692" s="2"/>
      <c r="L692" s="2"/>
      <c r="M692" s="2"/>
      <c r="N692" s="2"/>
      <c r="O692" s="2"/>
      <c r="P692" s="2"/>
      <c r="Q692" s="2"/>
      <c r="R692" s="2"/>
      <c r="S692" s="2"/>
      <c r="T692" s="2"/>
      <c r="U692" s="2"/>
      <c r="V692" s="2"/>
      <c r="W692" s="2"/>
      <c r="X692" s="2"/>
    </row>
    <row r="693" spans="1:24" ht="15.75" customHeight="1">
      <c r="A693" s="2"/>
      <c r="B693" s="2"/>
      <c r="C693" s="2"/>
      <c r="D693" s="2"/>
      <c r="E693" s="2"/>
      <c r="F693" s="2"/>
      <c r="G693" s="2"/>
      <c r="H693" s="2"/>
      <c r="I693" s="2"/>
      <c r="K693" s="2"/>
      <c r="L693" s="2"/>
      <c r="M693" s="2"/>
      <c r="N693" s="2"/>
      <c r="O693" s="2"/>
      <c r="P693" s="2"/>
      <c r="Q693" s="2"/>
      <c r="R693" s="2"/>
      <c r="S693" s="2"/>
      <c r="T693" s="2"/>
      <c r="U693" s="2"/>
      <c r="V693" s="2"/>
      <c r="W693" s="2"/>
      <c r="X693" s="2"/>
    </row>
    <row r="694" spans="1:24" ht="15.75" customHeight="1">
      <c r="A694" s="2"/>
      <c r="B694" s="2"/>
      <c r="C694" s="2"/>
      <c r="D694" s="2"/>
      <c r="E694" s="2"/>
      <c r="F694" s="2"/>
      <c r="G694" s="2"/>
      <c r="H694" s="2"/>
      <c r="I694" s="2"/>
      <c r="K694" s="2"/>
      <c r="L694" s="2"/>
      <c r="M694" s="2"/>
      <c r="N694" s="2"/>
      <c r="O694" s="2"/>
      <c r="P694" s="2"/>
      <c r="Q694" s="2"/>
      <c r="R694" s="2"/>
      <c r="S694" s="2"/>
      <c r="T694" s="2"/>
      <c r="U694" s="2"/>
      <c r="V694" s="2"/>
      <c r="W694" s="2"/>
      <c r="X694" s="2"/>
    </row>
    <row r="695" spans="1:24" ht="15.75" customHeight="1">
      <c r="A695" s="2"/>
      <c r="B695" s="2"/>
      <c r="C695" s="2"/>
      <c r="D695" s="2"/>
      <c r="E695" s="2"/>
      <c r="F695" s="2"/>
      <c r="G695" s="2"/>
      <c r="H695" s="2"/>
      <c r="I695" s="2"/>
      <c r="K695" s="2"/>
      <c r="L695" s="2"/>
      <c r="M695" s="2"/>
      <c r="N695" s="2"/>
      <c r="O695" s="2"/>
      <c r="P695" s="2"/>
      <c r="Q695" s="2"/>
      <c r="R695" s="2"/>
      <c r="S695" s="2"/>
      <c r="T695" s="2"/>
      <c r="U695" s="2"/>
      <c r="V695" s="2"/>
      <c r="W695" s="2"/>
      <c r="X695" s="2"/>
    </row>
    <row r="696" spans="1:24" ht="15.75" customHeight="1">
      <c r="A696" s="2"/>
      <c r="B696" s="2"/>
      <c r="C696" s="2"/>
      <c r="D696" s="2"/>
      <c r="E696" s="2"/>
      <c r="F696" s="2"/>
      <c r="G696" s="2"/>
      <c r="H696" s="2"/>
      <c r="I696" s="2"/>
      <c r="K696" s="2"/>
      <c r="L696" s="2"/>
      <c r="M696" s="2"/>
      <c r="N696" s="2"/>
      <c r="O696" s="2"/>
      <c r="P696" s="2"/>
      <c r="Q696" s="2"/>
      <c r="R696" s="2"/>
      <c r="S696" s="2"/>
      <c r="T696" s="2"/>
      <c r="U696" s="2"/>
      <c r="V696" s="2"/>
      <c r="W696" s="2"/>
      <c r="X696" s="2"/>
    </row>
    <row r="697" spans="1:24" ht="15.75" customHeight="1">
      <c r="A697" s="2"/>
      <c r="B697" s="2"/>
      <c r="C697" s="2"/>
      <c r="D697" s="2"/>
      <c r="E697" s="2"/>
      <c r="F697" s="2"/>
      <c r="G697" s="2"/>
      <c r="H697" s="2"/>
      <c r="I697" s="2"/>
      <c r="K697" s="2"/>
      <c r="L697" s="2"/>
      <c r="M697" s="2"/>
      <c r="N697" s="2"/>
      <c r="O697" s="2"/>
      <c r="P697" s="2"/>
      <c r="Q697" s="2"/>
      <c r="R697" s="2"/>
      <c r="S697" s="2"/>
      <c r="T697" s="2"/>
      <c r="U697" s="2"/>
      <c r="V697" s="2"/>
      <c r="W697" s="2"/>
      <c r="X697" s="2"/>
    </row>
    <row r="698" spans="1:24" ht="15.75" customHeight="1">
      <c r="A698" s="2"/>
      <c r="B698" s="2"/>
      <c r="C698" s="2"/>
      <c r="D698" s="2"/>
      <c r="E698" s="2"/>
      <c r="F698" s="2"/>
      <c r="G698" s="2"/>
      <c r="H698" s="2"/>
      <c r="I698" s="2"/>
      <c r="K698" s="2"/>
      <c r="L698" s="2"/>
      <c r="M698" s="2"/>
      <c r="N698" s="2"/>
      <c r="O698" s="2"/>
      <c r="P698" s="2"/>
      <c r="Q698" s="2"/>
      <c r="R698" s="2"/>
      <c r="S698" s="2"/>
      <c r="T698" s="2"/>
      <c r="U698" s="2"/>
      <c r="V698" s="2"/>
      <c r="W698" s="2"/>
      <c r="X698" s="2"/>
    </row>
    <row r="699" spans="1:24" ht="15.75" customHeight="1">
      <c r="A699" s="2"/>
      <c r="B699" s="2"/>
      <c r="C699" s="2"/>
      <c r="D699" s="2"/>
      <c r="E699" s="2"/>
      <c r="F699" s="2"/>
      <c r="G699" s="2"/>
      <c r="H699" s="2"/>
      <c r="I699" s="2"/>
      <c r="K699" s="2"/>
      <c r="L699" s="2"/>
      <c r="M699" s="2"/>
      <c r="N699" s="2"/>
      <c r="O699" s="2"/>
      <c r="P699" s="2"/>
      <c r="Q699" s="2"/>
      <c r="R699" s="2"/>
      <c r="S699" s="2"/>
      <c r="T699" s="2"/>
      <c r="U699" s="2"/>
      <c r="V699" s="2"/>
      <c r="W699" s="2"/>
      <c r="X699" s="2"/>
    </row>
    <row r="700" spans="1:24" ht="15.75" customHeight="1">
      <c r="A700" s="2"/>
      <c r="B700" s="2"/>
      <c r="C700" s="2"/>
      <c r="D700" s="2"/>
      <c r="E700" s="2"/>
      <c r="F700" s="2"/>
      <c r="G700" s="2"/>
      <c r="H700" s="2"/>
      <c r="I700" s="2"/>
      <c r="K700" s="2"/>
      <c r="L700" s="2"/>
      <c r="M700" s="2"/>
      <c r="N700" s="2"/>
      <c r="O700" s="2"/>
      <c r="P700" s="2"/>
      <c r="Q700" s="2"/>
      <c r="R700" s="2"/>
      <c r="S700" s="2"/>
      <c r="T700" s="2"/>
      <c r="U700" s="2"/>
      <c r="V700" s="2"/>
      <c r="W700" s="2"/>
      <c r="X700" s="2"/>
    </row>
    <row r="701" spans="1:24" ht="15.75" customHeight="1">
      <c r="A701" s="2"/>
      <c r="B701" s="2"/>
      <c r="C701" s="2"/>
      <c r="D701" s="2"/>
      <c r="E701" s="2"/>
      <c r="F701" s="2"/>
      <c r="G701" s="2"/>
      <c r="H701" s="2"/>
      <c r="I701" s="2"/>
      <c r="K701" s="2"/>
      <c r="L701" s="2"/>
      <c r="M701" s="2"/>
      <c r="N701" s="2"/>
      <c r="O701" s="2"/>
      <c r="P701" s="2"/>
      <c r="Q701" s="2"/>
      <c r="R701" s="2"/>
      <c r="S701" s="2"/>
      <c r="T701" s="2"/>
      <c r="U701" s="2"/>
      <c r="V701" s="2"/>
      <c r="W701" s="2"/>
      <c r="X701" s="2"/>
    </row>
    <row r="702" spans="1:24" ht="15.75" customHeight="1">
      <c r="A702" s="2"/>
      <c r="B702" s="2"/>
      <c r="C702" s="2"/>
      <c r="D702" s="2"/>
      <c r="E702" s="2"/>
      <c r="F702" s="2"/>
      <c r="G702" s="2"/>
      <c r="H702" s="2"/>
      <c r="I702" s="2"/>
      <c r="K702" s="2"/>
      <c r="L702" s="2"/>
      <c r="M702" s="2"/>
      <c r="N702" s="2"/>
      <c r="O702" s="2"/>
      <c r="P702" s="2"/>
      <c r="Q702" s="2"/>
      <c r="R702" s="2"/>
      <c r="S702" s="2"/>
      <c r="T702" s="2"/>
      <c r="U702" s="2"/>
      <c r="V702" s="2"/>
      <c r="W702" s="2"/>
      <c r="X702" s="2"/>
    </row>
    <row r="703" spans="1:24" ht="15.75" customHeight="1">
      <c r="A703" s="2"/>
      <c r="B703" s="2"/>
      <c r="C703" s="2"/>
      <c r="D703" s="2"/>
      <c r="E703" s="2"/>
      <c r="F703" s="2"/>
      <c r="G703" s="2"/>
      <c r="H703" s="2"/>
      <c r="I703" s="2"/>
      <c r="K703" s="2"/>
      <c r="L703" s="2"/>
      <c r="M703" s="2"/>
      <c r="N703" s="2"/>
      <c r="O703" s="2"/>
      <c r="P703" s="2"/>
      <c r="Q703" s="2"/>
      <c r="R703" s="2"/>
      <c r="S703" s="2"/>
      <c r="T703" s="2"/>
      <c r="U703" s="2"/>
      <c r="V703" s="2"/>
      <c r="W703" s="2"/>
      <c r="X703" s="2"/>
    </row>
    <row r="704" spans="1:24" ht="15.75" customHeight="1">
      <c r="A704" s="2"/>
      <c r="B704" s="2"/>
      <c r="C704" s="2"/>
      <c r="D704" s="2"/>
      <c r="E704" s="2"/>
      <c r="F704" s="2"/>
      <c r="G704" s="2"/>
      <c r="H704" s="2"/>
      <c r="I704" s="2"/>
      <c r="K704" s="2"/>
      <c r="L704" s="2"/>
      <c r="M704" s="2"/>
      <c r="N704" s="2"/>
      <c r="O704" s="2"/>
      <c r="P704" s="2"/>
      <c r="Q704" s="2"/>
      <c r="R704" s="2"/>
      <c r="S704" s="2"/>
      <c r="T704" s="2"/>
      <c r="U704" s="2"/>
      <c r="V704" s="2"/>
      <c r="W704" s="2"/>
      <c r="X704" s="2"/>
    </row>
    <row r="705" spans="1:24" ht="15.75" customHeight="1">
      <c r="A705" s="2"/>
      <c r="B705" s="2"/>
      <c r="C705" s="2"/>
      <c r="D705" s="2"/>
      <c r="E705" s="2"/>
      <c r="F705" s="2"/>
      <c r="G705" s="2"/>
      <c r="H705" s="2"/>
      <c r="I705" s="2"/>
      <c r="K705" s="2"/>
      <c r="L705" s="2"/>
      <c r="M705" s="2"/>
      <c r="N705" s="2"/>
      <c r="O705" s="2"/>
      <c r="P705" s="2"/>
      <c r="Q705" s="2"/>
      <c r="R705" s="2"/>
      <c r="S705" s="2"/>
      <c r="T705" s="2"/>
      <c r="U705" s="2"/>
      <c r="V705" s="2"/>
      <c r="W705" s="2"/>
      <c r="X705" s="2"/>
    </row>
    <row r="706" spans="1:24" ht="15.75" customHeight="1">
      <c r="A706" s="2"/>
      <c r="B706" s="2"/>
      <c r="C706" s="2"/>
      <c r="D706" s="2"/>
      <c r="E706" s="2"/>
      <c r="F706" s="2"/>
      <c r="G706" s="2"/>
      <c r="H706" s="2"/>
      <c r="I706" s="2"/>
      <c r="K706" s="2"/>
      <c r="L706" s="2"/>
      <c r="M706" s="2"/>
      <c r="N706" s="2"/>
      <c r="O706" s="2"/>
      <c r="P706" s="2"/>
      <c r="Q706" s="2"/>
      <c r="R706" s="2"/>
      <c r="S706" s="2"/>
      <c r="T706" s="2"/>
      <c r="U706" s="2"/>
      <c r="V706" s="2"/>
      <c r="W706" s="2"/>
      <c r="X706" s="2"/>
    </row>
    <row r="707" spans="1:24" ht="15.75" customHeight="1">
      <c r="A707" s="2"/>
      <c r="B707" s="2"/>
      <c r="C707" s="2"/>
      <c r="D707" s="2"/>
      <c r="E707" s="2"/>
      <c r="F707" s="2"/>
      <c r="G707" s="2"/>
      <c r="H707" s="2"/>
      <c r="I707" s="2"/>
      <c r="K707" s="2"/>
      <c r="L707" s="2"/>
      <c r="M707" s="2"/>
      <c r="N707" s="2"/>
      <c r="O707" s="2"/>
      <c r="P707" s="2"/>
      <c r="Q707" s="2"/>
      <c r="R707" s="2"/>
      <c r="S707" s="2"/>
      <c r="T707" s="2"/>
      <c r="U707" s="2"/>
      <c r="V707" s="2"/>
      <c r="W707" s="2"/>
      <c r="X707" s="2"/>
    </row>
    <row r="708" spans="1:24" ht="15.75" customHeight="1">
      <c r="A708" s="2"/>
      <c r="B708" s="2"/>
      <c r="C708" s="2"/>
      <c r="D708" s="2"/>
      <c r="E708" s="2"/>
      <c r="F708" s="2"/>
      <c r="G708" s="2"/>
      <c r="H708" s="2"/>
      <c r="I708" s="2"/>
      <c r="K708" s="2"/>
      <c r="L708" s="2"/>
      <c r="M708" s="2"/>
      <c r="N708" s="2"/>
      <c r="O708" s="2"/>
      <c r="P708" s="2"/>
      <c r="Q708" s="2"/>
      <c r="R708" s="2"/>
      <c r="S708" s="2"/>
      <c r="T708" s="2"/>
      <c r="U708" s="2"/>
      <c r="V708" s="2"/>
      <c r="W708" s="2"/>
      <c r="X708" s="2"/>
    </row>
    <row r="709" spans="1:24" ht="15.75" customHeight="1">
      <c r="A709" s="2"/>
      <c r="B709" s="2"/>
      <c r="C709" s="2"/>
      <c r="D709" s="2"/>
      <c r="E709" s="2"/>
      <c r="F709" s="2"/>
      <c r="G709" s="2"/>
      <c r="H709" s="2"/>
      <c r="I709" s="2"/>
      <c r="K709" s="2"/>
      <c r="L709" s="2"/>
      <c r="M709" s="2"/>
      <c r="N709" s="2"/>
      <c r="O709" s="2"/>
      <c r="P709" s="2"/>
      <c r="Q709" s="2"/>
      <c r="R709" s="2"/>
      <c r="S709" s="2"/>
      <c r="T709" s="2"/>
      <c r="U709" s="2"/>
      <c r="V709" s="2"/>
      <c r="W709" s="2"/>
      <c r="X709" s="2"/>
    </row>
    <row r="710" spans="1:24" ht="15.75" customHeight="1">
      <c r="A710" s="2"/>
      <c r="B710" s="2"/>
      <c r="C710" s="2"/>
      <c r="D710" s="2"/>
      <c r="E710" s="2"/>
      <c r="F710" s="2"/>
      <c r="G710" s="2"/>
      <c r="H710" s="2"/>
      <c r="I710" s="2"/>
      <c r="K710" s="2"/>
      <c r="L710" s="2"/>
      <c r="M710" s="2"/>
      <c r="N710" s="2"/>
      <c r="O710" s="2"/>
      <c r="P710" s="2"/>
      <c r="Q710" s="2"/>
      <c r="R710" s="2"/>
      <c r="S710" s="2"/>
      <c r="T710" s="2"/>
      <c r="U710" s="2"/>
      <c r="V710" s="2"/>
      <c r="W710" s="2"/>
      <c r="X710" s="2"/>
    </row>
    <row r="711" spans="1:24" ht="15.75" customHeight="1">
      <c r="A711" s="2"/>
      <c r="B711" s="2"/>
      <c r="C711" s="2"/>
      <c r="D711" s="2"/>
      <c r="E711" s="2"/>
      <c r="F711" s="2"/>
      <c r="G711" s="2"/>
      <c r="H711" s="2"/>
      <c r="I711" s="2"/>
      <c r="K711" s="2"/>
      <c r="L711" s="2"/>
      <c r="M711" s="2"/>
      <c r="N711" s="2"/>
      <c r="O711" s="2"/>
      <c r="P711" s="2"/>
      <c r="Q711" s="2"/>
      <c r="R711" s="2"/>
      <c r="S711" s="2"/>
      <c r="T711" s="2"/>
      <c r="U711" s="2"/>
      <c r="V711" s="2"/>
      <c r="W711" s="2"/>
      <c r="X711" s="2"/>
    </row>
    <row r="712" spans="1:24" ht="15.75" customHeight="1">
      <c r="A712" s="2"/>
      <c r="B712" s="2"/>
      <c r="C712" s="2"/>
      <c r="D712" s="2"/>
      <c r="E712" s="2"/>
      <c r="F712" s="2"/>
      <c r="G712" s="2"/>
      <c r="H712" s="2"/>
      <c r="I712" s="2"/>
      <c r="K712" s="2"/>
      <c r="L712" s="2"/>
      <c r="M712" s="2"/>
      <c r="N712" s="2"/>
      <c r="O712" s="2"/>
      <c r="P712" s="2"/>
      <c r="Q712" s="2"/>
      <c r="R712" s="2"/>
      <c r="S712" s="2"/>
      <c r="T712" s="2"/>
      <c r="U712" s="2"/>
      <c r="V712" s="2"/>
      <c r="W712" s="2"/>
      <c r="X712" s="2"/>
    </row>
    <row r="713" spans="1:24" ht="15.75" customHeight="1">
      <c r="A713" s="2"/>
      <c r="B713" s="2"/>
      <c r="C713" s="2"/>
      <c r="D713" s="2"/>
      <c r="E713" s="2"/>
      <c r="F713" s="2"/>
      <c r="G713" s="2"/>
      <c r="H713" s="2"/>
      <c r="I713" s="2"/>
      <c r="K713" s="2"/>
      <c r="L713" s="2"/>
      <c r="M713" s="2"/>
      <c r="N713" s="2"/>
      <c r="O713" s="2"/>
      <c r="P713" s="2"/>
      <c r="Q713" s="2"/>
      <c r="R713" s="2"/>
      <c r="S713" s="2"/>
      <c r="T713" s="2"/>
      <c r="U713" s="2"/>
      <c r="V713" s="2"/>
      <c r="W713" s="2"/>
      <c r="X713" s="2"/>
    </row>
    <row r="714" spans="1:24" ht="15.75" customHeight="1">
      <c r="A714" s="2"/>
      <c r="B714" s="2"/>
      <c r="C714" s="2"/>
      <c r="D714" s="2"/>
      <c r="E714" s="2"/>
      <c r="F714" s="2"/>
      <c r="G714" s="2"/>
      <c r="H714" s="2"/>
      <c r="I714" s="2"/>
      <c r="K714" s="2"/>
      <c r="L714" s="2"/>
      <c r="M714" s="2"/>
      <c r="N714" s="2"/>
      <c r="O714" s="2"/>
      <c r="P714" s="2"/>
      <c r="Q714" s="2"/>
      <c r="R714" s="2"/>
      <c r="S714" s="2"/>
      <c r="T714" s="2"/>
      <c r="U714" s="2"/>
      <c r="V714" s="2"/>
      <c r="W714" s="2"/>
      <c r="X714" s="2"/>
    </row>
    <row r="715" spans="1:24" ht="15.75" customHeight="1">
      <c r="A715" s="2"/>
      <c r="B715" s="2"/>
      <c r="C715" s="2"/>
      <c r="D715" s="2"/>
      <c r="E715" s="2"/>
      <c r="F715" s="2"/>
      <c r="G715" s="2"/>
      <c r="H715" s="2"/>
      <c r="I715" s="2"/>
      <c r="K715" s="2"/>
      <c r="L715" s="2"/>
      <c r="M715" s="2"/>
      <c r="N715" s="2"/>
      <c r="O715" s="2"/>
      <c r="P715" s="2"/>
      <c r="Q715" s="2"/>
      <c r="R715" s="2"/>
      <c r="S715" s="2"/>
      <c r="T715" s="2"/>
      <c r="U715" s="2"/>
      <c r="V715" s="2"/>
      <c r="W715" s="2"/>
      <c r="X715" s="2"/>
    </row>
    <row r="716" spans="1:24" ht="15.75" customHeight="1">
      <c r="A716" s="2"/>
      <c r="B716" s="2"/>
      <c r="C716" s="2"/>
      <c r="D716" s="2"/>
      <c r="E716" s="2"/>
      <c r="F716" s="2"/>
      <c r="G716" s="2"/>
      <c r="H716" s="2"/>
      <c r="I716" s="2"/>
      <c r="K716" s="2"/>
      <c r="L716" s="2"/>
      <c r="M716" s="2"/>
      <c r="N716" s="2"/>
      <c r="O716" s="2"/>
      <c r="P716" s="2"/>
      <c r="Q716" s="2"/>
      <c r="R716" s="2"/>
      <c r="S716" s="2"/>
      <c r="T716" s="2"/>
      <c r="U716" s="2"/>
      <c r="V716" s="2"/>
      <c r="W716" s="2"/>
      <c r="X716" s="2"/>
    </row>
    <row r="717" spans="1:24" ht="15.75" customHeight="1">
      <c r="A717" s="2"/>
      <c r="B717" s="2"/>
      <c r="C717" s="2"/>
      <c r="D717" s="2"/>
      <c r="E717" s="2"/>
      <c r="F717" s="2"/>
      <c r="G717" s="2"/>
      <c r="H717" s="2"/>
      <c r="I717" s="2"/>
      <c r="K717" s="2"/>
      <c r="L717" s="2"/>
      <c r="M717" s="2"/>
      <c r="N717" s="2"/>
      <c r="O717" s="2"/>
      <c r="P717" s="2"/>
      <c r="Q717" s="2"/>
      <c r="R717" s="2"/>
      <c r="S717" s="2"/>
      <c r="T717" s="2"/>
      <c r="U717" s="2"/>
      <c r="V717" s="2"/>
      <c r="W717" s="2"/>
      <c r="X717" s="2"/>
    </row>
    <row r="718" spans="1:24" ht="15.75" customHeight="1">
      <c r="A718" s="2"/>
      <c r="B718" s="2"/>
      <c r="C718" s="2"/>
      <c r="D718" s="2"/>
      <c r="E718" s="2"/>
      <c r="F718" s="2"/>
      <c r="G718" s="2"/>
      <c r="H718" s="2"/>
      <c r="I718" s="2"/>
      <c r="K718" s="2"/>
      <c r="L718" s="2"/>
      <c r="M718" s="2"/>
      <c r="N718" s="2"/>
      <c r="O718" s="2"/>
      <c r="P718" s="2"/>
      <c r="Q718" s="2"/>
      <c r="R718" s="2"/>
      <c r="S718" s="2"/>
      <c r="T718" s="2"/>
      <c r="U718" s="2"/>
      <c r="V718" s="2"/>
      <c r="W718" s="2"/>
      <c r="X718" s="2"/>
    </row>
    <row r="719" spans="1:24" ht="15.75" customHeight="1">
      <c r="A719" s="2"/>
      <c r="B719" s="2"/>
      <c r="C719" s="2"/>
      <c r="D719" s="2"/>
      <c r="E719" s="2"/>
      <c r="F719" s="2"/>
      <c r="G719" s="2"/>
      <c r="H719" s="2"/>
      <c r="I719" s="2"/>
      <c r="K719" s="2"/>
      <c r="L719" s="2"/>
      <c r="M719" s="2"/>
      <c r="N719" s="2"/>
      <c r="O719" s="2"/>
      <c r="P719" s="2"/>
      <c r="Q719" s="2"/>
      <c r="R719" s="2"/>
      <c r="S719" s="2"/>
      <c r="T719" s="2"/>
      <c r="U719" s="2"/>
      <c r="V719" s="2"/>
      <c r="W719" s="2"/>
      <c r="X719" s="2"/>
    </row>
    <row r="720" spans="1:24" ht="15.75" customHeight="1">
      <c r="A720" s="2"/>
      <c r="B720" s="2"/>
      <c r="C720" s="2"/>
      <c r="D720" s="2"/>
      <c r="E720" s="2"/>
      <c r="F720" s="2"/>
      <c r="G720" s="2"/>
      <c r="H720" s="2"/>
      <c r="I720" s="2"/>
      <c r="K720" s="2"/>
      <c r="L720" s="2"/>
      <c r="M720" s="2"/>
      <c r="N720" s="2"/>
      <c r="O720" s="2"/>
      <c r="P720" s="2"/>
      <c r="Q720" s="2"/>
      <c r="R720" s="2"/>
      <c r="S720" s="2"/>
      <c r="T720" s="2"/>
      <c r="U720" s="2"/>
      <c r="V720" s="2"/>
      <c r="W720" s="2"/>
      <c r="X720" s="2"/>
    </row>
    <row r="721" spans="1:24" ht="15.75" customHeight="1">
      <c r="A721" s="2"/>
      <c r="B721" s="2"/>
      <c r="C721" s="2"/>
      <c r="D721" s="2"/>
      <c r="E721" s="2"/>
      <c r="F721" s="2"/>
      <c r="G721" s="2"/>
      <c r="H721" s="2"/>
      <c r="I721" s="2"/>
      <c r="K721" s="2"/>
      <c r="L721" s="2"/>
      <c r="M721" s="2"/>
      <c r="N721" s="2"/>
      <c r="O721" s="2"/>
      <c r="P721" s="2"/>
      <c r="Q721" s="2"/>
      <c r="R721" s="2"/>
      <c r="S721" s="2"/>
      <c r="T721" s="2"/>
      <c r="U721" s="2"/>
      <c r="V721" s="2"/>
      <c r="W721" s="2"/>
      <c r="X721" s="2"/>
    </row>
    <row r="722" spans="1:24" ht="15.75" customHeight="1">
      <c r="A722" s="2"/>
      <c r="B722" s="2"/>
      <c r="C722" s="2"/>
      <c r="D722" s="2"/>
      <c r="E722" s="2"/>
      <c r="F722" s="2"/>
      <c r="G722" s="2"/>
      <c r="H722" s="2"/>
      <c r="I722" s="2"/>
      <c r="K722" s="2"/>
      <c r="L722" s="2"/>
      <c r="M722" s="2"/>
      <c r="N722" s="2"/>
      <c r="O722" s="2"/>
      <c r="P722" s="2"/>
      <c r="Q722" s="2"/>
      <c r="R722" s="2"/>
      <c r="S722" s="2"/>
      <c r="T722" s="2"/>
      <c r="U722" s="2"/>
      <c r="V722" s="2"/>
      <c r="W722" s="2"/>
      <c r="X722" s="2"/>
    </row>
    <row r="723" spans="1:24" ht="15.75" customHeight="1">
      <c r="A723" s="2"/>
      <c r="B723" s="2"/>
      <c r="C723" s="2"/>
      <c r="D723" s="2"/>
      <c r="E723" s="2"/>
      <c r="F723" s="2"/>
      <c r="G723" s="2"/>
      <c r="H723" s="2"/>
      <c r="I723" s="2"/>
      <c r="K723" s="2"/>
      <c r="L723" s="2"/>
      <c r="M723" s="2"/>
      <c r="N723" s="2"/>
      <c r="O723" s="2"/>
      <c r="P723" s="2"/>
      <c r="Q723" s="2"/>
      <c r="R723" s="2"/>
      <c r="S723" s="2"/>
      <c r="T723" s="2"/>
      <c r="U723" s="2"/>
      <c r="V723" s="2"/>
      <c r="W723" s="2"/>
      <c r="X723" s="2"/>
    </row>
    <row r="724" spans="1:24" ht="15.75" customHeight="1">
      <c r="A724" s="2"/>
      <c r="B724" s="2"/>
      <c r="C724" s="2"/>
      <c r="D724" s="2"/>
      <c r="E724" s="2"/>
      <c r="F724" s="2"/>
      <c r="G724" s="2"/>
      <c r="H724" s="2"/>
      <c r="I724" s="2"/>
      <c r="K724" s="2"/>
      <c r="L724" s="2"/>
      <c r="M724" s="2"/>
      <c r="N724" s="2"/>
      <c r="O724" s="2"/>
      <c r="P724" s="2"/>
      <c r="Q724" s="2"/>
      <c r="R724" s="2"/>
      <c r="S724" s="2"/>
      <c r="T724" s="2"/>
      <c r="U724" s="2"/>
      <c r="V724" s="2"/>
      <c r="W724" s="2"/>
      <c r="X724" s="2"/>
    </row>
    <row r="725" spans="1:24" ht="15.75" customHeight="1">
      <c r="A725" s="2"/>
      <c r="B725" s="2"/>
      <c r="C725" s="2"/>
      <c r="D725" s="2"/>
      <c r="E725" s="2"/>
      <c r="F725" s="2"/>
      <c r="G725" s="2"/>
      <c r="H725" s="2"/>
      <c r="I725" s="2"/>
      <c r="K725" s="2"/>
      <c r="L725" s="2"/>
      <c r="M725" s="2"/>
      <c r="N725" s="2"/>
      <c r="O725" s="2"/>
      <c r="P725" s="2"/>
      <c r="Q725" s="2"/>
      <c r="R725" s="2"/>
      <c r="S725" s="2"/>
      <c r="T725" s="2"/>
      <c r="U725" s="2"/>
      <c r="V725" s="2"/>
      <c r="W725" s="2"/>
      <c r="X725" s="2"/>
    </row>
    <row r="726" spans="1:24" ht="15.75" customHeight="1">
      <c r="A726" s="2"/>
      <c r="B726" s="2"/>
      <c r="C726" s="2"/>
      <c r="D726" s="2"/>
      <c r="E726" s="2"/>
      <c r="F726" s="2"/>
      <c r="G726" s="2"/>
      <c r="H726" s="2"/>
      <c r="I726" s="2"/>
      <c r="K726" s="2"/>
      <c r="L726" s="2"/>
      <c r="M726" s="2"/>
      <c r="N726" s="2"/>
      <c r="O726" s="2"/>
      <c r="P726" s="2"/>
      <c r="Q726" s="2"/>
      <c r="R726" s="2"/>
      <c r="S726" s="2"/>
      <c r="T726" s="2"/>
      <c r="U726" s="2"/>
      <c r="V726" s="2"/>
      <c r="W726" s="2"/>
      <c r="X726" s="2"/>
    </row>
    <row r="727" spans="1:24" ht="15.75" customHeight="1">
      <c r="A727" s="2"/>
      <c r="B727" s="2"/>
      <c r="C727" s="2"/>
      <c r="D727" s="2"/>
      <c r="E727" s="2"/>
      <c r="F727" s="2"/>
      <c r="G727" s="2"/>
      <c r="H727" s="2"/>
      <c r="I727" s="2"/>
      <c r="K727" s="2"/>
      <c r="L727" s="2"/>
      <c r="M727" s="2"/>
      <c r="N727" s="2"/>
      <c r="O727" s="2"/>
      <c r="P727" s="2"/>
      <c r="Q727" s="2"/>
      <c r="R727" s="2"/>
      <c r="S727" s="2"/>
      <c r="T727" s="2"/>
      <c r="U727" s="2"/>
      <c r="V727" s="2"/>
      <c r="W727" s="2"/>
      <c r="X727" s="2"/>
    </row>
    <row r="728" spans="1:24" ht="15.75" customHeight="1">
      <c r="A728" s="2"/>
      <c r="B728" s="2"/>
      <c r="C728" s="2"/>
      <c r="D728" s="2"/>
      <c r="E728" s="2"/>
      <c r="F728" s="2"/>
      <c r="G728" s="2"/>
      <c r="H728" s="2"/>
      <c r="I728" s="2"/>
      <c r="K728" s="2"/>
      <c r="L728" s="2"/>
      <c r="M728" s="2"/>
      <c r="N728" s="2"/>
      <c r="O728" s="2"/>
      <c r="P728" s="2"/>
      <c r="Q728" s="2"/>
      <c r="R728" s="2"/>
      <c r="S728" s="2"/>
      <c r="T728" s="2"/>
      <c r="U728" s="2"/>
      <c r="V728" s="2"/>
      <c r="W728" s="2"/>
      <c r="X728" s="2"/>
    </row>
    <row r="729" spans="1:24" ht="15.75" customHeight="1">
      <c r="A729" s="2"/>
      <c r="B729" s="2"/>
      <c r="C729" s="2"/>
      <c r="D729" s="2"/>
      <c r="E729" s="2"/>
      <c r="F729" s="2"/>
      <c r="G729" s="2"/>
      <c r="H729" s="2"/>
      <c r="I729" s="2"/>
      <c r="K729" s="2"/>
      <c r="L729" s="2"/>
      <c r="M729" s="2"/>
      <c r="N729" s="2"/>
      <c r="O729" s="2"/>
      <c r="P729" s="2"/>
      <c r="Q729" s="2"/>
      <c r="R729" s="2"/>
      <c r="S729" s="2"/>
      <c r="T729" s="2"/>
      <c r="U729" s="2"/>
      <c r="V729" s="2"/>
      <c r="W729" s="2"/>
      <c r="X729" s="2"/>
    </row>
    <row r="730" spans="1:24" ht="15.75" customHeight="1">
      <c r="A730" s="2"/>
      <c r="B730" s="2"/>
      <c r="C730" s="2"/>
      <c r="D730" s="2"/>
      <c r="E730" s="2"/>
      <c r="F730" s="2"/>
      <c r="G730" s="2"/>
      <c r="H730" s="2"/>
      <c r="I730" s="2"/>
      <c r="K730" s="2"/>
      <c r="L730" s="2"/>
      <c r="M730" s="2"/>
      <c r="N730" s="2"/>
      <c r="O730" s="2"/>
      <c r="P730" s="2"/>
      <c r="Q730" s="2"/>
      <c r="R730" s="2"/>
      <c r="S730" s="2"/>
      <c r="T730" s="2"/>
      <c r="U730" s="2"/>
      <c r="V730" s="2"/>
      <c r="W730" s="2"/>
      <c r="X730" s="2"/>
    </row>
    <row r="731" spans="1:24" ht="15.75" customHeight="1">
      <c r="A731" s="2"/>
      <c r="B731" s="2"/>
      <c r="C731" s="2"/>
      <c r="D731" s="2"/>
      <c r="E731" s="2"/>
      <c r="F731" s="2"/>
      <c r="G731" s="2"/>
      <c r="H731" s="2"/>
      <c r="I731" s="2"/>
      <c r="K731" s="2"/>
      <c r="L731" s="2"/>
      <c r="M731" s="2"/>
      <c r="N731" s="2"/>
      <c r="O731" s="2"/>
      <c r="P731" s="2"/>
      <c r="Q731" s="2"/>
      <c r="R731" s="2"/>
      <c r="S731" s="2"/>
      <c r="T731" s="2"/>
      <c r="U731" s="2"/>
      <c r="V731" s="2"/>
      <c r="W731" s="2"/>
      <c r="X731" s="2"/>
    </row>
    <row r="732" spans="1:24" ht="15.75" customHeight="1">
      <c r="A732" s="2"/>
      <c r="B732" s="2"/>
      <c r="C732" s="2"/>
      <c r="D732" s="2"/>
      <c r="E732" s="2"/>
      <c r="F732" s="2"/>
      <c r="G732" s="2"/>
      <c r="H732" s="2"/>
      <c r="I732" s="2"/>
      <c r="K732" s="2"/>
      <c r="L732" s="2"/>
      <c r="M732" s="2"/>
      <c r="N732" s="2"/>
      <c r="O732" s="2"/>
      <c r="P732" s="2"/>
      <c r="Q732" s="2"/>
      <c r="R732" s="2"/>
      <c r="S732" s="2"/>
      <c r="T732" s="2"/>
      <c r="U732" s="2"/>
      <c r="V732" s="2"/>
      <c r="W732" s="2"/>
      <c r="X732" s="2"/>
    </row>
    <row r="733" spans="1:24" ht="15.75" customHeight="1">
      <c r="A733" s="2"/>
      <c r="B733" s="2"/>
      <c r="C733" s="2"/>
      <c r="D733" s="2"/>
      <c r="E733" s="2"/>
      <c r="F733" s="2"/>
      <c r="G733" s="2"/>
      <c r="H733" s="2"/>
      <c r="I733" s="2"/>
      <c r="K733" s="2"/>
      <c r="L733" s="2"/>
      <c r="M733" s="2"/>
      <c r="N733" s="2"/>
      <c r="O733" s="2"/>
      <c r="P733" s="2"/>
      <c r="Q733" s="2"/>
      <c r="R733" s="2"/>
      <c r="S733" s="2"/>
      <c r="T733" s="2"/>
      <c r="U733" s="2"/>
      <c r="V733" s="2"/>
      <c r="W733" s="2"/>
      <c r="X733" s="2"/>
    </row>
    <row r="734" spans="1:24" ht="15.75" customHeight="1">
      <c r="A734" s="2"/>
      <c r="B734" s="2"/>
      <c r="C734" s="2"/>
      <c r="D734" s="2"/>
      <c r="E734" s="2"/>
      <c r="F734" s="2"/>
      <c r="G734" s="2"/>
      <c r="H734" s="2"/>
      <c r="I734" s="2"/>
      <c r="K734" s="2"/>
      <c r="L734" s="2"/>
      <c r="M734" s="2"/>
      <c r="N734" s="2"/>
      <c r="O734" s="2"/>
      <c r="P734" s="2"/>
      <c r="Q734" s="2"/>
      <c r="R734" s="2"/>
      <c r="S734" s="2"/>
      <c r="T734" s="2"/>
      <c r="U734" s="2"/>
      <c r="V734" s="2"/>
      <c r="W734" s="2"/>
      <c r="X734" s="2"/>
    </row>
    <row r="735" spans="1:24" ht="15.75" customHeight="1">
      <c r="A735" s="2"/>
      <c r="B735" s="2"/>
      <c r="C735" s="2"/>
      <c r="D735" s="2"/>
      <c r="E735" s="2"/>
      <c r="F735" s="2"/>
      <c r="G735" s="2"/>
      <c r="H735" s="2"/>
      <c r="I735" s="2"/>
      <c r="K735" s="2"/>
      <c r="L735" s="2"/>
      <c r="M735" s="2"/>
      <c r="N735" s="2"/>
      <c r="O735" s="2"/>
      <c r="P735" s="2"/>
      <c r="Q735" s="2"/>
      <c r="R735" s="2"/>
      <c r="S735" s="2"/>
      <c r="T735" s="2"/>
      <c r="U735" s="2"/>
      <c r="V735" s="2"/>
      <c r="W735" s="2"/>
      <c r="X735" s="2"/>
    </row>
    <row r="736" spans="1:24" ht="15.75" customHeight="1">
      <c r="A736" s="2"/>
      <c r="B736" s="2"/>
      <c r="C736" s="2"/>
      <c r="D736" s="2"/>
      <c r="E736" s="2"/>
      <c r="F736" s="2"/>
      <c r="G736" s="2"/>
      <c r="H736" s="2"/>
      <c r="I736" s="2"/>
      <c r="K736" s="2"/>
      <c r="L736" s="2"/>
      <c r="M736" s="2"/>
      <c r="N736" s="2"/>
      <c r="O736" s="2"/>
      <c r="P736" s="2"/>
      <c r="Q736" s="2"/>
      <c r="R736" s="2"/>
      <c r="S736" s="2"/>
      <c r="T736" s="2"/>
      <c r="U736" s="2"/>
      <c r="V736" s="2"/>
      <c r="W736" s="2"/>
      <c r="X736" s="2"/>
    </row>
    <row r="737" spans="1:24" ht="15.75" customHeight="1">
      <c r="A737" s="2"/>
      <c r="B737" s="2"/>
      <c r="C737" s="2"/>
      <c r="D737" s="2"/>
      <c r="E737" s="2"/>
      <c r="F737" s="2"/>
      <c r="G737" s="2"/>
      <c r="H737" s="2"/>
      <c r="I737" s="2"/>
      <c r="K737" s="2"/>
      <c r="L737" s="2"/>
      <c r="M737" s="2"/>
      <c r="N737" s="2"/>
      <c r="O737" s="2"/>
      <c r="P737" s="2"/>
      <c r="Q737" s="2"/>
      <c r="R737" s="2"/>
      <c r="S737" s="2"/>
      <c r="T737" s="2"/>
      <c r="U737" s="2"/>
      <c r="V737" s="2"/>
      <c r="W737" s="2"/>
      <c r="X737" s="2"/>
    </row>
    <row r="738" spans="1:24" ht="15.75" customHeight="1">
      <c r="A738" s="2"/>
      <c r="B738" s="2"/>
      <c r="C738" s="2"/>
      <c r="D738" s="2"/>
      <c r="E738" s="2"/>
      <c r="F738" s="2"/>
      <c r="G738" s="2"/>
      <c r="H738" s="2"/>
      <c r="I738" s="2"/>
      <c r="K738" s="2"/>
      <c r="L738" s="2"/>
      <c r="M738" s="2"/>
      <c r="N738" s="2"/>
      <c r="O738" s="2"/>
      <c r="P738" s="2"/>
      <c r="Q738" s="2"/>
      <c r="R738" s="2"/>
      <c r="S738" s="2"/>
      <c r="T738" s="2"/>
      <c r="U738" s="2"/>
      <c r="V738" s="2"/>
      <c r="W738" s="2"/>
      <c r="X738" s="2"/>
    </row>
    <row r="739" spans="1:24" ht="15.75" customHeight="1">
      <c r="A739" s="2"/>
      <c r="B739" s="2"/>
      <c r="C739" s="2"/>
      <c r="D739" s="2"/>
      <c r="E739" s="2"/>
      <c r="F739" s="2"/>
      <c r="G739" s="2"/>
      <c r="H739" s="2"/>
      <c r="I739" s="2"/>
      <c r="K739" s="2"/>
      <c r="L739" s="2"/>
      <c r="M739" s="2"/>
      <c r="N739" s="2"/>
      <c r="O739" s="2"/>
      <c r="P739" s="2"/>
      <c r="Q739" s="2"/>
      <c r="R739" s="2"/>
      <c r="S739" s="2"/>
      <c r="T739" s="2"/>
      <c r="U739" s="2"/>
      <c r="V739" s="2"/>
      <c r="W739" s="2"/>
      <c r="X739" s="2"/>
    </row>
    <row r="740" spans="1:24" ht="15.75" customHeight="1">
      <c r="A740" s="2"/>
      <c r="B740" s="2"/>
      <c r="C740" s="2"/>
      <c r="D740" s="2"/>
      <c r="E740" s="2"/>
      <c r="F740" s="2"/>
      <c r="G740" s="2"/>
      <c r="H740" s="2"/>
      <c r="I740" s="2"/>
      <c r="K740" s="2"/>
      <c r="L740" s="2"/>
      <c r="M740" s="2"/>
      <c r="N740" s="2"/>
      <c r="O740" s="2"/>
      <c r="P740" s="2"/>
      <c r="Q740" s="2"/>
      <c r="R740" s="2"/>
      <c r="S740" s="2"/>
      <c r="T740" s="2"/>
      <c r="U740" s="2"/>
      <c r="V740" s="2"/>
      <c r="W740" s="2"/>
      <c r="X740" s="2"/>
    </row>
    <row r="741" spans="1:24" ht="15.75" customHeight="1">
      <c r="A741" s="2"/>
      <c r="B741" s="2"/>
      <c r="C741" s="2"/>
      <c r="D741" s="2"/>
      <c r="E741" s="2"/>
      <c r="F741" s="2"/>
      <c r="G741" s="2"/>
      <c r="H741" s="2"/>
      <c r="I741" s="2"/>
      <c r="K741" s="2"/>
      <c r="L741" s="2"/>
      <c r="M741" s="2"/>
      <c r="N741" s="2"/>
      <c r="O741" s="2"/>
      <c r="P741" s="2"/>
      <c r="Q741" s="2"/>
      <c r="R741" s="2"/>
      <c r="S741" s="2"/>
      <c r="T741" s="2"/>
      <c r="U741" s="2"/>
      <c r="V741" s="2"/>
      <c r="W741" s="2"/>
      <c r="X741" s="2"/>
    </row>
    <row r="742" spans="1:24" ht="15.75" customHeight="1">
      <c r="A742" s="2"/>
      <c r="B742" s="2"/>
      <c r="C742" s="2"/>
      <c r="D742" s="2"/>
      <c r="E742" s="2"/>
      <c r="F742" s="2"/>
      <c r="G742" s="2"/>
      <c r="H742" s="2"/>
      <c r="I742" s="2"/>
      <c r="K742" s="2"/>
      <c r="L742" s="2"/>
      <c r="M742" s="2"/>
      <c r="N742" s="2"/>
      <c r="O742" s="2"/>
      <c r="P742" s="2"/>
      <c r="Q742" s="2"/>
      <c r="R742" s="2"/>
      <c r="S742" s="2"/>
      <c r="T742" s="2"/>
      <c r="U742" s="2"/>
      <c r="V742" s="2"/>
      <c r="W742" s="2"/>
      <c r="X742" s="2"/>
    </row>
    <row r="743" spans="1:24" ht="15.75" customHeight="1">
      <c r="A743" s="2"/>
      <c r="B743" s="2"/>
      <c r="C743" s="2"/>
      <c r="D743" s="2"/>
      <c r="E743" s="2"/>
      <c r="F743" s="2"/>
      <c r="G743" s="2"/>
      <c r="H743" s="2"/>
      <c r="I743" s="2"/>
      <c r="K743" s="2"/>
      <c r="L743" s="2"/>
      <c r="M743" s="2"/>
      <c r="N743" s="2"/>
      <c r="O743" s="2"/>
      <c r="P743" s="2"/>
      <c r="Q743" s="2"/>
      <c r="R743" s="2"/>
      <c r="S743" s="2"/>
      <c r="T743" s="2"/>
      <c r="U743" s="2"/>
      <c r="V743" s="2"/>
      <c r="W743" s="2"/>
      <c r="X743" s="2"/>
    </row>
    <row r="744" spans="1:24" ht="15.75" customHeight="1">
      <c r="A744" s="2"/>
      <c r="B744" s="2"/>
      <c r="C744" s="2"/>
      <c r="D744" s="2"/>
      <c r="E744" s="2"/>
      <c r="F744" s="2"/>
      <c r="G744" s="2"/>
      <c r="H744" s="2"/>
      <c r="I744" s="2"/>
      <c r="K744" s="2"/>
      <c r="L744" s="2"/>
      <c r="M744" s="2"/>
      <c r="N744" s="2"/>
      <c r="O744" s="2"/>
      <c r="P744" s="2"/>
      <c r="Q744" s="2"/>
      <c r="R744" s="2"/>
      <c r="S744" s="2"/>
      <c r="T744" s="2"/>
      <c r="U744" s="2"/>
      <c r="V744" s="2"/>
      <c r="W744" s="2"/>
      <c r="X744" s="2"/>
    </row>
    <row r="745" spans="1:24" ht="15.75" customHeight="1">
      <c r="A745" s="2"/>
      <c r="B745" s="2"/>
      <c r="C745" s="2"/>
      <c r="D745" s="2"/>
      <c r="E745" s="2"/>
      <c r="F745" s="2"/>
      <c r="G745" s="2"/>
      <c r="H745" s="2"/>
      <c r="I745" s="2"/>
      <c r="K745" s="2"/>
      <c r="L745" s="2"/>
      <c r="M745" s="2"/>
      <c r="N745" s="2"/>
      <c r="O745" s="2"/>
      <c r="P745" s="2"/>
      <c r="Q745" s="2"/>
      <c r="R745" s="2"/>
      <c r="S745" s="2"/>
      <c r="T745" s="2"/>
      <c r="U745" s="2"/>
      <c r="V745" s="2"/>
      <c r="W745" s="2"/>
      <c r="X745" s="2"/>
    </row>
    <row r="746" spans="1:24" ht="15.75" customHeight="1">
      <c r="A746" s="2"/>
      <c r="B746" s="2"/>
      <c r="C746" s="2"/>
      <c r="D746" s="2"/>
      <c r="E746" s="2"/>
      <c r="F746" s="2"/>
      <c r="G746" s="2"/>
      <c r="H746" s="2"/>
      <c r="I746" s="2"/>
      <c r="K746" s="2"/>
      <c r="L746" s="2"/>
      <c r="M746" s="2"/>
      <c r="N746" s="2"/>
      <c r="O746" s="2"/>
      <c r="P746" s="2"/>
      <c r="Q746" s="2"/>
      <c r="R746" s="2"/>
      <c r="S746" s="2"/>
      <c r="T746" s="2"/>
      <c r="U746" s="2"/>
      <c r="V746" s="2"/>
      <c r="W746" s="2"/>
      <c r="X746" s="2"/>
    </row>
    <row r="747" spans="1:24" ht="15.75" customHeight="1">
      <c r="A747" s="2"/>
      <c r="B747" s="2"/>
      <c r="C747" s="2"/>
      <c r="D747" s="2"/>
      <c r="E747" s="2"/>
      <c r="F747" s="2"/>
      <c r="G747" s="2"/>
      <c r="H747" s="2"/>
      <c r="I747" s="2"/>
      <c r="K747" s="2"/>
      <c r="L747" s="2"/>
      <c r="M747" s="2"/>
      <c r="N747" s="2"/>
      <c r="O747" s="2"/>
      <c r="P747" s="2"/>
      <c r="Q747" s="2"/>
      <c r="R747" s="2"/>
      <c r="S747" s="2"/>
      <c r="T747" s="2"/>
      <c r="U747" s="2"/>
      <c r="V747" s="2"/>
      <c r="W747" s="2"/>
      <c r="X747" s="2"/>
    </row>
    <row r="748" spans="1:24" ht="15.75" customHeight="1">
      <c r="A748" s="2"/>
      <c r="B748" s="2"/>
      <c r="C748" s="2"/>
      <c r="D748" s="2"/>
      <c r="E748" s="2"/>
      <c r="F748" s="2"/>
      <c r="G748" s="2"/>
      <c r="H748" s="2"/>
      <c r="I748" s="2"/>
      <c r="K748" s="2"/>
      <c r="L748" s="2"/>
      <c r="M748" s="2"/>
      <c r="N748" s="2"/>
      <c r="O748" s="2"/>
      <c r="P748" s="2"/>
      <c r="Q748" s="2"/>
      <c r="R748" s="2"/>
      <c r="S748" s="2"/>
      <c r="T748" s="2"/>
      <c r="U748" s="2"/>
      <c r="V748" s="2"/>
      <c r="W748" s="2"/>
      <c r="X748" s="2"/>
    </row>
    <row r="749" spans="1:24" ht="15.75" customHeight="1">
      <c r="A749" s="2"/>
      <c r="B749" s="2"/>
      <c r="C749" s="2"/>
      <c r="D749" s="2"/>
      <c r="E749" s="2"/>
      <c r="F749" s="2"/>
      <c r="G749" s="2"/>
      <c r="H749" s="2"/>
      <c r="I749" s="2"/>
      <c r="K749" s="2"/>
      <c r="L749" s="2"/>
      <c r="M749" s="2"/>
      <c r="N749" s="2"/>
      <c r="O749" s="2"/>
      <c r="P749" s="2"/>
      <c r="Q749" s="2"/>
      <c r="R749" s="2"/>
      <c r="S749" s="2"/>
      <c r="T749" s="2"/>
      <c r="U749" s="2"/>
      <c r="V749" s="2"/>
      <c r="W749" s="2"/>
      <c r="X749" s="2"/>
    </row>
    <row r="750" spans="1:24" ht="15.75" customHeight="1">
      <c r="A750" s="2"/>
      <c r="B750" s="2"/>
      <c r="C750" s="2"/>
      <c r="D750" s="2"/>
      <c r="E750" s="2"/>
      <c r="F750" s="2"/>
      <c r="G750" s="2"/>
      <c r="H750" s="2"/>
      <c r="I750" s="2"/>
      <c r="K750" s="2"/>
      <c r="L750" s="2"/>
      <c r="M750" s="2"/>
      <c r="N750" s="2"/>
      <c r="O750" s="2"/>
      <c r="P750" s="2"/>
      <c r="Q750" s="2"/>
      <c r="R750" s="2"/>
      <c r="S750" s="2"/>
      <c r="T750" s="2"/>
      <c r="U750" s="2"/>
      <c r="V750" s="2"/>
      <c r="W750" s="2"/>
      <c r="X750" s="2"/>
    </row>
    <row r="751" spans="1:24" ht="15.75" customHeight="1">
      <c r="A751" s="2"/>
      <c r="B751" s="2"/>
      <c r="C751" s="2"/>
      <c r="D751" s="2"/>
      <c r="E751" s="2"/>
      <c r="F751" s="2"/>
      <c r="G751" s="2"/>
      <c r="H751" s="2"/>
      <c r="I751" s="2"/>
      <c r="K751" s="2"/>
      <c r="L751" s="2"/>
      <c r="M751" s="2"/>
      <c r="N751" s="2"/>
      <c r="O751" s="2"/>
      <c r="P751" s="2"/>
      <c r="Q751" s="2"/>
      <c r="R751" s="2"/>
      <c r="S751" s="2"/>
      <c r="T751" s="2"/>
      <c r="U751" s="2"/>
      <c r="V751" s="2"/>
      <c r="W751" s="2"/>
      <c r="X751" s="2"/>
    </row>
    <row r="752" spans="1:24" ht="15.75" customHeight="1">
      <c r="A752" s="2"/>
      <c r="B752" s="2"/>
      <c r="C752" s="2"/>
      <c r="D752" s="2"/>
      <c r="E752" s="2"/>
      <c r="F752" s="2"/>
      <c r="G752" s="2"/>
      <c r="H752" s="2"/>
      <c r="I752" s="2"/>
      <c r="K752" s="2"/>
      <c r="L752" s="2"/>
      <c r="M752" s="2"/>
      <c r="N752" s="2"/>
      <c r="O752" s="2"/>
      <c r="P752" s="2"/>
      <c r="Q752" s="2"/>
      <c r="R752" s="2"/>
      <c r="S752" s="2"/>
      <c r="T752" s="2"/>
      <c r="U752" s="2"/>
      <c r="V752" s="2"/>
      <c r="W752" s="2"/>
      <c r="X752" s="2"/>
    </row>
    <row r="753" spans="1:24" ht="15.75" customHeight="1">
      <c r="A753" s="2"/>
      <c r="B753" s="2"/>
      <c r="C753" s="2"/>
      <c r="D753" s="2"/>
      <c r="E753" s="2"/>
      <c r="F753" s="2"/>
      <c r="G753" s="2"/>
      <c r="H753" s="2"/>
      <c r="I753" s="2"/>
      <c r="K753" s="2"/>
      <c r="L753" s="2"/>
      <c r="M753" s="2"/>
      <c r="N753" s="2"/>
      <c r="O753" s="2"/>
      <c r="P753" s="2"/>
      <c r="Q753" s="2"/>
      <c r="R753" s="2"/>
      <c r="S753" s="2"/>
      <c r="T753" s="2"/>
      <c r="U753" s="2"/>
      <c r="V753" s="2"/>
      <c r="W753" s="2"/>
      <c r="X753" s="2"/>
    </row>
    <row r="754" spans="1:24" ht="15.75" customHeight="1">
      <c r="A754" s="2"/>
      <c r="B754" s="2"/>
      <c r="C754" s="2"/>
      <c r="D754" s="2"/>
      <c r="E754" s="2"/>
      <c r="F754" s="2"/>
      <c r="G754" s="2"/>
      <c r="H754" s="2"/>
      <c r="I754" s="2"/>
      <c r="K754" s="2"/>
      <c r="L754" s="2"/>
      <c r="M754" s="2"/>
      <c r="N754" s="2"/>
      <c r="O754" s="2"/>
      <c r="P754" s="2"/>
      <c r="Q754" s="2"/>
      <c r="R754" s="2"/>
      <c r="S754" s="2"/>
      <c r="T754" s="2"/>
      <c r="U754" s="2"/>
      <c r="V754" s="2"/>
      <c r="W754" s="2"/>
      <c r="X754" s="2"/>
    </row>
    <row r="755" spans="1:24" ht="15.75" customHeight="1">
      <c r="A755" s="2"/>
      <c r="B755" s="2"/>
      <c r="C755" s="2"/>
      <c r="D755" s="2"/>
      <c r="E755" s="2"/>
      <c r="F755" s="2"/>
      <c r="G755" s="2"/>
      <c r="H755" s="2"/>
      <c r="I755" s="2"/>
      <c r="K755" s="2"/>
      <c r="L755" s="2"/>
      <c r="M755" s="2"/>
      <c r="N755" s="2"/>
      <c r="O755" s="2"/>
      <c r="P755" s="2"/>
      <c r="Q755" s="2"/>
      <c r="R755" s="2"/>
      <c r="S755" s="2"/>
      <c r="T755" s="2"/>
      <c r="U755" s="2"/>
      <c r="V755" s="2"/>
      <c r="W755" s="2"/>
      <c r="X755" s="2"/>
    </row>
    <row r="756" spans="1:24" ht="15.75" customHeight="1">
      <c r="A756" s="2"/>
      <c r="B756" s="2"/>
      <c r="C756" s="2"/>
      <c r="D756" s="2"/>
      <c r="E756" s="2"/>
      <c r="F756" s="2"/>
      <c r="G756" s="2"/>
      <c r="H756" s="2"/>
      <c r="I756" s="2"/>
      <c r="K756" s="2"/>
      <c r="L756" s="2"/>
      <c r="M756" s="2"/>
      <c r="N756" s="2"/>
      <c r="O756" s="2"/>
      <c r="P756" s="2"/>
      <c r="Q756" s="2"/>
      <c r="R756" s="2"/>
      <c r="S756" s="2"/>
      <c r="T756" s="2"/>
      <c r="U756" s="2"/>
      <c r="V756" s="2"/>
      <c r="W756" s="2"/>
      <c r="X756" s="2"/>
    </row>
    <row r="757" spans="1:24" ht="15.75" customHeight="1">
      <c r="A757" s="2"/>
      <c r="B757" s="2"/>
      <c r="C757" s="2"/>
      <c r="D757" s="2"/>
      <c r="E757" s="2"/>
      <c r="F757" s="2"/>
      <c r="G757" s="2"/>
      <c r="H757" s="2"/>
      <c r="I757" s="2"/>
      <c r="K757" s="2"/>
      <c r="L757" s="2"/>
      <c r="M757" s="2"/>
      <c r="N757" s="2"/>
      <c r="O757" s="2"/>
      <c r="P757" s="2"/>
      <c r="Q757" s="2"/>
      <c r="R757" s="2"/>
      <c r="S757" s="2"/>
      <c r="T757" s="2"/>
      <c r="U757" s="2"/>
      <c r="V757" s="2"/>
      <c r="W757" s="2"/>
      <c r="X757" s="2"/>
    </row>
    <row r="758" spans="1:24" ht="15.75" customHeight="1">
      <c r="A758" s="2"/>
      <c r="B758" s="2"/>
      <c r="C758" s="2"/>
      <c r="D758" s="2"/>
      <c r="E758" s="2"/>
      <c r="F758" s="2"/>
      <c r="G758" s="2"/>
      <c r="H758" s="2"/>
      <c r="I758" s="2"/>
      <c r="K758" s="2"/>
      <c r="L758" s="2"/>
      <c r="M758" s="2"/>
      <c r="N758" s="2"/>
      <c r="O758" s="2"/>
      <c r="P758" s="2"/>
      <c r="Q758" s="2"/>
      <c r="R758" s="2"/>
      <c r="S758" s="2"/>
      <c r="T758" s="2"/>
      <c r="U758" s="2"/>
      <c r="V758" s="2"/>
      <c r="W758" s="2"/>
      <c r="X758" s="2"/>
    </row>
    <row r="759" spans="1:24" ht="15.75" customHeight="1">
      <c r="A759" s="2"/>
      <c r="B759" s="2"/>
      <c r="C759" s="2"/>
      <c r="D759" s="2"/>
      <c r="E759" s="2"/>
      <c r="F759" s="2"/>
      <c r="G759" s="2"/>
      <c r="H759" s="2"/>
      <c r="I759" s="2"/>
      <c r="K759" s="2"/>
      <c r="L759" s="2"/>
      <c r="M759" s="2"/>
      <c r="N759" s="2"/>
      <c r="O759" s="2"/>
      <c r="P759" s="2"/>
      <c r="Q759" s="2"/>
      <c r="R759" s="2"/>
      <c r="S759" s="2"/>
      <c r="T759" s="2"/>
      <c r="U759" s="2"/>
      <c r="V759" s="2"/>
      <c r="W759" s="2"/>
      <c r="X759" s="2"/>
    </row>
    <row r="760" spans="1:24" ht="15.75" customHeight="1">
      <c r="A760" s="2"/>
      <c r="B760" s="2"/>
      <c r="C760" s="2"/>
      <c r="D760" s="2"/>
      <c r="E760" s="2"/>
      <c r="F760" s="2"/>
      <c r="G760" s="2"/>
      <c r="H760" s="2"/>
      <c r="I760" s="2"/>
      <c r="K760" s="2"/>
      <c r="L760" s="2"/>
      <c r="M760" s="2"/>
      <c r="N760" s="2"/>
      <c r="O760" s="2"/>
      <c r="P760" s="2"/>
      <c r="Q760" s="2"/>
      <c r="R760" s="2"/>
      <c r="S760" s="2"/>
      <c r="T760" s="2"/>
      <c r="U760" s="2"/>
      <c r="V760" s="2"/>
      <c r="W760" s="2"/>
      <c r="X760" s="2"/>
    </row>
    <row r="761" spans="1:24" ht="15.75" customHeight="1">
      <c r="A761" s="2"/>
      <c r="B761" s="2"/>
      <c r="C761" s="2"/>
      <c r="D761" s="2"/>
      <c r="E761" s="2"/>
      <c r="F761" s="2"/>
      <c r="G761" s="2"/>
      <c r="H761" s="2"/>
      <c r="I761" s="2"/>
      <c r="K761" s="2"/>
      <c r="L761" s="2"/>
      <c r="M761" s="2"/>
      <c r="N761" s="2"/>
      <c r="O761" s="2"/>
      <c r="P761" s="2"/>
      <c r="Q761" s="2"/>
      <c r="R761" s="2"/>
      <c r="S761" s="2"/>
      <c r="T761" s="2"/>
      <c r="U761" s="2"/>
      <c r="V761" s="2"/>
      <c r="W761" s="2"/>
      <c r="X761" s="2"/>
    </row>
    <row r="762" spans="1:24" ht="15.75" customHeight="1">
      <c r="A762" s="2"/>
      <c r="B762" s="2"/>
      <c r="C762" s="2"/>
      <c r="D762" s="2"/>
      <c r="E762" s="2"/>
      <c r="F762" s="2"/>
      <c r="G762" s="2"/>
      <c r="H762" s="2"/>
      <c r="I762" s="2"/>
      <c r="K762" s="2"/>
      <c r="L762" s="2"/>
      <c r="M762" s="2"/>
      <c r="N762" s="2"/>
      <c r="O762" s="2"/>
      <c r="P762" s="2"/>
      <c r="Q762" s="2"/>
      <c r="R762" s="2"/>
      <c r="S762" s="2"/>
      <c r="T762" s="2"/>
      <c r="U762" s="2"/>
      <c r="V762" s="2"/>
      <c r="W762" s="2"/>
      <c r="X762" s="2"/>
    </row>
    <row r="763" spans="1:24" ht="15.75" customHeight="1">
      <c r="A763" s="2"/>
      <c r="B763" s="2"/>
      <c r="C763" s="2"/>
      <c r="D763" s="2"/>
      <c r="E763" s="2"/>
      <c r="F763" s="2"/>
      <c r="G763" s="2"/>
      <c r="H763" s="2"/>
      <c r="I763" s="2"/>
      <c r="K763" s="2"/>
      <c r="L763" s="2"/>
      <c r="M763" s="2"/>
      <c r="N763" s="2"/>
      <c r="O763" s="2"/>
      <c r="P763" s="2"/>
      <c r="Q763" s="2"/>
      <c r="R763" s="2"/>
      <c r="S763" s="2"/>
      <c r="T763" s="2"/>
      <c r="U763" s="2"/>
      <c r="V763" s="2"/>
      <c r="W763" s="2"/>
      <c r="X763" s="2"/>
    </row>
    <row r="764" spans="1:24" ht="15.75" customHeight="1">
      <c r="A764" s="2"/>
      <c r="B764" s="2"/>
      <c r="C764" s="2"/>
      <c r="D764" s="2"/>
      <c r="E764" s="2"/>
      <c r="F764" s="2"/>
      <c r="G764" s="2"/>
      <c r="H764" s="2"/>
      <c r="I764" s="2"/>
      <c r="K764" s="2"/>
      <c r="L764" s="2"/>
      <c r="M764" s="2"/>
      <c r="N764" s="2"/>
      <c r="O764" s="2"/>
      <c r="P764" s="2"/>
      <c r="Q764" s="2"/>
      <c r="R764" s="2"/>
      <c r="S764" s="2"/>
      <c r="T764" s="2"/>
      <c r="U764" s="2"/>
      <c r="V764" s="2"/>
      <c r="W764" s="2"/>
      <c r="X764" s="2"/>
    </row>
    <row r="765" spans="1:24" ht="15.75" customHeight="1">
      <c r="A765" s="2"/>
      <c r="B765" s="2"/>
      <c r="C765" s="2"/>
      <c r="D765" s="2"/>
      <c r="E765" s="2"/>
      <c r="F765" s="2"/>
      <c r="G765" s="2"/>
      <c r="H765" s="2"/>
      <c r="I765" s="2"/>
      <c r="K765" s="2"/>
      <c r="L765" s="2"/>
      <c r="M765" s="2"/>
      <c r="N765" s="2"/>
      <c r="O765" s="2"/>
      <c r="P765" s="2"/>
      <c r="Q765" s="2"/>
      <c r="R765" s="2"/>
      <c r="S765" s="2"/>
      <c r="T765" s="2"/>
      <c r="U765" s="2"/>
      <c r="V765" s="2"/>
      <c r="W765" s="2"/>
      <c r="X765" s="2"/>
    </row>
    <row r="766" spans="1:24" ht="15.75" customHeight="1">
      <c r="A766" s="2"/>
      <c r="B766" s="2"/>
      <c r="C766" s="2"/>
      <c r="D766" s="2"/>
      <c r="E766" s="2"/>
      <c r="F766" s="2"/>
      <c r="G766" s="2"/>
      <c r="H766" s="2"/>
      <c r="I766" s="2"/>
      <c r="K766" s="2"/>
      <c r="L766" s="2"/>
      <c r="M766" s="2"/>
      <c r="N766" s="2"/>
      <c r="O766" s="2"/>
      <c r="P766" s="2"/>
      <c r="Q766" s="2"/>
      <c r="R766" s="2"/>
      <c r="S766" s="2"/>
      <c r="T766" s="2"/>
      <c r="U766" s="2"/>
      <c r="V766" s="2"/>
      <c r="W766" s="2"/>
      <c r="X766" s="2"/>
    </row>
    <row r="767" spans="1:24" ht="15.75" customHeight="1">
      <c r="A767" s="2"/>
      <c r="B767" s="2"/>
      <c r="C767" s="2"/>
      <c r="D767" s="2"/>
      <c r="E767" s="2"/>
      <c r="F767" s="2"/>
      <c r="G767" s="2"/>
      <c r="H767" s="2"/>
      <c r="I767" s="2"/>
      <c r="K767" s="2"/>
      <c r="L767" s="2"/>
      <c r="M767" s="2"/>
      <c r="N767" s="2"/>
      <c r="O767" s="2"/>
      <c r="P767" s="2"/>
      <c r="Q767" s="2"/>
      <c r="R767" s="2"/>
      <c r="S767" s="2"/>
      <c r="T767" s="2"/>
      <c r="U767" s="2"/>
      <c r="V767" s="2"/>
      <c r="W767" s="2"/>
      <c r="X767" s="2"/>
    </row>
    <row r="768" spans="1:24" ht="15.75" customHeight="1">
      <c r="A768" s="2"/>
      <c r="B768" s="2"/>
      <c r="C768" s="2"/>
      <c r="D768" s="2"/>
      <c r="E768" s="2"/>
      <c r="F768" s="2"/>
      <c r="G768" s="2"/>
      <c r="H768" s="2"/>
      <c r="I768" s="2"/>
      <c r="K768" s="2"/>
      <c r="L768" s="2"/>
      <c r="M768" s="2"/>
      <c r="N768" s="2"/>
      <c r="O768" s="2"/>
      <c r="P768" s="2"/>
      <c r="Q768" s="2"/>
      <c r="R768" s="2"/>
      <c r="S768" s="2"/>
      <c r="T768" s="2"/>
      <c r="U768" s="2"/>
      <c r="V768" s="2"/>
      <c r="W768" s="2"/>
      <c r="X768" s="2"/>
    </row>
    <row r="769" spans="1:24" ht="15.75" customHeight="1">
      <c r="A769" s="2"/>
      <c r="B769" s="2"/>
      <c r="C769" s="2"/>
      <c r="D769" s="2"/>
      <c r="E769" s="2"/>
      <c r="F769" s="2"/>
      <c r="G769" s="2"/>
      <c r="H769" s="2"/>
      <c r="I769" s="2"/>
      <c r="K769" s="2"/>
      <c r="L769" s="2"/>
      <c r="M769" s="2"/>
      <c r="N769" s="2"/>
      <c r="O769" s="2"/>
      <c r="P769" s="2"/>
      <c r="Q769" s="2"/>
      <c r="R769" s="2"/>
      <c r="S769" s="2"/>
      <c r="T769" s="2"/>
      <c r="U769" s="2"/>
      <c r="V769" s="2"/>
      <c r="W769" s="2"/>
      <c r="X769" s="2"/>
    </row>
    <row r="770" spans="1:24" ht="15.75" customHeight="1">
      <c r="A770" s="2"/>
      <c r="B770" s="2"/>
      <c r="C770" s="2"/>
      <c r="D770" s="2"/>
      <c r="E770" s="2"/>
      <c r="F770" s="2"/>
      <c r="G770" s="2"/>
      <c r="H770" s="2"/>
      <c r="I770" s="2"/>
      <c r="K770" s="2"/>
      <c r="L770" s="2"/>
      <c r="M770" s="2"/>
      <c r="N770" s="2"/>
      <c r="O770" s="2"/>
      <c r="P770" s="2"/>
      <c r="Q770" s="2"/>
      <c r="R770" s="2"/>
      <c r="S770" s="2"/>
      <c r="T770" s="2"/>
      <c r="U770" s="2"/>
      <c r="V770" s="2"/>
      <c r="W770" s="2"/>
      <c r="X770" s="2"/>
    </row>
    <row r="771" spans="1:24" ht="15.75" customHeight="1">
      <c r="A771" s="2"/>
      <c r="B771" s="2"/>
      <c r="C771" s="2"/>
      <c r="D771" s="2"/>
      <c r="E771" s="2"/>
      <c r="F771" s="2"/>
      <c r="G771" s="2"/>
      <c r="H771" s="2"/>
      <c r="I771" s="2"/>
      <c r="K771" s="2"/>
      <c r="L771" s="2"/>
      <c r="M771" s="2"/>
      <c r="N771" s="2"/>
      <c r="O771" s="2"/>
      <c r="P771" s="2"/>
      <c r="Q771" s="2"/>
      <c r="R771" s="2"/>
      <c r="S771" s="2"/>
      <c r="T771" s="2"/>
      <c r="U771" s="2"/>
      <c r="V771" s="2"/>
      <c r="W771" s="2"/>
      <c r="X771" s="2"/>
    </row>
    <row r="772" spans="1:24" ht="15.75" customHeight="1">
      <c r="A772" s="2"/>
      <c r="B772" s="2"/>
      <c r="C772" s="2"/>
      <c r="D772" s="2"/>
      <c r="E772" s="2"/>
      <c r="F772" s="2"/>
      <c r="G772" s="2"/>
      <c r="H772" s="2"/>
      <c r="I772" s="2"/>
      <c r="K772" s="2"/>
      <c r="L772" s="2"/>
      <c r="M772" s="2"/>
      <c r="N772" s="2"/>
      <c r="O772" s="2"/>
      <c r="P772" s="2"/>
      <c r="Q772" s="2"/>
      <c r="R772" s="2"/>
      <c r="S772" s="2"/>
      <c r="T772" s="2"/>
      <c r="U772" s="2"/>
      <c r="V772" s="2"/>
      <c r="W772" s="2"/>
      <c r="X772" s="2"/>
    </row>
    <row r="773" spans="1:24" ht="15.75" customHeight="1">
      <c r="A773" s="2"/>
      <c r="B773" s="2"/>
      <c r="C773" s="2"/>
      <c r="D773" s="2"/>
      <c r="E773" s="2"/>
      <c r="F773" s="2"/>
      <c r="G773" s="2"/>
      <c r="H773" s="2"/>
      <c r="I773" s="2"/>
      <c r="K773" s="2"/>
      <c r="L773" s="2"/>
      <c r="M773" s="2"/>
      <c r="N773" s="2"/>
      <c r="O773" s="2"/>
      <c r="P773" s="2"/>
      <c r="Q773" s="2"/>
      <c r="R773" s="2"/>
      <c r="S773" s="2"/>
      <c r="T773" s="2"/>
      <c r="U773" s="2"/>
      <c r="V773" s="2"/>
      <c r="W773" s="2"/>
      <c r="X773" s="2"/>
    </row>
    <row r="774" spans="1:24" ht="15.75" customHeight="1">
      <c r="A774" s="2"/>
      <c r="B774" s="2"/>
      <c r="C774" s="2"/>
      <c r="D774" s="2"/>
      <c r="E774" s="2"/>
      <c r="F774" s="2"/>
      <c r="G774" s="2"/>
      <c r="H774" s="2"/>
      <c r="I774" s="2"/>
      <c r="K774" s="2"/>
      <c r="L774" s="2"/>
      <c r="M774" s="2"/>
      <c r="N774" s="2"/>
      <c r="O774" s="2"/>
      <c r="P774" s="2"/>
      <c r="Q774" s="2"/>
      <c r="R774" s="2"/>
      <c r="S774" s="2"/>
      <c r="T774" s="2"/>
      <c r="U774" s="2"/>
      <c r="V774" s="2"/>
      <c r="W774" s="2"/>
      <c r="X774" s="2"/>
    </row>
    <row r="775" spans="1:24" ht="15.75" customHeight="1">
      <c r="A775" s="2"/>
      <c r="B775" s="2"/>
      <c r="C775" s="2"/>
      <c r="D775" s="2"/>
      <c r="E775" s="2"/>
      <c r="F775" s="2"/>
      <c r="G775" s="2"/>
      <c r="H775" s="2"/>
      <c r="I775" s="2"/>
      <c r="K775" s="2"/>
      <c r="L775" s="2"/>
      <c r="M775" s="2"/>
      <c r="N775" s="2"/>
      <c r="O775" s="2"/>
      <c r="P775" s="2"/>
      <c r="Q775" s="2"/>
      <c r="R775" s="2"/>
      <c r="S775" s="2"/>
      <c r="T775" s="2"/>
      <c r="U775" s="2"/>
      <c r="V775" s="2"/>
      <c r="W775" s="2"/>
      <c r="X775" s="2"/>
    </row>
    <row r="776" spans="1:24" ht="15.75" customHeight="1">
      <c r="A776" s="2"/>
      <c r="B776" s="2"/>
      <c r="C776" s="2"/>
      <c r="D776" s="2"/>
      <c r="E776" s="2"/>
      <c r="F776" s="2"/>
      <c r="G776" s="2"/>
      <c r="H776" s="2"/>
      <c r="I776" s="2"/>
      <c r="K776" s="2"/>
      <c r="L776" s="2"/>
      <c r="M776" s="2"/>
      <c r="N776" s="2"/>
      <c r="O776" s="2"/>
      <c r="P776" s="2"/>
      <c r="Q776" s="2"/>
      <c r="R776" s="2"/>
      <c r="S776" s="2"/>
      <c r="T776" s="2"/>
      <c r="U776" s="2"/>
      <c r="V776" s="2"/>
      <c r="W776" s="2"/>
      <c r="X776" s="2"/>
    </row>
    <row r="777" spans="1:24" ht="15.75" customHeight="1">
      <c r="A777" s="2"/>
      <c r="B777" s="2"/>
      <c r="C777" s="2"/>
      <c r="D777" s="2"/>
      <c r="E777" s="2"/>
      <c r="F777" s="2"/>
      <c r="G777" s="2"/>
      <c r="H777" s="2"/>
      <c r="I777" s="2"/>
      <c r="K777" s="2"/>
      <c r="L777" s="2"/>
      <c r="M777" s="2"/>
      <c r="N777" s="2"/>
      <c r="O777" s="2"/>
      <c r="P777" s="2"/>
      <c r="Q777" s="2"/>
      <c r="R777" s="2"/>
      <c r="S777" s="2"/>
      <c r="T777" s="2"/>
      <c r="U777" s="2"/>
      <c r="V777" s="2"/>
      <c r="W777" s="2"/>
      <c r="X777" s="2"/>
    </row>
    <row r="778" spans="1:24" ht="15.75" customHeight="1">
      <c r="A778" s="2"/>
      <c r="B778" s="2"/>
      <c r="C778" s="2"/>
      <c r="D778" s="2"/>
      <c r="E778" s="2"/>
      <c r="F778" s="2"/>
      <c r="G778" s="2"/>
      <c r="H778" s="2"/>
      <c r="I778" s="2"/>
      <c r="K778" s="2"/>
      <c r="L778" s="2"/>
      <c r="M778" s="2"/>
      <c r="N778" s="2"/>
      <c r="O778" s="2"/>
      <c r="P778" s="2"/>
      <c r="Q778" s="2"/>
      <c r="R778" s="2"/>
      <c r="S778" s="2"/>
      <c r="T778" s="2"/>
      <c r="U778" s="2"/>
      <c r="V778" s="2"/>
      <c r="W778" s="2"/>
      <c r="X778" s="2"/>
    </row>
    <row r="779" spans="1:24" ht="15.75" customHeight="1">
      <c r="A779" s="2"/>
      <c r="B779" s="2"/>
      <c r="C779" s="2"/>
      <c r="D779" s="2"/>
      <c r="E779" s="2"/>
      <c r="F779" s="2"/>
      <c r="G779" s="2"/>
      <c r="H779" s="2"/>
      <c r="I779" s="2"/>
      <c r="K779" s="2"/>
      <c r="L779" s="2"/>
      <c r="M779" s="2"/>
      <c r="N779" s="2"/>
      <c r="O779" s="2"/>
      <c r="P779" s="2"/>
      <c r="Q779" s="2"/>
      <c r="R779" s="2"/>
      <c r="S779" s="2"/>
      <c r="T779" s="2"/>
      <c r="U779" s="2"/>
      <c r="V779" s="2"/>
      <c r="W779" s="2"/>
      <c r="X779" s="2"/>
    </row>
    <row r="780" spans="1:24" ht="15.75" customHeight="1">
      <c r="A780" s="2"/>
      <c r="B780" s="2"/>
      <c r="C780" s="2"/>
      <c r="D780" s="2"/>
      <c r="E780" s="2"/>
      <c r="F780" s="2"/>
      <c r="G780" s="2"/>
      <c r="H780" s="2"/>
      <c r="I780" s="2"/>
      <c r="K780" s="2"/>
      <c r="L780" s="2"/>
      <c r="M780" s="2"/>
      <c r="N780" s="2"/>
      <c r="O780" s="2"/>
      <c r="P780" s="2"/>
      <c r="Q780" s="2"/>
      <c r="R780" s="2"/>
      <c r="S780" s="2"/>
      <c r="T780" s="2"/>
      <c r="U780" s="2"/>
      <c r="V780" s="2"/>
      <c r="W780" s="2"/>
      <c r="X780" s="2"/>
    </row>
    <row r="781" spans="1:24" ht="15.75" customHeight="1">
      <c r="A781" s="2"/>
      <c r="B781" s="2"/>
      <c r="C781" s="2"/>
      <c r="D781" s="2"/>
      <c r="E781" s="2"/>
      <c r="F781" s="2"/>
      <c r="G781" s="2"/>
      <c r="H781" s="2"/>
      <c r="I781" s="2"/>
      <c r="K781" s="2"/>
      <c r="L781" s="2"/>
      <c r="M781" s="2"/>
      <c r="N781" s="2"/>
      <c r="O781" s="2"/>
      <c r="P781" s="2"/>
      <c r="Q781" s="2"/>
      <c r="R781" s="2"/>
      <c r="S781" s="2"/>
      <c r="T781" s="2"/>
      <c r="U781" s="2"/>
      <c r="V781" s="2"/>
      <c r="W781" s="2"/>
      <c r="X781" s="2"/>
    </row>
    <row r="782" spans="1:24" ht="15.75" customHeight="1">
      <c r="A782" s="2"/>
      <c r="B782" s="2"/>
      <c r="C782" s="2"/>
      <c r="D782" s="2"/>
      <c r="E782" s="2"/>
      <c r="F782" s="2"/>
      <c r="G782" s="2"/>
      <c r="H782" s="2"/>
      <c r="I782" s="2"/>
      <c r="K782" s="2"/>
      <c r="L782" s="2"/>
      <c r="M782" s="2"/>
      <c r="N782" s="2"/>
      <c r="O782" s="2"/>
      <c r="P782" s="2"/>
      <c r="Q782" s="2"/>
      <c r="R782" s="2"/>
      <c r="S782" s="2"/>
      <c r="T782" s="2"/>
      <c r="U782" s="2"/>
      <c r="V782" s="2"/>
      <c r="W782" s="2"/>
      <c r="X782" s="2"/>
    </row>
    <row r="783" spans="1:24" ht="15.75" customHeight="1">
      <c r="A783" s="2"/>
      <c r="B783" s="2"/>
      <c r="C783" s="2"/>
      <c r="D783" s="2"/>
      <c r="E783" s="2"/>
      <c r="F783" s="2"/>
      <c r="G783" s="2"/>
      <c r="H783" s="2"/>
      <c r="I783" s="2"/>
      <c r="K783" s="2"/>
      <c r="L783" s="2"/>
      <c r="M783" s="2"/>
      <c r="N783" s="2"/>
      <c r="O783" s="2"/>
      <c r="P783" s="2"/>
      <c r="Q783" s="2"/>
      <c r="R783" s="2"/>
      <c r="S783" s="2"/>
      <c r="T783" s="2"/>
      <c r="U783" s="2"/>
      <c r="V783" s="2"/>
      <c r="W783" s="2"/>
      <c r="X783" s="2"/>
    </row>
    <row r="784" spans="1:24" ht="15.75" customHeight="1">
      <c r="A784" s="2"/>
      <c r="B784" s="2"/>
      <c r="C784" s="2"/>
      <c r="D784" s="2"/>
      <c r="E784" s="2"/>
      <c r="F784" s="2"/>
      <c r="G784" s="2"/>
      <c r="H784" s="2"/>
      <c r="I784" s="2"/>
      <c r="K784" s="2"/>
      <c r="L784" s="2"/>
      <c r="M784" s="2"/>
      <c r="N784" s="2"/>
      <c r="O784" s="2"/>
      <c r="P784" s="2"/>
      <c r="Q784" s="2"/>
      <c r="R784" s="2"/>
      <c r="S784" s="2"/>
      <c r="T784" s="2"/>
      <c r="U784" s="2"/>
      <c r="V784" s="2"/>
      <c r="W784" s="2"/>
      <c r="X784" s="2"/>
    </row>
    <row r="785" spans="1:24" ht="15.75" customHeight="1">
      <c r="A785" s="2"/>
      <c r="B785" s="2"/>
      <c r="C785" s="2"/>
      <c r="D785" s="2"/>
      <c r="E785" s="2"/>
      <c r="F785" s="2"/>
      <c r="G785" s="2"/>
      <c r="H785" s="2"/>
      <c r="I785" s="2"/>
      <c r="K785" s="2"/>
      <c r="L785" s="2"/>
      <c r="M785" s="2"/>
      <c r="N785" s="2"/>
      <c r="O785" s="2"/>
      <c r="P785" s="2"/>
      <c r="Q785" s="2"/>
      <c r="R785" s="2"/>
      <c r="S785" s="2"/>
      <c r="T785" s="2"/>
      <c r="U785" s="2"/>
      <c r="V785" s="2"/>
      <c r="W785" s="2"/>
      <c r="X785" s="2"/>
    </row>
    <row r="786" spans="1:24" ht="15.75" customHeight="1">
      <c r="A786" s="2"/>
      <c r="B786" s="2"/>
      <c r="C786" s="2"/>
      <c r="D786" s="2"/>
      <c r="E786" s="2"/>
      <c r="F786" s="2"/>
      <c r="G786" s="2"/>
      <c r="H786" s="2"/>
      <c r="I786" s="2"/>
      <c r="K786" s="2"/>
      <c r="L786" s="2"/>
      <c r="M786" s="2"/>
      <c r="N786" s="2"/>
      <c r="O786" s="2"/>
      <c r="P786" s="2"/>
      <c r="Q786" s="2"/>
      <c r="R786" s="2"/>
      <c r="S786" s="2"/>
      <c r="T786" s="2"/>
      <c r="U786" s="2"/>
      <c r="V786" s="2"/>
      <c r="W786" s="2"/>
      <c r="X786" s="2"/>
    </row>
    <row r="787" spans="1:24" ht="15.75" customHeight="1">
      <c r="A787" s="2"/>
      <c r="B787" s="2"/>
      <c r="C787" s="2"/>
      <c r="D787" s="2"/>
      <c r="E787" s="2"/>
      <c r="F787" s="2"/>
      <c r="G787" s="2"/>
      <c r="H787" s="2"/>
      <c r="I787" s="2"/>
      <c r="K787" s="2"/>
      <c r="L787" s="2"/>
      <c r="M787" s="2"/>
      <c r="N787" s="2"/>
      <c r="O787" s="2"/>
      <c r="P787" s="2"/>
      <c r="Q787" s="2"/>
      <c r="R787" s="2"/>
      <c r="S787" s="2"/>
      <c r="T787" s="2"/>
      <c r="U787" s="2"/>
      <c r="V787" s="2"/>
      <c r="W787" s="2"/>
      <c r="X787" s="2"/>
    </row>
    <row r="788" spans="1:24" ht="15.75" customHeight="1">
      <c r="A788" s="2"/>
      <c r="B788" s="2"/>
      <c r="C788" s="2"/>
      <c r="D788" s="2"/>
      <c r="E788" s="2"/>
      <c r="F788" s="2"/>
      <c r="G788" s="2"/>
      <c r="H788" s="2"/>
      <c r="I788" s="2"/>
      <c r="K788" s="2"/>
      <c r="L788" s="2"/>
      <c r="M788" s="2"/>
      <c r="N788" s="2"/>
      <c r="O788" s="2"/>
      <c r="P788" s="2"/>
      <c r="Q788" s="2"/>
      <c r="R788" s="2"/>
      <c r="S788" s="2"/>
      <c r="T788" s="2"/>
      <c r="U788" s="2"/>
      <c r="V788" s="2"/>
      <c r="W788" s="2"/>
      <c r="X788" s="2"/>
    </row>
    <row r="789" spans="1:24" ht="15.75" customHeight="1">
      <c r="A789" s="2"/>
      <c r="B789" s="2"/>
      <c r="C789" s="2"/>
      <c r="D789" s="2"/>
      <c r="E789" s="2"/>
      <c r="F789" s="2"/>
      <c r="G789" s="2"/>
      <c r="H789" s="2"/>
      <c r="I789" s="2"/>
      <c r="K789" s="2"/>
      <c r="L789" s="2"/>
      <c r="M789" s="2"/>
      <c r="N789" s="2"/>
      <c r="O789" s="2"/>
      <c r="P789" s="2"/>
      <c r="Q789" s="2"/>
      <c r="R789" s="2"/>
      <c r="S789" s="2"/>
      <c r="T789" s="2"/>
      <c r="U789" s="2"/>
      <c r="V789" s="2"/>
      <c r="W789" s="2"/>
      <c r="X789" s="2"/>
    </row>
    <row r="790" spans="1:24" ht="15.75" customHeight="1">
      <c r="A790" s="2"/>
      <c r="B790" s="2"/>
      <c r="C790" s="2"/>
      <c r="D790" s="2"/>
      <c r="E790" s="2"/>
      <c r="F790" s="2"/>
      <c r="G790" s="2"/>
      <c r="H790" s="2"/>
      <c r="I790" s="2"/>
      <c r="K790" s="2"/>
      <c r="L790" s="2"/>
      <c r="M790" s="2"/>
      <c r="N790" s="2"/>
      <c r="O790" s="2"/>
      <c r="P790" s="2"/>
      <c r="Q790" s="2"/>
      <c r="R790" s="2"/>
      <c r="S790" s="2"/>
      <c r="T790" s="2"/>
      <c r="U790" s="2"/>
      <c r="V790" s="2"/>
      <c r="W790" s="2"/>
      <c r="X790" s="2"/>
    </row>
    <row r="791" spans="1:24" ht="15.75" customHeight="1">
      <c r="A791" s="2"/>
      <c r="B791" s="2"/>
      <c r="C791" s="2"/>
      <c r="D791" s="2"/>
      <c r="E791" s="2"/>
      <c r="F791" s="2"/>
      <c r="G791" s="2"/>
      <c r="H791" s="2"/>
      <c r="I791" s="2"/>
      <c r="K791" s="2"/>
      <c r="L791" s="2"/>
      <c r="M791" s="2"/>
      <c r="N791" s="2"/>
      <c r="O791" s="2"/>
      <c r="P791" s="2"/>
      <c r="Q791" s="2"/>
      <c r="R791" s="2"/>
      <c r="S791" s="2"/>
      <c r="T791" s="2"/>
      <c r="U791" s="2"/>
      <c r="V791" s="2"/>
      <c r="W791" s="2"/>
      <c r="X791" s="2"/>
    </row>
    <row r="792" spans="1:24" ht="15.75" customHeight="1">
      <c r="A792" s="2"/>
      <c r="B792" s="2"/>
      <c r="C792" s="2"/>
      <c r="D792" s="2"/>
      <c r="E792" s="2"/>
      <c r="F792" s="2"/>
      <c r="G792" s="2"/>
      <c r="H792" s="2"/>
      <c r="I792" s="2"/>
      <c r="K792" s="2"/>
      <c r="L792" s="2"/>
      <c r="M792" s="2"/>
      <c r="N792" s="2"/>
      <c r="O792" s="2"/>
      <c r="P792" s="2"/>
      <c r="Q792" s="2"/>
      <c r="R792" s="2"/>
      <c r="S792" s="2"/>
      <c r="T792" s="2"/>
      <c r="U792" s="2"/>
      <c r="V792" s="2"/>
      <c r="W792" s="2"/>
      <c r="X792" s="2"/>
    </row>
    <row r="793" spans="1:24" ht="15.75" customHeight="1">
      <c r="A793" s="2"/>
      <c r="B793" s="2"/>
      <c r="C793" s="2"/>
      <c r="D793" s="2"/>
      <c r="E793" s="2"/>
      <c r="F793" s="2"/>
      <c r="G793" s="2"/>
      <c r="H793" s="2"/>
      <c r="I793" s="2"/>
      <c r="K793" s="2"/>
      <c r="L793" s="2"/>
      <c r="M793" s="2"/>
      <c r="N793" s="2"/>
      <c r="O793" s="2"/>
      <c r="P793" s="2"/>
      <c r="Q793" s="2"/>
      <c r="R793" s="2"/>
      <c r="S793" s="2"/>
      <c r="T793" s="2"/>
      <c r="U793" s="2"/>
      <c r="V793" s="2"/>
      <c r="W793" s="2"/>
      <c r="X793" s="2"/>
    </row>
    <row r="794" spans="1:24" ht="15.75" customHeight="1">
      <c r="A794" s="2"/>
      <c r="B794" s="2"/>
      <c r="C794" s="2"/>
      <c r="D794" s="2"/>
      <c r="E794" s="2"/>
      <c r="F794" s="2"/>
      <c r="G794" s="2"/>
      <c r="H794" s="2"/>
      <c r="I794" s="2"/>
      <c r="K794" s="2"/>
      <c r="L794" s="2"/>
      <c r="M794" s="2"/>
      <c r="N794" s="2"/>
      <c r="O794" s="2"/>
      <c r="P794" s="2"/>
      <c r="Q794" s="2"/>
      <c r="R794" s="2"/>
      <c r="S794" s="2"/>
      <c r="T794" s="2"/>
      <c r="U794" s="2"/>
      <c r="V794" s="2"/>
      <c r="W794" s="2"/>
      <c r="X794" s="2"/>
    </row>
    <row r="795" spans="1:24" ht="15.75" customHeight="1">
      <c r="A795" s="2"/>
      <c r="B795" s="2"/>
      <c r="C795" s="2"/>
      <c r="D795" s="2"/>
      <c r="E795" s="2"/>
      <c r="F795" s="2"/>
      <c r="G795" s="2"/>
      <c r="H795" s="2"/>
      <c r="I795" s="2"/>
      <c r="K795" s="2"/>
      <c r="L795" s="2"/>
      <c r="M795" s="2"/>
      <c r="N795" s="2"/>
      <c r="O795" s="2"/>
      <c r="P795" s="2"/>
      <c r="Q795" s="2"/>
      <c r="R795" s="2"/>
      <c r="S795" s="2"/>
      <c r="T795" s="2"/>
      <c r="U795" s="2"/>
      <c r="V795" s="2"/>
      <c r="W795" s="2"/>
      <c r="X795" s="2"/>
    </row>
    <row r="796" spans="1:24" ht="15.75" customHeight="1">
      <c r="A796" s="2"/>
      <c r="B796" s="2"/>
      <c r="C796" s="2"/>
      <c r="D796" s="2"/>
      <c r="E796" s="2"/>
      <c r="F796" s="2"/>
      <c r="G796" s="2"/>
      <c r="H796" s="2"/>
      <c r="I796" s="2"/>
      <c r="K796" s="2"/>
      <c r="L796" s="2"/>
      <c r="M796" s="2"/>
      <c r="N796" s="2"/>
      <c r="O796" s="2"/>
      <c r="P796" s="2"/>
      <c r="Q796" s="2"/>
      <c r="R796" s="2"/>
      <c r="S796" s="2"/>
      <c r="T796" s="2"/>
      <c r="U796" s="2"/>
      <c r="V796" s="2"/>
      <c r="W796" s="2"/>
      <c r="X796" s="2"/>
    </row>
    <row r="797" spans="1:24" ht="15.75" customHeight="1">
      <c r="A797" s="2"/>
      <c r="B797" s="2"/>
      <c r="C797" s="2"/>
      <c r="D797" s="2"/>
      <c r="E797" s="2"/>
      <c r="F797" s="2"/>
      <c r="G797" s="2"/>
      <c r="H797" s="2"/>
      <c r="I797" s="2"/>
      <c r="K797" s="2"/>
      <c r="L797" s="2"/>
      <c r="M797" s="2"/>
      <c r="N797" s="2"/>
      <c r="O797" s="2"/>
      <c r="P797" s="2"/>
      <c r="Q797" s="2"/>
      <c r="R797" s="2"/>
      <c r="S797" s="2"/>
      <c r="T797" s="2"/>
      <c r="U797" s="2"/>
      <c r="V797" s="2"/>
      <c r="W797" s="2"/>
      <c r="X797" s="2"/>
    </row>
    <row r="798" spans="1:24" ht="15.75" customHeight="1">
      <c r="A798" s="2"/>
      <c r="B798" s="2"/>
      <c r="C798" s="2"/>
      <c r="D798" s="2"/>
      <c r="E798" s="2"/>
      <c r="F798" s="2"/>
      <c r="G798" s="2"/>
      <c r="H798" s="2"/>
      <c r="I798" s="2"/>
      <c r="K798" s="2"/>
      <c r="L798" s="2"/>
      <c r="M798" s="2"/>
      <c r="N798" s="2"/>
      <c r="O798" s="2"/>
      <c r="P798" s="2"/>
      <c r="Q798" s="2"/>
      <c r="R798" s="2"/>
      <c r="S798" s="2"/>
      <c r="T798" s="2"/>
      <c r="U798" s="2"/>
      <c r="V798" s="2"/>
      <c r="W798" s="2"/>
      <c r="X798" s="2"/>
    </row>
    <row r="799" spans="1:24" ht="15.75" customHeight="1">
      <c r="A799" s="2"/>
      <c r="B799" s="2"/>
      <c r="C799" s="2"/>
      <c r="D799" s="2"/>
      <c r="E799" s="2"/>
      <c r="F799" s="2"/>
      <c r="G799" s="2"/>
      <c r="H799" s="2"/>
      <c r="I799" s="2"/>
      <c r="K799" s="2"/>
      <c r="L799" s="2"/>
      <c r="M799" s="2"/>
      <c r="N799" s="2"/>
      <c r="O799" s="2"/>
      <c r="P799" s="2"/>
      <c r="Q799" s="2"/>
      <c r="R799" s="2"/>
      <c r="S799" s="2"/>
      <c r="T799" s="2"/>
      <c r="U799" s="2"/>
      <c r="V799" s="2"/>
      <c r="W799" s="2"/>
      <c r="X799" s="2"/>
    </row>
    <row r="800" spans="1:24" ht="15.75" customHeight="1">
      <c r="A800" s="2"/>
      <c r="B800" s="2"/>
      <c r="C800" s="2"/>
      <c r="D800" s="2"/>
      <c r="E800" s="2"/>
      <c r="F800" s="2"/>
      <c r="G800" s="2"/>
      <c r="H800" s="2"/>
      <c r="I800" s="2"/>
      <c r="K800" s="2"/>
      <c r="L800" s="2"/>
      <c r="M800" s="2"/>
      <c r="N800" s="2"/>
      <c r="O800" s="2"/>
      <c r="P800" s="2"/>
      <c r="Q800" s="2"/>
      <c r="R800" s="2"/>
      <c r="S800" s="2"/>
      <c r="T800" s="2"/>
      <c r="U800" s="2"/>
      <c r="V800" s="2"/>
      <c r="W800" s="2"/>
      <c r="X800" s="2"/>
    </row>
    <row r="801" spans="1:24" ht="15.75" customHeight="1">
      <c r="A801" s="2"/>
      <c r="B801" s="2"/>
      <c r="C801" s="2"/>
      <c r="D801" s="2"/>
      <c r="E801" s="2"/>
      <c r="F801" s="2"/>
      <c r="G801" s="2"/>
      <c r="H801" s="2"/>
      <c r="I801" s="2"/>
      <c r="K801" s="2"/>
      <c r="L801" s="2"/>
      <c r="M801" s="2"/>
      <c r="N801" s="2"/>
      <c r="O801" s="2"/>
      <c r="P801" s="2"/>
      <c r="Q801" s="2"/>
      <c r="R801" s="2"/>
      <c r="S801" s="2"/>
      <c r="T801" s="2"/>
      <c r="U801" s="2"/>
      <c r="V801" s="2"/>
      <c r="W801" s="2"/>
      <c r="X801" s="2"/>
    </row>
    <row r="802" spans="1:24" ht="15.75" customHeight="1">
      <c r="A802" s="2"/>
      <c r="B802" s="2"/>
      <c r="C802" s="2"/>
      <c r="D802" s="2"/>
      <c r="E802" s="2"/>
      <c r="F802" s="2"/>
      <c r="G802" s="2"/>
      <c r="H802" s="2"/>
      <c r="I802" s="2"/>
      <c r="K802" s="2"/>
      <c r="L802" s="2"/>
      <c r="M802" s="2"/>
      <c r="N802" s="2"/>
      <c r="O802" s="2"/>
      <c r="P802" s="2"/>
      <c r="Q802" s="2"/>
      <c r="R802" s="2"/>
      <c r="S802" s="2"/>
      <c r="T802" s="2"/>
      <c r="U802" s="2"/>
      <c r="V802" s="2"/>
      <c r="W802" s="2"/>
      <c r="X802" s="2"/>
    </row>
    <row r="803" spans="1:24" ht="15.75" customHeight="1">
      <c r="A803" s="2"/>
      <c r="B803" s="2"/>
      <c r="C803" s="2"/>
      <c r="D803" s="2"/>
      <c r="E803" s="2"/>
      <c r="F803" s="2"/>
      <c r="G803" s="2"/>
      <c r="H803" s="2"/>
      <c r="I803" s="2"/>
      <c r="K803" s="2"/>
      <c r="L803" s="2"/>
      <c r="M803" s="2"/>
      <c r="N803" s="2"/>
      <c r="O803" s="2"/>
      <c r="P803" s="2"/>
      <c r="Q803" s="2"/>
      <c r="R803" s="2"/>
      <c r="S803" s="2"/>
      <c r="T803" s="2"/>
      <c r="U803" s="2"/>
      <c r="V803" s="2"/>
      <c r="W803" s="2"/>
      <c r="X803" s="2"/>
    </row>
    <row r="804" spans="1:24" ht="15.75" customHeight="1">
      <c r="A804" s="2"/>
      <c r="B804" s="2"/>
      <c r="C804" s="2"/>
      <c r="D804" s="2"/>
      <c r="E804" s="2"/>
      <c r="F804" s="2"/>
      <c r="G804" s="2"/>
      <c r="H804" s="2"/>
      <c r="I804" s="2"/>
      <c r="K804" s="2"/>
      <c r="L804" s="2"/>
      <c r="M804" s="2"/>
      <c r="N804" s="2"/>
      <c r="O804" s="2"/>
      <c r="P804" s="2"/>
      <c r="Q804" s="2"/>
      <c r="R804" s="2"/>
      <c r="S804" s="2"/>
      <c r="T804" s="2"/>
      <c r="U804" s="2"/>
      <c r="V804" s="2"/>
      <c r="W804" s="2"/>
      <c r="X804" s="2"/>
    </row>
    <row r="805" spans="1:24" ht="15.75" customHeight="1">
      <c r="A805" s="2"/>
      <c r="B805" s="2"/>
      <c r="C805" s="2"/>
      <c r="D805" s="2"/>
      <c r="E805" s="2"/>
      <c r="F805" s="2"/>
      <c r="G805" s="2"/>
      <c r="H805" s="2"/>
      <c r="I805" s="2"/>
      <c r="K805" s="2"/>
      <c r="L805" s="2"/>
      <c r="M805" s="2"/>
      <c r="N805" s="2"/>
      <c r="O805" s="2"/>
      <c r="P805" s="2"/>
      <c r="Q805" s="2"/>
      <c r="R805" s="2"/>
      <c r="S805" s="2"/>
      <c r="T805" s="2"/>
      <c r="U805" s="2"/>
      <c r="V805" s="2"/>
      <c r="W805" s="2"/>
      <c r="X805" s="2"/>
    </row>
    <row r="806" spans="1:24" ht="15.75" customHeight="1">
      <c r="A806" s="2"/>
      <c r="B806" s="2"/>
      <c r="C806" s="2"/>
      <c r="D806" s="2"/>
      <c r="E806" s="2"/>
      <c r="F806" s="2"/>
      <c r="G806" s="2"/>
      <c r="H806" s="2"/>
      <c r="I806" s="2"/>
      <c r="K806" s="2"/>
      <c r="L806" s="2"/>
      <c r="M806" s="2"/>
      <c r="N806" s="2"/>
      <c r="O806" s="2"/>
      <c r="P806" s="2"/>
      <c r="Q806" s="2"/>
      <c r="R806" s="2"/>
      <c r="S806" s="2"/>
      <c r="T806" s="2"/>
      <c r="U806" s="2"/>
      <c r="V806" s="2"/>
      <c r="W806" s="2"/>
      <c r="X806" s="2"/>
    </row>
    <row r="807" spans="1:24" ht="15.75" customHeight="1">
      <c r="A807" s="2"/>
      <c r="B807" s="2"/>
      <c r="C807" s="2"/>
      <c r="D807" s="2"/>
      <c r="E807" s="2"/>
      <c r="F807" s="2"/>
      <c r="G807" s="2"/>
      <c r="H807" s="2"/>
      <c r="I807" s="2"/>
      <c r="K807" s="2"/>
      <c r="L807" s="2"/>
      <c r="M807" s="2"/>
      <c r="N807" s="2"/>
      <c r="O807" s="2"/>
      <c r="P807" s="2"/>
      <c r="Q807" s="2"/>
      <c r="R807" s="2"/>
      <c r="S807" s="2"/>
      <c r="T807" s="2"/>
      <c r="U807" s="2"/>
      <c r="V807" s="2"/>
      <c r="W807" s="2"/>
      <c r="X807" s="2"/>
    </row>
    <row r="808" spans="1:24" ht="15.75" customHeight="1">
      <c r="A808" s="2"/>
      <c r="B808" s="2"/>
      <c r="C808" s="2"/>
      <c r="D808" s="2"/>
      <c r="E808" s="2"/>
      <c r="F808" s="2"/>
      <c r="G808" s="2"/>
      <c r="H808" s="2"/>
      <c r="I808" s="2"/>
      <c r="K808" s="2"/>
      <c r="L808" s="2"/>
      <c r="M808" s="2"/>
      <c r="N808" s="2"/>
      <c r="O808" s="2"/>
      <c r="P808" s="2"/>
      <c r="Q808" s="2"/>
      <c r="R808" s="2"/>
      <c r="S808" s="2"/>
      <c r="T808" s="2"/>
      <c r="U808" s="2"/>
      <c r="V808" s="2"/>
      <c r="W808" s="2"/>
      <c r="X808" s="2"/>
    </row>
    <row r="809" spans="1:24" ht="15.75" customHeight="1">
      <c r="A809" s="2"/>
      <c r="B809" s="2"/>
      <c r="C809" s="2"/>
      <c r="D809" s="2"/>
      <c r="E809" s="2"/>
      <c r="F809" s="2"/>
      <c r="G809" s="2"/>
      <c r="H809" s="2"/>
      <c r="I809" s="2"/>
      <c r="K809" s="2"/>
      <c r="L809" s="2"/>
      <c r="M809" s="2"/>
      <c r="N809" s="2"/>
      <c r="O809" s="2"/>
      <c r="P809" s="2"/>
      <c r="Q809" s="2"/>
      <c r="R809" s="2"/>
      <c r="S809" s="2"/>
      <c r="T809" s="2"/>
      <c r="U809" s="2"/>
      <c r="V809" s="2"/>
      <c r="W809" s="2"/>
      <c r="X809" s="2"/>
    </row>
    <row r="810" spans="1:24" ht="15.75" customHeight="1">
      <c r="A810" s="2"/>
      <c r="B810" s="2"/>
      <c r="C810" s="2"/>
      <c r="D810" s="2"/>
      <c r="E810" s="2"/>
      <c r="F810" s="2"/>
      <c r="G810" s="2"/>
      <c r="H810" s="2"/>
      <c r="I810" s="2"/>
      <c r="K810" s="2"/>
      <c r="L810" s="2"/>
      <c r="M810" s="2"/>
      <c r="N810" s="2"/>
      <c r="O810" s="2"/>
      <c r="P810" s="2"/>
      <c r="Q810" s="2"/>
      <c r="R810" s="2"/>
      <c r="S810" s="2"/>
      <c r="T810" s="2"/>
      <c r="U810" s="2"/>
      <c r="V810" s="2"/>
      <c r="W810" s="2"/>
      <c r="X810" s="2"/>
    </row>
    <row r="811" spans="1:24" ht="15.75" customHeight="1">
      <c r="A811" s="2"/>
      <c r="B811" s="2"/>
      <c r="C811" s="2"/>
      <c r="D811" s="2"/>
      <c r="E811" s="2"/>
      <c r="F811" s="2"/>
      <c r="G811" s="2"/>
      <c r="H811" s="2"/>
      <c r="I811" s="2"/>
      <c r="K811" s="2"/>
      <c r="L811" s="2"/>
      <c r="M811" s="2"/>
      <c r="N811" s="2"/>
      <c r="O811" s="2"/>
      <c r="P811" s="2"/>
      <c r="Q811" s="2"/>
      <c r="R811" s="2"/>
      <c r="S811" s="2"/>
      <c r="T811" s="2"/>
      <c r="U811" s="2"/>
      <c r="V811" s="2"/>
      <c r="W811" s="2"/>
      <c r="X811" s="2"/>
    </row>
    <row r="812" spans="1:24" ht="15.75" customHeight="1">
      <c r="A812" s="2"/>
      <c r="B812" s="2"/>
      <c r="C812" s="2"/>
      <c r="D812" s="2"/>
      <c r="E812" s="2"/>
      <c r="F812" s="2"/>
      <c r="G812" s="2"/>
      <c r="H812" s="2"/>
      <c r="I812" s="2"/>
      <c r="K812" s="2"/>
      <c r="L812" s="2"/>
      <c r="M812" s="2"/>
      <c r="N812" s="2"/>
      <c r="O812" s="2"/>
      <c r="P812" s="2"/>
      <c r="Q812" s="2"/>
      <c r="R812" s="2"/>
      <c r="S812" s="2"/>
      <c r="T812" s="2"/>
      <c r="U812" s="2"/>
      <c r="V812" s="2"/>
      <c r="W812" s="2"/>
      <c r="X812" s="2"/>
    </row>
    <row r="813" spans="1:24" ht="15.75" customHeight="1">
      <c r="A813" s="2"/>
      <c r="B813" s="2"/>
      <c r="C813" s="2"/>
      <c r="D813" s="2"/>
      <c r="E813" s="2"/>
      <c r="F813" s="2"/>
      <c r="G813" s="2"/>
      <c r="H813" s="2"/>
      <c r="I813" s="2"/>
      <c r="K813" s="2"/>
      <c r="L813" s="2"/>
      <c r="M813" s="2"/>
      <c r="N813" s="2"/>
      <c r="O813" s="2"/>
      <c r="P813" s="2"/>
      <c r="Q813" s="2"/>
      <c r="R813" s="2"/>
      <c r="S813" s="2"/>
      <c r="T813" s="2"/>
      <c r="U813" s="2"/>
      <c r="V813" s="2"/>
      <c r="W813" s="2"/>
      <c r="X813" s="2"/>
    </row>
    <row r="814" spans="1:24" ht="15.75" customHeight="1">
      <c r="A814" s="2"/>
      <c r="B814" s="2"/>
      <c r="C814" s="2"/>
      <c r="D814" s="2"/>
      <c r="E814" s="2"/>
      <c r="F814" s="2"/>
      <c r="G814" s="2"/>
      <c r="H814" s="2"/>
      <c r="I814" s="2"/>
      <c r="K814" s="2"/>
      <c r="L814" s="2"/>
      <c r="M814" s="2"/>
      <c r="N814" s="2"/>
      <c r="O814" s="2"/>
      <c r="P814" s="2"/>
      <c r="Q814" s="2"/>
      <c r="R814" s="2"/>
      <c r="S814" s="2"/>
      <c r="T814" s="2"/>
      <c r="U814" s="2"/>
      <c r="V814" s="2"/>
      <c r="W814" s="2"/>
      <c r="X814" s="2"/>
    </row>
    <row r="815" spans="1:24" ht="15.75" customHeight="1">
      <c r="A815" s="2"/>
      <c r="B815" s="2"/>
      <c r="C815" s="2"/>
      <c r="D815" s="2"/>
      <c r="E815" s="2"/>
      <c r="F815" s="2"/>
      <c r="G815" s="2"/>
      <c r="H815" s="2"/>
      <c r="I815" s="2"/>
      <c r="K815" s="2"/>
      <c r="L815" s="2"/>
      <c r="M815" s="2"/>
      <c r="N815" s="2"/>
      <c r="O815" s="2"/>
      <c r="P815" s="2"/>
      <c r="Q815" s="2"/>
      <c r="R815" s="2"/>
      <c r="S815" s="2"/>
      <c r="T815" s="2"/>
      <c r="U815" s="2"/>
      <c r="V815" s="2"/>
      <c r="W815" s="2"/>
      <c r="X815" s="2"/>
    </row>
    <row r="816" spans="1:24" ht="15.75" customHeight="1">
      <c r="A816" s="2"/>
      <c r="B816" s="2"/>
      <c r="C816" s="2"/>
      <c r="D816" s="2"/>
      <c r="E816" s="2"/>
      <c r="F816" s="2"/>
      <c r="G816" s="2"/>
      <c r="H816" s="2"/>
      <c r="I816" s="2"/>
      <c r="K816" s="2"/>
      <c r="L816" s="2"/>
      <c r="M816" s="2"/>
      <c r="N816" s="2"/>
      <c r="O816" s="2"/>
      <c r="P816" s="2"/>
      <c r="Q816" s="2"/>
      <c r="R816" s="2"/>
      <c r="S816" s="2"/>
      <c r="T816" s="2"/>
      <c r="U816" s="2"/>
      <c r="V816" s="2"/>
      <c r="W816" s="2"/>
      <c r="X816" s="2"/>
    </row>
    <row r="817" spans="1:24" ht="15.75" customHeight="1">
      <c r="A817" s="2"/>
      <c r="B817" s="2"/>
      <c r="C817" s="2"/>
      <c r="D817" s="2"/>
      <c r="E817" s="2"/>
      <c r="F817" s="2"/>
      <c r="G817" s="2"/>
      <c r="H817" s="2"/>
      <c r="I817" s="2"/>
      <c r="K817" s="2"/>
      <c r="L817" s="2"/>
      <c r="M817" s="2"/>
      <c r="N817" s="2"/>
      <c r="O817" s="2"/>
      <c r="P817" s="2"/>
      <c r="Q817" s="2"/>
      <c r="R817" s="2"/>
      <c r="S817" s="2"/>
      <c r="T817" s="2"/>
      <c r="U817" s="2"/>
      <c r="V817" s="2"/>
      <c r="W817" s="2"/>
      <c r="X817" s="2"/>
    </row>
    <row r="818" spans="1:24" ht="15.75" customHeight="1">
      <c r="A818" s="2"/>
      <c r="B818" s="2"/>
      <c r="C818" s="2"/>
      <c r="D818" s="2"/>
      <c r="E818" s="2"/>
      <c r="F818" s="2"/>
      <c r="G818" s="2"/>
      <c r="H818" s="2"/>
      <c r="I818" s="2"/>
      <c r="K818" s="2"/>
      <c r="L818" s="2"/>
      <c r="M818" s="2"/>
      <c r="N818" s="2"/>
      <c r="O818" s="2"/>
      <c r="P818" s="2"/>
      <c r="Q818" s="2"/>
      <c r="R818" s="2"/>
      <c r="S818" s="2"/>
      <c r="T818" s="2"/>
      <c r="U818" s="2"/>
      <c r="V818" s="2"/>
      <c r="W818" s="2"/>
      <c r="X818" s="2"/>
    </row>
    <row r="819" spans="1:24" ht="15.75" customHeight="1">
      <c r="A819" s="2"/>
      <c r="B819" s="2"/>
      <c r="C819" s="2"/>
      <c r="D819" s="2"/>
      <c r="E819" s="2"/>
      <c r="F819" s="2"/>
      <c r="G819" s="2"/>
      <c r="H819" s="2"/>
      <c r="I819" s="2"/>
      <c r="K819" s="2"/>
      <c r="L819" s="2"/>
      <c r="M819" s="2"/>
      <c r="N819" s="2"/>
      <c r="O819" s="2"/>
      <c r="P819" s="2"/>
      <c r="Q819" s="2"/>
      <c r="R819" s="2"/>
      <c r="S819" s="2"/>
      <c r="T819" s="2"/>
      <c r="U819" s="2"/>
      <c r="V819" s="2"/>
      <c r="W819" s="2"/>
      <c r="X819" s="2"/>
    </row>
    <row r="820" spans="1:24" ht="15.75" customHeight="1">
      <c r="A820" s="2"/>
      <c r="B820" s="2"/>
      <c r="C820" s="2"/>
      <c r="D820" s="2"/>
      <c r="E820" s="2"/>
      <c r="F820" s="2"/>
      <c r="G820" s="2"/>
      <c r="H820" s="2"/>
      <c r="I820" s="2"/>
      <c r="K820" s="2"/>
      <c r="L820" s="2"/>
      <c r="M820" s="2"/>
      <c r="N820" s="2"/>
      <c r="O820" s="2"/>
      <c r="P820" s="2"/>
      <c r="Q820" s="2"/>
      <c r="R820" s="2"/>
      <c r="S820" s="2"/>
      <c r="T820" s="2"/>
      <c r="U820" s="2"/>
      <c r="V820" s="2"/>
      <c r="W820" s="2"/>
      <c r="X820" s="2"/>
    </row>
    <row r="821" spans="1:24" ht="15.75" customHeight="1">
      <c r="A821" s="2"/>
      <c r="B821" s="2"/>
      <c r="C821" s="2"/>
      <c r="D821" s="2"/>
      <c r="E821" s="2"/>
      <c r="F821" s="2"/>
      <c r="G821" s="2"/>
      <c r="H821" s="2"/>
      <c r="I821" s="2"/>
      <c r="K821" s="2"/>
      <c r="L821" s="2"/>
      <c r="M821" s="2"/>
      <c r="N821" s="2"/>
      <c r="O821" s="2"/>
      <c r="P821" s="2"/>
      <c r="Q821" s="2"/>
      <c r="R821" s="2"/>
      <c r="S821" s="2"/>
      <c r="T821" s="2"/>
      <c r="U821" s="2"/>
      <c r="V821" s="2"/>
      <c r="W821" s="2"/>
      <c r="X821" s="2"/>
    </row>
    <row r="822" spans="1:24" ht="15.75" customHeight="1">
      <c r="A822" s="2"/>
      <c r="B822" s="2"/>
      <c r="C822" s="2"/>
      <c r="D822" s="2"/>
      <c r="E822" s="2"/>
      <c r="F822" s="2"/>
      <c r="G822" s="2"/>
      <c r="H822" s="2"/>
      <c r="I822" s="2"/>
      <c r="K822" s="2"/>
      <c r="L822" s="2"/>
      <c r="M822" s="2"/>
      <c r="N822" s="2"/>
      <c r="O822" s="2"/>
      <c r="P822" s="2"/>
      <c r="Q822" s="2"/>
      <c r="R822" s="2"/>
      <c r="S822" s="2"/>
      <c r="T822" s="2"/>
      <c r="U822" s="2"/>
      <c r="V822" s="2"/>
      <c r="W822" s="2"/>
      <c r="X822" s="2"/>
    </row>
    <row r="823" spans="1:24" ht="15.75" customHeight="1">
      <c r="A823" s="2"/>
      <c r="B823" s="2"/>
      <c r="C823" s="2"/>
      <c r="D823" s="2"/>
      <c r="E823" s="2"/>
      <c r="F823" s="2"/>
      <c r="G823" s="2"/>
      <c r="H823" s="2"/>
      <c r="I823" s="2"/>
      <c r="K823" s="2"/>
      <c r="L823" s="2"/>
      <c r="M823" s="2"/>
      <c r="N823" s="2"/>
      <c r="O823" s="2"/>
      <c r="P823" s="2"/>
      <c r="Q823" s="2"/>
      <c r="R823" s="2"/>
      <c r="S823" s="2"/>
      <c r="T823" s="2"/>
      <c r="U823" s="2"/>
      <c r="V823" s="2"/>
      <c r="W823" s="2"/>
      <c r="X823" s="2"/>
    </row>
    <row r="824" spans="1:24" ht="15.75" customHeight="1">
      <c r="A824" s="2"/>
      <c r="B824" s="2"/>
      <c r="C824" s="2"/>
      <c r="D824" s="2"/>
      <c r="E824" s="2"/>
      <c r="F824" s="2"/>
      <c r="G824" s="2"/>
      <c r="H824" s="2"/>
      <c r="I824" s="2"/>
      <c r="K824" s="2"/>
      <c r="L824" s="2"/>
      <c r="M824" s="2"/>
      <c r="N824" s="2"/>
      <c r="O824" s="2"/>
      <c r="P824" s="2"/>
      <c r="Q824" s="2"/>
      <c r="R824" s="2"/>
      <c r="S824" s="2"/>
      <c r="T824" s="2"/>
      <c r="U824" s="2"/>
      <c r="V824" s="2"/>
      <c r="W824" s="2"/>
      <c r="X824" s="2"/>
    </row>
    <row r="825" spans="1:24" ht="15.75" customHeight="1">
      <c r="A825" s="2"/>
      <c r="B825" s="2"/>
      <c r="C825" s="2"/>
      <c r="D825" s="2"/>
      <c r="E825" s="2"/>
      <c r="F825" s="2"/>
      <c r="G825" s="2"/>
      <c r="H825" s="2"/>
      <c r="I825" s="2"/>
      <c r="K825" s="2"/>
      <c r="L825" s="2"/>
      <c r="M825" s="2"/>
      <c r="N825" s="2"/>
      <c r="O825" s="2"/>
      <c r="P825" s="2"/>
      <c r="Q825" s="2"/>
      <c r="R825" s="2"/>
      <c r="S825" s="2"/>
      <c r="T825" s="2"/>
      <c r="U825" s="2"/>
      <c r="V825" s="2"/>
      <c r="W825" s="2"/>
      <c r="X825" s="2"/>
    </row>
    <row r="826" spans="1:24" ht="15.75" customHeight="1">
      <c r="A826" s="2"/>
      <c r="B826" s="2"/>
      <c r="C826" s="2"/>
      <c r="D826" s="2"/>
      <c r="E826" s="2"/>
      <c r="F826" s="2"/>
      <c r="G826" s="2"/>
      <c r="H826" s="2"/>
      <c r="I826" s="2"/>
      <c r="K826" s="2"/>
      <c r="L826" s="2"/>
      <c r="M826" s="2"/>
      <c r="N826" s="2"/>
      <c r="O826" s="2"/>
      <c r="P826" s="2"/>
      <c r="Q826" s="2"/>
      <c r="R826" s="2"/>
      <c r="S826" s="2"/>
      <c r="T826" s="2"/>
      <c r="U826" s="2"/>
      <c r="V826" s="2"/>
      <c r="W826" s="2"/>
      <c r="X826" s="2"/>
    </row>
    <row r="827" spans="1:24" ht="15.75" customHeight="1">
      <c r="A827" s="2"/>
      <c r="B827" s="2"/>
      <c r="C827" s="2"/>
      <c r="D827" s="2"/>
      <c r="E827" s="2"/>
      <c r="F827" s="2"/>
      <c r="G827" s="2"/>
      <c r="H827" s="2"/>
      <c r="I827" s="2"/>
      <c r="K827" s="2"/>
      <c r="L827" s="2"/>
      <c r="M827" s="2"/>
      <c r="N827" s="2"/>
      <c r="O827" s="2"/>
      <c r="P827" s="2"/>
      <c r="Q827" s="2"/>
      <c r="R827" s="2"/>
      <c r="S827" s="2"/>
      <c r="T827" s="2"/>
      <c r="U827" s="2"/>
      <c r="V827" s="2"/>
      <c r="W827" s="2"/>
      <c r="X827" s="2"/>
    </row>
    <row r="828" spans="1:24" ht="15.75" customHeight="1">
      <c r="A828" s="2"/>
      <c r="B828" s="2"/>
      <c r="C828" s="2"/>
      <c r="D828" s="2"/>
      <c r="E828" s="2"/>
      <c r="F828" s="2"/>
      <c r="G828" s="2"/>
      <c r="H828" s="2"/>
      <c r="I828" s="2"/>
      <c r="K828" s="2"/>
      <c r="L828" s="2"/>
      <c r="M828" s="2"/>
      <c r="N828" s="2"/>
      <c r="O828" s="2"/>
      <c r="P828" s="2"/>
      <c r="Q828" s="2"/>
      <c r="R828" s="2"/>
      <c r="S828" s="2"/>
      <c r="T828" s="2"/>
      <c r="U828" s="2"/>
      <c r="V828" s="2"/>
      <c r="W828" s="2"/>
      <c r="X828" s="2"/>
    </row>
    <row r="829" spans="1:24" ht="15.75" customHeight="1">
      <c r="A829" s="2"/>
      <c r="B829" s="2"/>
      <c r="C829" s="2"/>
      <c r="D829" s="2"/>
      <c r="E829" s="2"/>
      <c r="F829" s="2"/>
      <c r="G829" s="2"/>
      <c r="H829" s="2"/>
      <c r="I829" s="2"/>
      <c r="K829" s="2"/>
      <c r="L829" s="2"/>
      <c r="M829" s="2"/>
      <c r="N829" s="2"/>
      <c r="O829" s="2"/>
      <c r="P829" s="2"/>
      <c r="Q829" s="2"/>
      <c r="R829" s="2"/>
      <c r="S829" s="2"/>
      <c r="T829" s="2"/>
      <c r="U829" s="2"/>
      <c r="V829" s="2"/>
      <c r="W829" s="2"/>
      <c r="X829" s="2"/>
    </row>
    <row r="830" spans="1:24" ht="15.75" customHeight="1">
      <c r="A830" s="2"/>
      <c r="B830" s="2"/>
      <c r="C830" s="2"/>
      <c r="D830" s="2"/>
      <c r="E830" s="2"/>
      <c r="F830" s="2"/>
      <c r="G830" s="2"/>
      <c r="H830" s="2"/>
      <c r="I830" s="2"/>
      <c r="K830" s="2"/>
      <c r="L830" s="2"/>
      <c r="M830" s="2"/>
      <c r="N830" s="2"/>
      <c r="O830" s="2"/>
      <c r="P830" s="2"/>
      <c r="Q830" s="2"/>
      <c r="R830" s="2"/>
      <c r="S830" s="2"/>
      <c r="T830" s="2"/>
      <c r="U830" s="2"/>
      <c r="V830" s="2"/>
      <c r="W830" s="2"/>
      <c r="X830" s="2"/>
    </row>
    <row r="831" spans="1:24" ht="15.75" customHeight="1">
      <c r="A831" s="2"/>
      <c r="B831" s="2"/>
      <c r="C831" s="2"/>
      <c r="D831" s="2"/>
      <c r="E831" s="2"/>
      <c r="F831" s="2"/>
      <c r="G831" s="2"/>
      <c r="H831" s="2"/>
      <c r="I831" s="2"/>
      <c r="K831" s="2"/>
      <c r="L831" s="2"/>
      <c r="M831" s="2"/>
      <c r="N831" s="2"/>
      <c r="O831" s="2"/>
      <c r="P831" s="2"/>
      <c r="Q831" s="2"/>
      <c r="R831" s="2"/>
      <c r="S831" s="2"/>
      <c r="T831" s="2"/>
      <c r="U831" s="2"/>
      <c r="V831" s="2"/>
      <c r="W831" s="2"/>
      <c r="X831" s="2"/>
    </row>
    <row r="832" spans="1:24" ht="15.75" customHeight="1">
      <c r="A832" s="2"/>
      <c r="B832" s="2"/>
      <c r="C832" s="2"/>
      <c r="D832" s="2"/>
      <c r="E832" s="2"/>
      <c r="F832" s="2"/>
      <c r="G832" s="2"/>
      <c r="H832" s="2"/>
      <c r="I832" s="2"/>
      <c r="K832" s="2"/>
      <c r="L832" s="2"/>
      <c r="M832" s="2"/>
      <c r="N832" s="2"/>
      <c r="O832" s="2"/>
      <c r="P832" s="2"/>
      <c r="Q832" s="2"/>
      <c r="R832" s="2"/>
      <c r="S832" s="2"/>
      <c r="T832" s="2"/>
      <c r="U832" s="2"/>
      <c r="V832" s="2"/>
      <c r="W832" s="2"/>
      <c r="X832" s="2"/>
    </row>
    <row r="833" spans="1:24" ht="15.75" customHeight="1">
      <c r="A833" s="2"/>
      <c r="B833" s="2"/>
      <c r="C833" s="2"/>
      <c r="D833" s="2"/>
      <c r="E833" s="2"/>
      <c r="F833" s="2"/>
      <c r="G833" s="2"/>
      <c r="H833" s="2"/>
      <c r="I833" s="2"/>
      <c r="K833" s="2"/>
      <c r="L833" s="2"/>
      <c r="M833" s="2"/>
      <c r="N833" s="2"/>
      <c r="O833" s="2"/>
      <c r="P833" s="2"/>
      <c r="Q833" s="2"/>
      <c r="R833" s="2"/>
      <c r="S833" s="2"/>
      <c r="T833" s="2"/>
      <c r="U833" s="2"/>
      <c r="V833" s="2"/>
      <c r="W833" s="2"/>
      <c r="X833" s="2"/>
    </row>
    <row r="834" spans="1:24" ht="15.75" customHeight="1">
      <c r="A834" s="2"/>
      <c r="B834" s="2"/>
      <c r="C834" s="2"/>
      <c r="D834" s="2"/>
      <c r="E834" s="2"/>
      <c r="F834" s="2"/>
      <c r="G834" s="2"/>
      <c r="H834" s="2"/>
      <c r="I834" s="2"/>
      <c r="K834" s="2"/>
      <c r="L834" s="2"/>
      <c r="M834" s="2"/>
      <c r="N834" s="2"/>
      <c r="O834" s="2"/>
      <c r="P834" s="2"/>
      <c r="Q834" s="2"/>
      <c r="R834" s="2"/>
      <c r="S834" s="2"/>
      <c r="T834" s="2"/>
      <c r="U834" s="2"/>
      <c r="V834" s="2"/>
      <c r="W834" s="2"/>
      <c r="X834" s="2"/>
    </row>
    <row r="835" spans="1:24" ht="15.75" customHeight="1">
      <c r="A835" s="2"/>
      <c r="B835" s="2"/>
      <c r="C835" s="2"/>
      <c r="D835" s="2"/>
      <c r="E835" s="2"/>
      <c r="F835" s="2"/>
      <c r="G835" s="2"/>
      <c r="H835" s="2"/>
      <c r="I835" s="2"/>
      <c r="K835" s="2"/>
      <c r="L835" s="2"/>
      <c r="M835" s="2"/>
      <c r="N835" s="2"/>
      <c r="O835" s="2"/>
      <c r="P835" s="2"/>
      <c r="Q835" s="2"/>
      <c r="R835" s="2"/>
      <c r="S835" s="2"/>
      <c r="T835" s="2"/>
      <c r="U835" s="2"/>
      <c r="V835" s="2"/>
      <c r="W835" s="2"/>
      <c r="X835" s="2"/>
    </row>
    <row r="836" spans="1:24" ht="15.75" customHeight="1">
      <c r="A836" s="2"/>
      <c r="B836" s="2"/>
      <c r="C836" s="2"/>
      <c r="D836" s="2"/>
      <c r="E836" s="2"/>
      <c r="F836" s="2"/>
      <c r="G836" s="2"/>
      <c r="H836" s="2"/>
      <c r="I836" s="2"/>
      <c r="K836" s="2"/>
      <c r="L836" s="2"/>
      <c r="M836" s="2"/>
      <c r="N836" s="2"/>
      <c r="O836" s="2"/>
      <c r="P836" s="2"/>
      <c r="Q836" s="2"/>
      <c r="R836" s="2"/>
      <c r="S836" s="2"/>
      <c r="T836" s="2"/>
      <c r="U836" s="2"/>
      <c r="V836" s="2"/>
      <c r="W836" s="2"/>
      <c r="X836" s="2"/>
    </row>
    <row r="837" spans="1:24" ht="15.75" customHeight="1">
      <c r="A837" s="2"/>
      <c r="B837" s="2"/>
      <c r="C837" s="2"/>
      <c r="D837" s="2"/>
      <c r="E837" s="2"/>
      <c r="F837" s="2"/>
      <c r="G837" s="2"/>
      <c r="H837" s="2"/>
      <c r="I837" s="2"/>
      <c r="K837" s="2"/>
      <c r="L837" s="2"/>
      <c r="M837" s="2"/>
      <c r="N837" s="2"/>
      <c r="O837" s="2"/>
      <c r="P837" s="2"/>
      <c r="Q837" s="2"/>
      <c r="R837" s="2"/>
      <c r="S837" s="2"/>
      <c r="T837" s="2"/>
      <c r="U837" s="2"/>
      <c r="V837" s="2"/>
      <c r="W837" s="2"/>
      <c r="X837" s="2"/>
    </row>
    <row r="838" spans="1:24" ht="15.75" customHeight="1">
      <c r="A838" s="2"/>
      <c r="B838" s="2"/>
      <c r="C838" s="2"/>
      <c r="D838" s="2"/>
      <c r="E838" s="2"/>
      <c r="F838" s="2"/>
      <c r="G838" s="2"/>
      <c r="H838" s="2"/>
      <c r="I838" s="2"/>
      <c r="K838" s="2"/>
      <c r="L838" s="2"/>
      <c r="M838" s="2"/>
      <c r="N838" s="2"/>
      <c r="O838" s="2"/>
      <c r="P838" s="2"/>
      <c r="Q838" s="2"/>
      <c r="R838" s="2"/>
      <c r="S838" s="2"/>
      <c r="T838" s="2"/>
      <c r="U838" s="2"/>
      <c r="V838" s="2"/>
      <c r="W838" s="2"/>
      <c r="X838" s="2"/>
    </row>
    <row r="839" spans="1:24" ht="15.75" customHeight="1">
      <c r="A839" s="2"/>
      <c r="B839" s="2"/>
      <c r="C839" s="2"/>
      <c r="D839" s="2"/>
      <c r="E839" s="2"/>
      <c r="F839" s="2"/>
      <c r="G839" s="2"/>
      <c r="H839" s="2"/>
      <c r="I839" s="2"/>
      <c r="K839" s="2"/>
      <c r="L839" s="2"/>
      <c r="M839" s="2"/>
      <c r="N839" s="2"/>
      <c r="O839" s="2"/>
      <c r="P839" s="2"/>
      <c r="Q839" s="2"/>
      <c r="R839" s="2"/>
      <c r="S839" s="2"/>
      <c r="T839" s="2"/>
      <c r="U839" s="2"/>
      <c r="V839" s="2"/>
      <c r="W839" s="2"/>
      <c r="X839" s="2"/>
    </row>
    <row r="840" spans="1:24" ht="15.75" customHeight="1">
      <c r="A840" s="2"/>
      <c r="B840" s="2"/>
      <c r="C840" s="2"/>
      <c r="D840" s="2"/>
      <c r="E840" s="2"/>
      <c r="F840" s="2"/>
      <c r="G840" s="2"/>
      <c r="H840" s="2"/>
      <c r="I840" s="2"/>
      <c r="K840" s="2"/>
      <c r="L840" s="2"/>
      <c r="M840" s="2"/>
      <c r="N840" s="2"/>
      <c r="O840" s="2"/>
      <c r="P840" s="2"/>
      <c r="Q840" s="2"/>
      <c r="R840" s="2"/>
      <c r="S840" s="2"/>
      <c r="T840" s="2"/>
      <c r="U840" s="2"/>
      <c r="V840" s="2"/>
      <c r="W840" s="2"/>
      <c r="X840" s="2"/>
    </row>
    <row r="841" spans="1:24" ht="15.75" customHeight="1">
      <c r="A841" s="2"/>
      <c r="B841" s="2"/>
      <c r="C841" s="2"/>
      <c r="D841" s="2"/>
      <c r="E841" s="2"/>
      <c r="F841" s="2"/>
      <c r="G841" s="2"/>
      <c r="H841" s="2"/>
      <c r="I841" s="2"/>
      <c r="K841" s="2"/>
      <c r="L841" s="2"/>
      <c r="M841" s="2"/>
      <c r="N841" s="2"/>
      <c r="O841" s="2"/>
      <c r="P841" s="2"/>
      <c r="Q841" s="2"/>
      <c r="R841" s="2"/>
      <c r="S841" s="2"/>
      <c r="T841" s="2"/>
      <c r="U841" s="2"/>
      <c r="V841" s="2"/>
      <c r="W841" s="2"/>
      <c r="X841" s="2"/>
    </row>
    <row r="842" spans="1:24" ht="15.75" customHeight="1">
      <c r="A842" s="2"/>
      <c r="B842" s="2"/>
      <c r="C842" s="2"/>
      <c r="D842" s="2"/>
      <c r="E842" s="2"/>
      <c r="F842" s="2"/>
      <c r="G842" s="2"/>
      <c r="H842" s="2"/>
      <c r="I842" s="2"/>
      <c r="K842" s="2"/>
      <c r="L842" s="2"/>
      <c r="M842" s="2"/>
      <c r="N842" s="2"/>
      <c r="O842" s="2"/>
      <c r="P842" s="2"/>
      <c r="Q842" s="2"/>
      <c r="R842" s="2"/>
      <c r="S842" s="2"/>
      <c r="T842" s="2"/>
      <c r="U842" s="2"/>
      <c r="V842" s="2"/>
      <c r="W842" s="2"/>
      <c r="X842" s="2"/>
    </row>
    <row r="843" spans="1:24" ht="15.75" customHeight="1">
      <c r="A843" s="2"/>
      <c r="B843" s="2"/>
      <c r="C843" s="2"/>
      <c r="D843" s="2"/>
      <c r="E843" s="2"/>
      <c r="F843" s="2"/>
      <c r="G843" s="2"/>
      <c r="H843" s="2"/>
      <c r="I843" s="2"/>
      <c r="K843" s="2"/>
      <c r="L843" s="2"/>
      <c r="M843" s="2"/>
      <c r="N843" s="2"/>
      <c r="O843" s="2"/>
      <c r="P843" s="2"/>
      <c r="Q843" s="2"/>
      <c r="R843" s="2"/>
      <c r="S843" s="2"/>
      <c r="T843" s="2"/>
      <c r="U843" s="2"/>
      <c r="V843" s="2"/>
      <c r="W843" s="2"/>
      <c r="X843" s="2"/>
    </row>
    <row r="844" spans="1:24" ht="15.75" customHeight="1">
      <c r="A844" s="2"/>
      <c r="B844" s="2"/>
      <c r="C844" s="2"/>
      <c r="D844" s="2"/>
      <c r="E844" s="2"/>
      <c r="F844" s="2"/>
      <c r="G844" s="2"/>
      <c r="H844" s="2"/>
      <c r="I844" s="2"/>
      <c r="K844" s="2"/>
      <c r="L844" s="2"/>
      <c r="M844" s="2"/>
      <c r="N844" s="2"/>
      <c r="O844" s="2"/>
      <c r="P844" s="2"/>
      <c r="Q844" s="2"/>
      <c r="R844" s="2"/>
      <c r="S844" s="2"/>
      <c r="T844" s="2"/>
      <c r="U844" s="2"/>
      <c r="V844" s="2"/>
      <c r="W844" s="2"/>
      <c r="X844" s="2"/>
    </row>
    <row r="845" spans="1:24" ht="15.75" customHeight="1">
      <c r="A845" s="2"/>
      <c r="B845" s="2"/>
      <c r="C845" s="2"/>
      <c r="D845" s="2"/>
      <c r="E845" s="2"/>
      <c r="F845" s="2"/>
      <c r="G845" s="2"/>
      <c r="H845" s="2"/>
      <c r="I845" s="2"/>
      <c r="K845" s="2"/>
      <c r="L845" s="2"/>
      <c r="M845" s="2"/>
      <c r="N845" s="2"/>
      <c r="O845" s="2"/>
      <c r="P845" s="2"/>
      <c r="Q845" s="2"/>
      <c r="R845" s="2"/>
      <c r="S845" s="2"/>
      <c r="T845" s="2"/>
      <c r="U845" s="2"/>
      <c r="V845" s="2"/>
      <c r="W845" s="2"/>
      <c r="X845" s="2"/>
    </row>
    <row r="846" spans="1:24" ht="15.75" customHeight="1">
      <c r="A846" s="2"/>
      <c r="B846" s="2"/>
      <c r="C846" s="2"/>
      <c r="D846" s="2"/>
      <c r="E846" s="2"/>
      <c r="F846" s="2"/>
      <c r="G846" s="2"/>
      <c r="H846" s="2"/>
      <c r="I846" s="2"/>
      <c r="K846" s="2"/>
      <c r="L846" s="2"/>
      <c r="M846" s="2"/>
      <c r="N846" s="2"/>
      <c r="O846" s="2"/>
      <c r="P846" s="2"/>
      <c r="Q846" s="2"/>
      <c r="R846" s="2"/>
      <c r="S846" s="2"/>
      <c r="T846" s="2"/>
      <c r="U846" s="2"/>
      <c r="V846" s="2"/>
      <c r="W846" s="2"/>
      <c r="X846" s="2"/>
    </row>
    <row r="847" spans="1:24" ht="15.75" customHeight="1">
      <c r="A847" s="2"/>
      <c r="B847" s="2"/>
      <c r="C847" s="2"/>
      <c r="D847" s="2"/>
      <c r="E847" s="2"/>
      <c r="F847" s="2"/>
      <c r="G847" s="2"/>
      <c r="H847" s="2"/>
      <c r="I847" s="2"/>
      <c r="K847" s="2"/>
      <c r="L847" s="2"/>
      <c r="M847" s="2"/>
      <c r="N847" s="2"/>
      <c r="O847" s="2"/>
      <c r="P847" s="2"/>
      <c r="Q847" s="2"/>
      <c r="R847" s="2"/>
      <c r="S847" s="2"/>
      <c r="T847" s="2"/>
      <c r="U847" s="2"/>
      <c r="V847" s="2"/>
      <c r="W847" s="2"/>
      <c r="X847" s="2"/>
    </row>
    <row r="848" spans="1:24" ht="15.75" customHeight="1">
      <c r="A848" s="2"/>
      <c r="B848" s="2"/>
      <c r="C848" s="2"/>
      <c r="D848" s="2"/>
      <c r="E848" s="2"/>
      <c r="F848" s="2"/>
      <c r="G848" s="2"/>
      <c r="H848" s="2"/>
      <c r="I848" s="2"/>
      <c r="K848" s="2"/>
      <c r="L848" s="2"/>
      <c r="M848" s="2"/>
      <c r="N848" s="2"/>
      <c r="O848" s="2"/>
      <c r="P848" s="2"/>
      <c r="Q848" s="2"/>
      <c r="R848" s="2"/>
      <c r="S848" s="2"/>
      <c r="T848" s="2"/>
      <c r="U848" s="2"/>
      <c r="V848" s="2"/>
      <c r="W848" s="2"/>
      <c r="X848" s="2"/>
    </row>
    <row r="849" spans="1:24" ht="15.75" customHeight="1">
      <c r="A849" s="2"/>
      <c r="B849" s="2"/>
      <c r="C849" s="2"/>
      <c r="D849" s="2"/>
      <c r="E849" s="2"/>
      <c r="F849" s="2"/>
      <c r="G849" s="2"/>
      <c r="H849" s="2"/>
      <c r="I849" s="2"/>
      <c r="K849" s="2"/>
      <c r="L849" s="2"/>
      <c r="M849" s="2"/>
      <c r="N849" s="2"/>
      <c r="O849" s="2"/>
      <c r="P849" s="2"/>
      <c r="Q849" s="2"/>
      <c r="R849" s="2"/>
      <c r="S849" s="2"/>
      <c r="T849" s="2"/>
      <c r="U849" s="2"/>
      <c r="V849" s="2"/>
      <c r="W849" s="2"/>
      <c r="X849" s="2"/>
    </row>
    <row r="850" spans="1:24" ht="15.75" customHeight="1">
      <c r="A850" s="2"/>
      <c r="B850" s="2"/>
      <c r="C850" s="2"/>
      <c r="D850" s="2"/>
      <c r="E850" s="2"/>
      <c r="F850" s="2"/>
      <c r="G850" s="2"/>
      <c r="H850" s="2"/>
      <c r="I850" s="2"/>
      <c r="K850" s="2"/>
      <c r="L850" s="2"/>
      <c r="M850" s="2"/>
      <c r="N850" s="2"/>
      <c r="O850" s="2"/>
      <c r="P850" s="2"/>
      <c r="Q850" s="2"/>
      <c r="R850" s="2"/>
      <c r="S850" s="2"/>
      <c r="T850" s="2"/>
      <c r="U850" s="2"/>
      <c r="V850" s="2"/>
      <c r="W850" s="2"/>
      <c r="X850" s="2"/>
    </row>
    <row r="851" spans="1:24" ht="15.75" customHeight="1">
      <c r="A851" s="2"/>
      <c r="B851" s="2"/>
      <c r="C851" s="2"/>
      <c r="D851" s="2"/>
      <c r="E851" s="2"/>
      <c r="F851" s="2"/>
      <c r="G851" s="2"/>
      <c r="H851" s="2"/>
      <c r="I851" s="2"/>
      <c r="K851" s="2"/>
      <c r="L851" s="2"/>
      <c r="M851" s="2"/>
      <c r="N851" s="2"/>
      <c r="O851" s="2"/>
      <c r="P851" s="2"/>
      <c r="Q851" s="2"/>
      <c r="R851" s="2"/>
      <c r="S851" s="2"/>
      <c r="T851" s="2"/>
      <c r="U851" s="2"/>
      <c r="V851" s="2"/>
      <c r="W851" s="2"/>
      <c r="X851" s="2"/>
    </row>
    <row r="852" spans="1:24" ht="15.75" customHeight="1">
      <c r="A852" s="2"/>
      <c r="B852" s="2"/>
      <c r="C852" s="2"/>
      <c r="D852" s="2"/>
      <c r="E852" s="2"/>
      <c r="F852" s="2"/>
      <c r="G852" s="2"/>
      <c r="H852" s="2"/>
      <c r="I852" s="2"/>
      <c r="K852" s="2"/>
      <c r="L852" s="2"/>
      <c r="M852" s="2"/>
      <c r="N852" s="2"/>
      <c r="O852" s="2"/>
      <c r="P852" s="2"/>
      <c r="Q852" s="2"/>
      <c r="R852" s="2"/>
      <c r="S852" s="2"/>
      <c r="T852" s="2"/>
      <c r="U852" s="2"/>
      <c r="V852" s="2"/>
      <c r="W852" s="2"/>
      <c r="X852" s="2"/>
    </row>
    <row r="853" spans="1:24" ht="15.75" customHeight="1">
      <c r="A853" s="2"/>
      <c r="B853" s="2"/>
      <c r="C853" s="2"/>
      <c r="D853" s="2"/>
      <c r="E853" s="2"/>
      <c r="F853" s="2"/>
      <c r="G853" s="2"/>
      <c r="H853" s="2"/>
      <c r="I853" s="2"/>
      <c r="K853" s="2"/>
      <c r="L853" s="2"/>
      <c r="M853" s="2"/>
      <c r="N853" s="2"/>
      <c r="O853" s="2"/>
      <c r="P853" s="2"/>
      <c r="Q853" s="2"/>
      <c r="R853" s="2"/>
      <c r="S853" s="2"/>
      <c r="T853" s="2"/>
      <c r="U853" s="2"/>
      <c r="V853" s="2"/>
      <c r="W853" s="2"/>
      <c r="X853" s="2"/>
    </row>
    <row r="854" spans="1:24" ht="15.75" customHeight="1">
      <c r="A854" s="2"/>
      <c r="B854" s="2"/>
      <c r="C854" s="2"/>
      <c r="D854" s="2"/>
      <c r="E854" s="2"/>
      <c r="F854" s="2"/>
      <c r="G854" s="2"/>
      <c r="H854" s="2"/>
      <c r="I854" s="2"/>
      <c r="K854" s="2"/>
      <c r="L854" s="2"/>
      <c r="M854" s="2"/>
      <c r="N854" s="2"/>
      <c r="O854" s="2"/>
      <c r="P854" s="2"/>
      <c r="Q854" s="2"/>
      <c r="R854" s="2"/>
      <c r="S854" s="2"/>
      <c r="T854" s="2"/>
      <c r="U854" s="2"/>
      <c r="V854" s="2"/>
      <c r="W854" s="2"/>
      <c r="X854" s="2"/>
    </row>
    <row r="855" spans="1:24" ht="15.75" customHeight="1">
      <c r="A855" s="2"/>
      <c r="B855" s="2"/>
      <c r="C855" s="2"/>
      <c r="D855" s="2"/>
      <c r="E855" s="2"/>
      <c r="F855" s="2"/>
      <c r="G855" s="2"/>
      <c r="H855" s="2"/>
      <c r="I855" s="2"/>
      <c r="K855" s="2"/>
      <c r="L855" s="2"/>
      <c r="M855" s="2"/>
      <c r="N855" s="2"/>
      <c r="O855" s="2"/>
      <c r="P855" s="2"/>
      <c r="Q855" s="2"/>
      <c r="R855" s="2"/>
      <c r="S855" s="2"/>
      <c r="T855" s="2"/>
      <c r="U855" s="2"/>
      <c r="V855" s="2"/>
      <c r="W855" s="2"/>
      <c r="X855" s="2"/>
    </row>
    <row r="856" spans="1:24" ht="15.75" customHeight="1">
      <c r="A856" s="2"/>
      <c r="B856" s="2"/>
      <c r="C856" s="2"/>
      <c r="D856" s="2"/>
      <c r="E856" s="2"/>
      <c r="F856" s="2"/>
      <c r="G856" s="2"/>
      <c r="H856" s="2"/>
      <c r="I856" s="2"/>
      <c r="K856" s="2"/>
      <c r="L856" s="2"/>
      <c r="M856" s="2"/>
      <c r="N856" s="2"/>
      <c r="O856" s="2"/>
      <c r="P856" s="2"/>
      <c r="Q856" s="2"/>
      <c r="R856" s="2"/>
      <c r="S856" s="2"/>
      <c r="T856" s="2"/>
      <c r="U856" s="2"/>
      <c r="V856" s="2"/>
      <c r="W856" s="2"/>
      <c r="X856" s="2"/>
    </row>
    <row r="857" spans="1:24" ht="15.75" customHeight="1">
      <c r="A857" s="2"/>
      <c r="B857" s="2"/>
      <c r="C857" s="2"/>
      <c r="D857" s="2"/>
      <c r="E857" s="2"/>
      <c r="F857" s="2"/>
      <c r="G857" s="2"/>
      <c r="H857" s="2"/>
      <c r="I857" s="2"/>
      <c r="K857" s="2"/>
      <c r="L857" s="2"/>
      <c r="M857" s="2"/>
      <c r="N857" s="2"/>
      <c r="O857" s="2"/>
      <c r="P857" s="2"/>
      <c r="Q857" s="2"/>
      <c r="R857" s="2"/>
      <c r="S857" s="2"/>
      <c r="T857" s="2"/>
      <c r="U857" s="2"/>
      <c r="V857" s="2"/>
      <c r="W857" s="2"/>
      <c r="X857" s="2"/>
    </row>
    <row r="858" spans="1:24" ht="15.75" customHeight="1">
      <c r="A858" s="2"/>
      <c r="B858" s="2"/>
      <c r="C858" s="2"/>
      <c r="D858" s="2"/>
      <c r="E858" s="2"/>
      <c r="F858" s="2"/>
      <c r="G858" s="2"/>
      <c r="H858" s="2"/>
      <c r="I858" s="2"/>
      <c r="K858" s="2"/>
      <c r="L858" s="2"/>
      <c r="M858" s="2"/>
      <c r="N858" s="2"/>
      <c r="O858" s="2"/>
      <c r="P858" s="2"/>
      <c r="Q858" s="2"/>
      <c r="R858" s="2"/>
      <c r="S858" s="2"/>
      <c r="T858" s="2"/>
      <c r="U858" s="2"/>
      <c r="V858" s="2"/>
      <c r="W858" s="2"/>
      <c r="X858" s="2"/>
    </row>
    <row r="859" spans="1:24" ht="15.75" customHeight="1">
      <c r="A859" s="2"/>
      <c r="B859" s="2"/>
      <c r="C859" s="2"/>
      <c r="D859" s="2"/>
      <c r="E859" s="2"/>
      <c r="F859" s="2"/>
      <c r="G859" s="2"/>
      <c r="H859" s="2"/>
      <c r="I859" s="2"/>
      <c r="K859" s="2"/>
      <c r="L859" s="2"/>
      <c r="M859" s="2"/>
      <c r="N859" s="2"/>
      <c r="O859" s="2"/>
      <c r="P859" s="2"/>
      <c r="Q859" s="2"/>
      <c r="R859" s="2"/>
      <c r="S859" s="2"/>
      <c r="T859" s="2"/>
      <c r="U859" s="2"/>
      <c r="V859" s="2"/>
      <c r="W859" s="2"/>
      <c r="X859" s="2"/>
    </row>
    <row r="860" spans="1:24" ht="15.75" customHeight="1">
      <c r="A860" s="2"/>
      <c r="B860" s="2"/>
      <c r="C860" s="2"/>
      <c r="D860" s="2"/>
      <c r="E860" s="2"/>
      <c r="F860" s="2"/>
      <c r="G860" s="2"/>
      <c r="H860" s="2"/>
      <c r="I860" s="2"/>
      <c r="K860" s="2"/>
      <c r="L860" s="2"/>
      <c r="M860" s="2"/>
      <c r="N860" s="2"/>
      <c r="O860" s="2"/>
      <c r="P860" s="2"/>
      <c r="Q860" s="2"/>
      <c r="R860" s="2"/>
      <c r="S860" s="2"/>
      <c r="T860" s="2"/>
      <c r="U860" s="2"/>
      <c r="V860" s="2"/>
      <c r="W860" s="2"/>
      <c r="X860" s="2"/>
    </row>
    <row r="861" spans="1:24" ht="15.75" customHeight="1">
      <c r="A861" s="2"/>
      <c r="B861" s="2"/>
      <c r="C861" s="2"/>
      <c r="D861" s="2"/>
      <c r="E861" s="2"/>
      <c r="F861" s="2"/>
      <c r="G861" s="2"/>
      <c r="H861" s="2"/>
      <c r="I861" s="2"/>
      <c r="K861" s="2"/>
      <c r="L861" s="2"/>
      <c r="M861" s="2"/>
      <c r="N861" s="2"/>
      <c r="O861" s="2"/>
      <c r="P861" s="2"/>
      <c r="Q861" s="2"/>
      <c r="R861" s="2"/>
      <c r="S861" s="2"/>
      <c r="T861" s="2"/>
      <c r="U861" s="2"/>
      <c r="V861" s="2"/>
      <c r="W861" s="2"/>
      <c r="X861" s="2"/>
    </row>
    <row r="862" spans="1:24" ht="15.75" customHeight="1">
      <c r="A862" s="2"/>
      <c r="B862" s="2"/>
      <c r="C862" s="2"/>
      <c r="D862" s="2"/>
      <c r="E862" s="2"/>
      <c r="F862" s="2"/>
      <c r="G862" s="2"/>
      <c r="H862" s="2"/>
      <c r="I862" s="2"/>
      <c r="K862" s="2"/>
      <c r="L862" s="2"/>
      <c r="M862" s="2"/>
      <c r="N862" s="2"/>
      <c r="O862" s="2"/>
      <c r="P862" s="2"/>
      <c r="Q862" s="2"/>
      <c r="R862" s="2"/>
      <c r="S862" s="2"/>
      <c r="T862" s="2"/>
      <c r="U862" s="2"/>
      <c r="V862" s="2"/>
      <c r="W862" s="2"/>
      <c r="X862" s="2"/>
    </row>
    <row r="863" spans="1:24" ht="15.75" customHeight="1">
      <c r="A863" s="2"/>
      <c r="B863" s="2"/>
      <c r="C863" s="2"/>
      <c r="D863" s="2"/>
      <c r="E863" s="2"/>
      <c r="F863" s="2"/>
      <c r="G863" s="2"/>
      <c r="H863" s="2"/>
      <c r="I863" s="2"/>
      <c r="K863" s="2"/>
      <c r="L863" s="2"/>
      <c r="M863" s="2"/>
      <c r="N863" s="2"/>
      <c r="O863" s="2"/>
      <c r="P863" s="2"/>
      <c r="Q863" s="2"/>
      <c r="R863" s="2"/>
      <c r="S863" s="2"/>
      <c r="T863" s="2"/>
      <c r="U863" s="2"/>
      <c r="V863" s="2"/>
      <c r="W863" s="2"/>
      <c r="X863" s="2"/>
    </row>
    <row r="864" spans="1:24" ht="15.75" customHeight="1">
      <c r="A864" s="2"/>
      <c r="B864" s="2"/>
      <c r="C864" s="2"/>
      <c r="D864" s="2"/>
      <c r="E864" s="2"/>
      <c r="F864" s="2"/>
      <c r="G864" s="2"/>
      <c r="H864" s="2"/>
      <c r="I864" s="2"/>
      <c r="K864" s="2"/>
      <c r="L864" s="2"/>
      <c r="M864" s="2"/>
      <c r="N864" s="2"/>
      <c r="O864" s="2"/>
      <c r="P864" s="2"/>
      <c r="Q864" s="2"/>
      <c r="R864" s="2"/>
      <c r="S864" s="2"/>
      <c r="T864" s="2"/>
      <c r="U864" s="2"/>
      <c r="V864" s="2"/>
      <c r="W864" s="2"/>
      <c r="X864" s="2"/>
    </row>
    <row r="865" spans="1:24" ht="15.75" customHeight="1">
      <c r="A865" s="2"/>
      <c r="B865" s="2"/>
      <c r="C865" s="2"/>
      <c r="D865" s="2"/>
      <c r="E865" s="2"/>
      <c r="F865" s="2"/>
      <c r="G865" s="2"/>
      <c r="H865" s="2"/>
      <c r="I865" s="2"/>
      <c r="K865" s="2"/>
      <c r="L865" s="2"/>
      <c r="M865" s="2"/>
      <c r="N865" s="2"/>
      <c r="O865" s="2"/>
      <c r="P865" s="2"/>
      <c r="Q865" s="2"/>
      <c r="R865" s="2"/>
      <c r="S865" s="2"/>
      <c r="T865" s="2"/>
      <c r="U865" s="2"/>
      <c r="V865" s="2"/>
      <c r="W865" s="2"/>
      <c r="X865" s="2"/>
    </row>
    <row r="866" spans="1:24" ht="15.75" customHeight="1">
      <c r="A866" s="2"/>
      <c r="B866" s="2"/>
      <c r="C866" s="2"/>
      <c r="D866" s="2"/>
      <c r="E866" s="2"/>
      <c r="F866" s="2"/>
      <c r="G866" s="2"/>
      <c r="H866" s="2"/>
      <c r="I866" s="2"/>
      <c r="K866" s="2"/>
      <c r="L866" s="2"/>
      <c r="M866" s="2"/>
      <c r="N866" s="2"/>
      <c r="O866" s="2"/>
      <c r="P866" s="2"/>
      <c r="Q866" s="2"/>
      <c r="R866" s="2"/>
      <c r="S866" s="2"/>
      <c r="T866" s="2"/>
      <c r="U866" s="2"/>
      <c r="V866" s="2"/>
      <c r="W866" s="2"/>
      <c r="X866" s="2"/>
    </row>
    <row r="867" spans="1:24" ht="15.75" customHeight="1">
      <c r="A867" s="2"/>
      <c r="B867" s="2"/>
      <c r="C867" s="2"/>
      <c r="D867" s="2"/>
      <c r="E867" s="2"/>
      <c r="F867" s="2"/>
      <c r="G867" s="2"/>
      <c r="H867" s="2"/>
      <c r="I867" s="2"/>
      <c r="K867" s="2"/>
      <c r="L867" s="2"/>
      <c r="M867" s="2"/>
      <c r="N867" s="2"/>
      <c r="O867" s="2"/>
      <c r="P867" s="2"/>
      <c r="Q867" s="2"/>
      <c r="R867" s="2"/>
      <c r="S867" s="2"/>
      <c r="T867" s="2"/>
      <c r="U867" s="2"/>
      <c r="V867" s="2"/>
      <c r="W867" s="2"/>
      <c r="X867" s="2"/>
    </row>
    <row r="868" spans="1:24" ht="15.75" customHeight="1">
      <c r="A868" s="2"/>
      <c r="B868" s="2"/>
      <c r="C868" s="2"/>
      <c r="D868" s="2"/>
      <c r="E868" s="2"/>
      <c r="F868" s="2"/>
      <c r="G868" s="2"/>
      <c r="H868" s="2"/>
      <c r="I868" s="2"/>
      <c r="K868" s="2"/>
      <c r="L868" s="2"/>
      <c r="M868" s="2"/>
      <c r="N868" s="2"/>
      <c r="O868" s="2"/>
      <c r="P868" s="2"/>
      <c r="Q868" s="2"/>
      <c r="R868" s="2"/>
      <c r="S868" s="2"/>
      <c r="T868" s="2"/>
      <c r="U868" s="2"/>
      <c r="V868" s="2"/>
      <c r="W868" s="2"/>
      <c r="X868" s="2"/>
    </row>
    <row r="869" spans="1:24" ht="15.75" customHeight="1">
      <c r="A869" s="2"/>
      <c r="B869" s="2"/>
      <c r="C869" s="2"/>
      <c r="D869" s="2"/>
      <c r="E869" s="2"/>
      <c r="F869" s="2"/>
      <c r="G869" s="2"/>
      <c r="H869" s="2"/>
      <c r="I869" s="2"/>
      <c r="K869" s="2"/>
      <c r="L869" s="2"/>
      <c r="M869" s="2"/>
      <c r="N869" s="2"/>
      <c r="O869" s="2"/>
      <c r="P869" s="2"/>
      <c r="Q869" s="2"/>
      <c r="R869" s="2"/>
      <c r="S869" s="2"/>
      <c r="T869" s="2"/>
      <c r="U869" s="2"/>
      <c r="V869" s="2"/>
      <c r="W869" s="2"/>
      <c r="X869" s="2"/>
    </row>
    <row r="870" spans="1:24" ht="15.75" customHeight="1">
      <c r="A870" s="2"/>
      <c r="B870" s="2"/>
      <c r="C870" s="2"/>
      <c r="D870" s="2"/>
      <c r="E870" s="2"/>
      <c r="F870" s="2"/>
      <c r="G870" s="2"/>
      <c r="H870" s="2"/>
      <c r="I870" s="2"/>
      <c r="K870" s="2"/>
      <c r="L870" s="2"/>
      <c r="M870" s="2"/>
      <c r="N870" s="2"/>
      <c r="O870" s="2"/>
      <c r="P870" s="2"/>
      <c r="Q870" s="2"/>
      <c r="R870" s="2"/>
      <c r="S870" s="2"/>
      <c r="T870" s="2"/>
      <c r="U870" s="2"/>
      <c r="V870" s="2"/>
      <c r="W870" s="2"/>
      <c r="X870" s="2"/>
    </row>
    <row r="871" spans="1:24" ht="15.75" customHeight="1">
      <c r="A871" s="2"/>
      <c r="B871" s="2"/>
      <c r="C871" s="2"/>
      <c r="D871" s="2"/>
      <c r="E871" s="2"/>
      <c r="F871" s="2"/>
      <c r="G871" s="2"/>
      <c r="H871" s="2"/>
      <c r="I871" s="2"/>
      <c r="K871" s="2"/>
      <c r="L871" s="2"/>
      <c r="M871" s="2"/>
      <c r="N871" s="2"/>
      <c r="O871" s="2"/>
      <c r="P871" s="2"/>
      <c r="Q871" s="2"/>
      <c r="R871" s="2"/>
      <c r="S871" s="2"/>
      <c r="T871" s="2"/>
      <c r="U871" s="2"/>
      <c r="V871" s="2"/>
      <c r="W871" s="2"/>
      <c r="X871" s="2"/>
    </row>
    <row r="872" spans="1:24" ht="15.75" customHeight="1">
      <c r="A872" s="2"/>
      <c r="B872" s="2"/>
      <c r="C872" s="2"/>
      <c r="D872" s="2"/>
      <c r="E872" s="2"/>
      <c r="F872" s="2"/>
      <c r="G872" s="2"/>
      <c r="H872" s="2"/>
      <c r="I872" s="2"/>
      <c r="K872" s="2"/>
      <c r="L872" s="2"/>
      <c r="M872" s="2"/>
      <c r="N872" s="2"/>
      <c r="O872" s="2"/>
      <c r="P872" s="2"/>
      <c r="Q872" s="2"/>
      <c r="R872" s="2"/>
      <c r="S872" s="2"/>
      <c r="T872" s="2"/>
      <c r="U872" s="2"/>
      <c r="V872" s="2"/>
      <c r="W872" s="2"/>
      <c r="X872" s="2"/>
    </row>
    <row r="873" spans="1:24" ht="15.75" customHeight="1">
      <c r="A873" s="2"/>
      <c r="B873" s="2"/>
      <c r="C873" s="2"/>
      <c r="D873" s="2"/>
      <c r="E873" s="2"/>
      <c r="F873" s="2"/>
      <c r="G873" s="2"/>
      <c r="H873" s="2"/>
      <c r="I873" s="2"/>
      <c r="K873" s="2"/>
      <c r="L873" s="2"/>
      <c r="M873" s="2"/>
      <c r="N873" s="2"/>
      <c r="O873" s="2"/>
      <c r="P873" s="2"/>
      <c r="Q873" s="2"/>
      <c r="R873" s="2"/>
      <c r="S873" s="2"/>
      <c r="T873" s="2"/>
      <c r="U873" s="2"/>
      <c r="V873" s="2"/>
      <c r="W873" s="2"/>
      <c r="X873" s="2"/>
    </row>
    <row r="874" spans="1:24" ht="15.75" customHeight="1">
      <c r="A874" s="2"/>
      <c r="B874" s="2"/>
      <c r="C874" s="2"/>
      <c r="D874" s="2"/>
      <c r="E874" s="2"/>
      <c r="F874" s="2"/>
      <c r="G874" s="2"/>
      <c r="H874" s="2"/>
      <c r="I874" s="2"/>
      <c r="K874" s="2"/>
      <c r="L874" s="2"/>
      <c r="M874" s="2"/>
      <c r="N874" s="2"/>
      <c r="O874" s="2"/>
      <c r="P874" s="2"/>
      <c r="Q874" s="2"/>
      <c r="R874" s="2"/>
      <c r="S874" s="2"/>
      <c r="T874" s="2"/>
      <c r="U874" s="2"/>
      <c r="V874" s="2"/>
      <c r="W874" s="2"/>
      <c r="X874" s="2"/>
    </row>
    <row r="875" spans="1:24" ht="15.75" customHeight="1">
      <c r="A875" s="2"/>
      <c r="B875" s="2"/>
      <c r="C875" s="2"/>
      <c r="D875" s="2"/>
      <c r="E875" s="2"/>
      <c r="F875" s="2"/>
      <c r="G875" s="2"/>
      <c r="H875" s="2"/>
      <c r="I875" s="2"/>
      <c r="K875" s="2"/>
      <c r="L875" s="2"/>
      <c r="M875" s="2"/>
      <c r="N875" s="2"/>
      <c r="O875" s="2"/>
      <c r="P875" s="2"/>
      <c r="Q875" s="2"/>
      <c r="R875" s="2"/>
      <c r="S875" s="2"/>
      <c r="T875" s="2"/>
      <c r="U875" s="2"/>
      <c r="V875" s="2"/>
      <c r="W875" s="2"/>
      <c r="X875" s="2"/>
    </row>
    <row r="876" spans="1:24" ht="15.75" customHeight="1">
      <c r="A876" s="2"/>
      <c r="B876" s="2"/>
      <c r="C876" s="2"/>
      <c r="D876" s="2"/>
      <c r="E876" s="2"/>
      <c r="F876" s="2"/>
      <c r="G876" s="2"/>
      <c r="H876" s="2"/>
      <c r="I876" s="2"/>
      <c r="K876" s="2"/>
      <c r="L876" s="2"/>
      <c r="M876" s="2"/>
      <c r="N876" s="2"/>
      <c r="O876" s="2"/>
      <c r="P876" s="2"/>
      <c r="Q876" s="2"/>
      <c r="R876" s="2"/>
      <c r="S876" s="2"/>
      <c r="T876" s="2"/>
      <c r="U876" s="2"/>
      <c r="V876" s="2"/>
      <c r="W876" s="2"/>
      <c r="X876" s="2"/>
    </row>
    <row r="877" spans="1:24" ht="15.75" customHeight="1">
      <c r="A877" s="2"/>
      <c r="B877" s="2"/>
      <c r="C877" s="2"/>
      <c r="D877" s="2"/>
      <c r="E877" s="2"/>
      <c r="F877" s="2"/>
      <c r="G877" s="2"/>
      <c r="H877" s="2"/>
      <c r="I877" s="2"/>
      <c r="K877" s="2"/>
      <c r="L877" s="2"/>
      <c r="M877" s="2"/>
      <c r="N877" s="2"/>
      <c r="O877" s="2"/>
      <c r="P877" s="2"/>
      <c r="Q877" s="2"/>
      <c r="R877" s="2"/>
      <c r="S877" s="2"/>
      <c r="T877" s="2"/>
      <c r="U877" s="2"/>
      <c r="V877" s="2"/>
      <c r="W877" s="2"/>
      <c r="X877" s="2"/>
    </row>
    <row r="878" spans="1:24" ht="15.75" customHeight="1">
      <c r="A878" s="2"/>
      <c r="B878" s="2"/>
      <c r="C878" s="2"/>
      <c r="D878" s="2"/>
      <c r="E878" s="2"/>
      <c r="F878" s="2"/>
      <c r="G878" s="2"/>
      <c r="H878" s="2"/>
      <c r="I878" s="2"/>
      <c r="K878" s="2"/>
      <c r="L878" s="2"/>
      <c r="M878" s="2"/>
      <c r="N878" s="2"/>
      <c r="O878" s="2"/>
      <c r="P878" s="2"/>
      <c r="Q878" s="2"/>
      <c r="R878" s="2"/>
      <c r="S878" s="2"/>
      <c r="T878" s="2"/>
      <c r="U878" s="2"/>
      <c r="V878" s="2"/>
      <c r="W878" s="2"/>
      <c r="X878" s="2"/>
    </row>
    <row r="879" spans="1:24" ht="15.75" customHeight="1">
      <c r="A879" s="2"/>
      <c r="B879" s="2"/>
      <c r="C879" s="2"/>
      <c r="D879" s="2"/>
      <c r="E879" s="2"/>
      <c r="F879" s="2"/>
      <c r="G879" s="2"/>
      <c r="H879" s="2"/>
      <c r="I879" s="2"/>
      <c r="K879" s="2"/>
      <c r="L879" s="2"/>
      <c r="M879" s="2"/>
      <c r="N879" s="2"/>
      <c r="O879" s="2"/>
      <c r="P879" s="2"/>
      <c r="Q879" s="2"/>
      <c r="R879" s="2"/>
      <c r="S879" s="2"/>
      <c r="T879" s="2"/>
      <c r="U879" s="2"/>
      <c r="V879" s="2"/>
      <c r="W879" s="2"/>
      <c r="X879" s="2"/>
    </row>
    <row r="880" spans="1:24" ht="15.75" customHeight="1">
      <c r="A880" s="2"/>
      <c r="B880" s="2"/>
      <c r="C880" s="2"/>
      <c r="D880" s="2"/>
      <c r="E880" s="2"/>
      <c r="F880" s="2"/>
      <c r="G880" s="2"/>
      <c r="H880" s="2"/>
      <c r="I880" s="2"/>
      <c r="K880" s="2"/>
      <c r="L880" s="2"/>
      <c r="M880" s="2"/>
      <c r="N880" s="2"/>
      <c r="O880" s="2"/>
      <c r="P880" s="2"/>
      <c r="Q880" s="2"/>
      <c r="R880" s="2"/>
      <c r="S880" s="2"/>
      <c r="T880" s="2"/>
      <c r="U880" s="2"/>
      <c r="V880" s="2"/>
      <c r="W880" s="2"/>
      <c r="X880" s="2"/>
    </row>
    <row r="881" spans="1:24" ht="15.75" customHeight="1">
      <c r="A881" s="2"/>
      <c r="B881" s="2"/>
      <c r="C881" s="2"/>
      <c r="D881" s="2"/>
      <c r="E881" s="2"/>
      <c r="F881" s="2"/>
      <c r="G881" s="2"/>
      <c r="H881" s="2"/>
      <c r="I881" s="2"/>
      <c r="K881" s="2"/>
      <c r="L881" s="2"/>
      <c r="M881" s="2"/>
      <c r="N881" s="2"/>
      <c r="O881" s="2"/>
      <c r="P881" s="2"/>
      <c r="Q881" s="2"/>
      <c r="R881" s="2"/>
      <c r="S881" s="2"/>
      <c r="T881" s="2"/>
      <c r="U881" s="2"/>
      <c r="V881" s="2"/>
      <c r="W881" s="2"/>
      <c r="X881" s="2"/>
    </row>
    <row r="882" spans="1:24" ht="15.75" customHeight="1">
      <c r="A882" s="2"/>
      <c r="B882" s="2"/>
      <c r="C882" s="2"/>
      <c r="D882" s="2"/>
      <c r="E882" s="2"/>
      <c r="F882" s="2"/>
      <c r="G882" s="2"/>
      <c r="H882" s="2"/>
      <c r="I882" s="2"/>
      <c r="K882" s="2"/>
      <c r="L882" s="2"/>
      <c r="M882" s="2"/>
      <c r="N882" s="2"/>
      <c r="O882" s="2"/>
      <c r="P882" s="2"/>
      <c r="Q882" s="2"/>
      <c r="R882" s="2"/>
      <c r="S882" s="2"/>
      <c r="T882" s="2"/>
      <c r="U882" s="2"/>
      <c r="V882" s="2"/>
      <c r="W882" s="2"/>
      <c r="X882" s="2"/>
    </row>
    <row r="883" spans="1:24" ht="15.75" customHeight="1">
      <c r="A883" s="2"/>
      <c r="B883" s="2"/>
      <c r="C883" s="2"/>
      <c r="D883" s="2"/>
      <c r="E883" s="2"/>
      <c r="F883" s="2"/>
      <c r="G883" s="2"/>
      <c r="H883" s="2"/>
      <c r="I883" s="2"/>
      <c r="K883" s="2"/>
      <c r="L883" s="2"/>
      <c r="M883" s="2"/>
      <c r="N883" s="2"/>
      <c r="O883" s="2"/>
      <c r="P883" s="2"/>
      <c r="Q883" s="2"/>
      <c r="R883" s="2"/>
      <c r="S883" s="2"/>
      <c r="T883" s="2"/>
      <c r="U883" s="2"/>
      <c r="V883" s="2"/>
      <c r="W883" s="2"/>
      <c r="X883" s="2"/>
    </row>
    <row r="884" spans="1:24" ht="15.75" customHeight="1">
      <c r="A884" s="2"/>
      <c r="B884" s="2"/>
      <c r="C884" s="2"/>
      <c r="D884" s="2"/>
      <c r="E884" s="2"/>
      <c r="F884" s="2"/>
      <c r="G884" s="2"/>
      <c r="H884" s="2"/>
      <c r="I884" s="2"/>
      <c r="K884" s="2"/>
      <c r="L884" s="2"/>
      <c r="M884" s="2"/>
      <c r="N884" s="2"/>
      <c r="O884" s="2"/>
      <c r="P884" s="2"/>
      <c r="Q884" s="2"/>
      <c r="R884" s="2"/>
      <c r="S884" s="2"/>
      <c r="T884" s="2"/>
      <c r="U884" s="2"/>
      <c r="V884" s="2"/>
      <c r="W884" s="2"/>
      <c r="X884" s="2"/>
    </row>
    <row r="885" spans="1:24" ht="15.75" customHeight="1">
      <c r="A885" s="2"/>
      <c r="B885" s="2"/>
      <c r="C885" s="2"/>
      <c r="D885" s="2"/>
      <c r="E885" s="2"/>
      <c r="F885" s="2"/>
      <c r="G885" s="2"/>
      <c r="H885" s="2"/>
      <c r="I885" s="2"/>
      <c r="K885" s="2"/>
      <c r="L885" s="2"/>
      <c r="M885" s="2"/>
      <c r="N885" s="2"/>
      <c r="O885" s="2"/>
      <c r="P885" s="2"/>
      <c r="Q885" s="2"/>
      <c r="R885" s="2"/>
      <c r="S885" s="2"/>
      <c r="T885" s="2"/>
      <c r="U885" s="2"/>
      <c r="V885" s="2"/>
      <c r="W885" s="2"/>
      <c r="X885" s="2"/>
    </row>
    <row r="886" spans="1:24" ht="15.75" customHeight="1">
      <c r="A886" s="2"/>
      <c r="B886" s="2"/>
      <c r="C886" s="2"/>
      <c r="D886" s="2"/>
      <c r="E886" s="2"/>
      <c r="F886" s="2"/>
      <c r="G886" s="2"/>
      <c r="H886" s="2"/>
      <c r="I886" s="2"/>
      <c r="K886" s="2"/>
      <c r="L886" s="2"/>
      <c r="M886" s="2"/>
      <c r="N886" s="2"/>
      <c r="O886" s="2"/>
      <c r="P886" s="2"/>
      <c r="Q886" s="2"/>
      <c r="R886" s="2"/>
      <c r="S886" s="2"/>
      <c r="T886" s="2"/>
      <c r="U886" s="2"/>
      <c r="V886" s="2"/>
      <c r="W886" s="2"/>
      <c r="X886" s="2"/>
    </row>
    <row r="887" spans="1:24" ht="15.75" customHeight="1">
      <c r="A887" s="2"/>
      <c r="B887" s="2"/>
      <c r="C887" s="2"/>
      <c r="D887" s="2"/>
      <c r="E887" s="2"/>
      <c r="F887" s="2"/>
      <c r="G887" s="2"/>
      <c r="H887" s="2"/>
      <c r="I887" s="2"/>
      <c r="K887" s="2"/>
      <c r="L887" s="2"/>
      <c r="M887" s="2"/>
      <c r="N887" s="2"/>
      <c r="O887" s="2"/>
      <c r="P887" s="2"/>
      <c r="Q887" s="2"/>
      <c r="R887" s="2"/>
      <c r="S887" s="2"/>
      <c r="T887" s="2"/>
      <c r="U887" s="2"/>
      <c r="V887" s="2"/>
      <c r="W887" s="2"/>
      <c r="X887" s="2"/>
    </row>
    <row r="888" spans="1:24" ht="15.75" customHeight="1">
      <c r="A888" s="2"/>
      <c r="B888" s="2"/>
      <c r="C888" s="2"/>
      <c r="D888" s="2"/>
      <c r="E888" s="2"/>
      <c r="F888" s="2"/>
      <c r="G888" s="2"/>
      <c r="H888" s="2"/>
      <c r="I888" s="2"/>
      <c r="K888" s="2"/>
      <c r="L888" s="2"/>
      <c r="M888" s="2"/>
      <c r="N888" s="2"/>
      <c r="O888" s="2"/>
      <c r="P888" s="2"/>
      <c r="Q888" s="2"/>
      <c r="R888" s="2"/>
      <c r="S888" s="2"/>
      <c r="T888" s="2"/>
      <c r="U888" s="2"/>
      <c r="V888" s="2"/>
      <c r="W888" s="2"/>
      <c r="X888" s="2"/>
    </row>
    <row r="889" spans="1:24" ht="15.75" customHeight="1">
      <c r="A889" s="2"/>
      <c r="B889" s="2"/>
      <c r="C889" s="2"/>
      <c r="D889" s="2"/>
      <c r="E889" s="2"/>
      <c r="F889" s="2"/>
      <c r="G889" s="2"/>
      <c r="H889" s="2"/>
      <c r="I889" s="2"/>
      <c r="K889" s="2"/>
      <c r="L889" s="2"/>
      <c r="M889" s="2"/>
      <c r="N889" s="2"/>
      <c r="O889" s="2"/>
      <c r="P889" s="2"/>
      <c r="Q889" s="2"/>
      <c r="R889" s="2"/>
      <c r="S889" s="2"/>
      <c r="T889" s="2"/>
      <c r="U889" s="2"/>
      <c r="V889" s="2"/>
      <c r="W889" s="2"/>
      <c r="X889" s="2"/>
    </row>
    <row r="890" spans="1:24" ht="15.75" customHeight="1">
      <c r="A890" s="2"/>
      <c r="B890" s="2"/>
      <c r="C890" s="2"/>
      <c r="D890" s="2"/>
      <c r="E890" s="2"/>
      <c r="F890" s="2"/>
      <c r="G890" s="2"/>
      <c r="H890" s="2"/>
      <c r="I890" s="2"/>
      <c r="K890" s="2"/>
      <c r="L890" s="2"/>
      <c r="M890" s="2"/>
      <c r="N890" s="2"/>
      <c r="O890" s="2"/>
      <c r="P890" s="2"/>
      <c r="Q890" s="2"/>
      <c r="R890" s="2"/>
      <c r="S890" s="2"/>
      <c r="T890" s="2"/>
      <c r="U890" s="2"/>
      <c r="V890" s="2"/>
      <c r="W890" s="2"/>
      <c r="X890" s="2"/>
    </row>
    <row r="891" spans="1:24" ht="15.75" customHeight="1">
      <c r="A891" s="2"/>
      <c r="B891" s="2"/>
      <c r="C891" s="2"/>
      <c r="D891" s="2"/>
      <c r="E891" s="2"/>
      <c r="F891" s="2"/>
      <c r="G891" s="2"/>
      <c r="H891" s="2"/>
      <c r="I891" s="2"/>
      <c r="K891" s="2"/>
      <c r="L891" s="2"/>
      <c r="M891" s="2"/>
      <c r="N891" s="2"/>
      <c r="O891" s="2"/>
      <c r="P891" s="2"/>
      <c r="Q891" s="2"/>
      <c r="R891" s="2"/>
      <c r="S891" s="2"/>
      <c r="T891" s="2"/>
      <c r="U891" s="2"/>
      <c r="V891" s="2"/>
      <c r="W891" s="2"/>
      <c r="X891" s="2"/>
    </row>
    <row r="892" spans="1:24" ht="15.75" customHeight="1">
      <c r="A892" s="2"/>
      <c r="B892" s="2"/>
      <c r="C892" s="2"/>
      <c r="D892" s="2"/>
      <c r="E892" s="2"/>
      <c r="F892" s="2"/>
      <c r="G892" s="2"/>
      <c r="H892" s="2"/>
      <c r="I892" s="2"/>
      <c r="K892" s="2"/>
      <c r="L892" s="2"/>
      <c r="M892" s="2"/>
      <c r="N892" s="2"/>
      <c r="O892" s="2"/>
      <c r="P892" s="2"/>
      <c r="Q892" s="2"/>
      <c r="R892" s="2"/>
      <c r="S892" s="2"/>
      <c r="T892" s="2"/>
      <c r="U892" s="2"/>
      <c r="V892" s="2"/>
      <c r="W892" s="2"/>
      <c r="X892" s="2"/>
    </row>
    <row r="893" spans="1:24" ht="15.75" customHeight="1">
      <c r="A893" s="2"/>
      <c r="B893" s="2"/>
      <c r="C893" s="2"/>
      <c r="D893" s="2"/>
      <c r="E893" s="2"/>
      <c r="F893" s="2"/>
      <c r="G893" s="2"/>
      <c r="H893" s="2"/>
      <c r="I893" s="2"/>
      <c r="K893" s="2"/>
      <c r="L893" s="2"/>
      <c r="M893" s="2"/>
      <c r="N893" s="2"/>
      <c r="O893" s="2"/>
      <c r="P893" s="2"/>
      <c r="Q893" s="2"/>
      <c r="R893" s="2"/>
      <c r="S893" s="2"/>
      <c r="T893" s="2"/>
      <c r="U893" s="2"/>
      <c r="V893" s="2"/>
      <c r="W893" s="2"/>
      <c r="X893" s="2"/>
    </row>
    <row r="894" spans="1:24" ht="15.75" customHeight="1">
      <c r="A894" s="2"/>
      <c r="B894" s="2"/>
      <c r="C894" s="2"/>
      <c r="D894" s="2"/>
      <c r="E894" s="2"/>
      <c r="F894" s="2"/>
      <c r="G894" s="2"/>
      <c r="H894" s="2"/>
      <c r="I894" s="2"/>
      <c r="K894" s="2"/>
      <c r="L894" s="2"/>
      <c r="M894" s="2"/>
      <c r="N894" s="2"/>
      <c r="O894" s="2"/>
      <c r="P894" s="2"/>
      <c r="Q894" s="2"/>
      <c r="R894" s="2"/>
      <c r="S894" s="2"/>
      <c r="T894" s="2"/>
      <c r="U894" s="2"/>
      <c r="V894" s="2"/>
      <c r="W894" s="2"/>
      <c r="X894" s="2"/>
    </row>
    <row r="895" spans="1:24" ht="15.75" customHeight="1">
      <c r="A895" s="2"/>
      <c r="B895" s="2"/>
      <c r="C895" s="2"/>
      <c r="D895" s="2"/>
      <c r="E895" s="2"/>
      <c r="F895" s="2"/>
      <c r="G895" s="2"/>
      <c r="H895" s="2"/>
      <c r="I895" s="2"/>
      <c r="K895" s="2"/>
      <c r="L895" s="2"/>
      <c r="M895" s="2"/>
      <c r="N895" s="2"/>
      <c r="O895" s="2"/>
      <c r="P895" s="2"/>
      <c r="Q895" s="2"/>
      <c r="R895" s="2"/>
      <c r="S895" s="2"/>
      <c r="T895" s="2"/>
      <c r="U895" s="2"/>
      <c r="V895" s="2"/>
      <c r="W895" s="2"/>
      <c r="X895" s="2"/>
    </row>
    <row r="896" spans="1:24" ht="15.75" customHeight="1">
      <c r="A896" s="2"/>
      <c r="B896" s="2"/>
      <c r="C896" s="2"/>
      <c r="D896" s="2"/>
      <c r="E896" s="2"/>
      <c r="F896" s="2"/>
      <c r="G896" s="2"/>
      <c r="H896" s="2"/>
      <c r="I896" s="2"/>
      <c r="K896" s="2"/>
      <c r="L896" s="2"/>
      <c r="M896" s="2"/>
      <c r="N896" s="2"/>
      <c r="O896" s="2"/>
      <c r="P896" s="2"/>
      <c r="Q896" s="2"/>
      <c r="R896" s="2"/>
      <c r="S896" s="2"/>
      <c r="T896" s="2"/>
      <c r="U896" s="2"/>
      <c r="V896" s="2"/>
      <c r="W896" s="2"/>
      <c r="X896" s="2"/>
    </row>
    <row r="897" spans="1:24" ht="15.75" customHeight="1">
      <c r="A897" s="2"/>
      <c r="B897" s="2"/>
      <c r="C897" s="2"/>
      <c r="D897" s="2"/>
      <c r="E897" s="2"/>
      <c r="F897" s="2"/>
      <c r="G897" s="2"/>
      <c r="H897" s="2"/>
      <c r="I897" s="2"/>
      <c r="K897" s="2"/>
      <c r="L897" s="2"/>
      <c r="M897" s="2"/>
      <c r="N897" s="2"/>
      <c r="O897" s="2"/>
      <c r="P897" s="2"/>
      <c r="Q897" s="2"/>
      <c r="R897" s="2"/>
      <c r="S897" s="2"/>
      <c r="T897" s="2"/>
      <c r="U897" s="2"/>
      <c r="V897" s="2"/>
      <c r="W897" s="2"/>
      <c r="X897" s="2"/>
    </row>
    <row r="898" spans="1:24" ht="15.75" customHeight="1">
      <c r="A898" s="2"/>
      <c r="B898" s="2"/>
      <c r="C898" s="2"/>
      <c r="D898" s="2"/>
      <c r="E898" s="2"/>
      <c r="F898" s="2"/>
      <c r="G898" s="2"/>
      <c r="H898" s="2"/>
      <c r="I898" s="2"/>
      <c r="K898" s="2"/>
      <c r="L898" s="2"/>
      <c r="M898" s="2"/>
      <c r="N898" s="2"/>
      <c r="O898" s="2"/>
      <c r="P898" s="2"/>
      <c r="Q898" s="2"/>
      <c r="R898" s="2"/>
      <c r="S898" s="2"/>
      <c r="T898" s="2"/>
      <c r="U898" s="2"/>
      <c r="V898" s="2"/>
      <c r="W898" s="2"/>
      <c r="X898" s="2"/>
    </row>
    <row r="899" spans="1:24" ht="15.75" customHeight="1">
      <c r="A899" s="2"/>
      <c r="B899" s="2"/>
      <c r="C899" s="2"/>
      <c r="D899" s="2"/>
      <c r="E899" s="2"/>
      <c r="F899" s="2"/>
      <c r="G899" s="2"/>
      <c r="H899" s="2"/>
      <c r="I899" s="2"/>
      <c r="K899" s="2"/>
      <c r="L899" s="2"/>
      <c r="M899" s="2"/>
      <c r="N899" s="2"/>
      <c r="O899" s="2"/>
      <c r="P899" s="2"/>
      <c r="Q899" s="2"/>
      <c r="R899" s="2"/>
      <c r="S899" s="2"/>
      <c r="T899" s="2"/>
      <c r="U899" s="2"/>
      <c r="V899" s="2"/>
      <c r="W899" s="2"/>
      <c r="X899" s="2"/>
    </row>
    <row r="900" spans="1:24" ht="15.75" customHeight="1">
      <c r="A900" s="2"/>
      <c r="B900" s="2"/>
      <c r="C900" s="2"/>
      <c r="D900" s="2"/>
      <c r="E900" s="2"/>
      <c r="F900" s="2"/>
      <c r="G900" s="2"/>
      <c r="H900" s="2"/>
      <c r="I900" s="2"/>
      <c r="K900" s="2"/>
      <c r="L900" s="2"/>
      <c r="M900" s="2"/>
      <c r="N900" s="2"/>
      <c r="O900" s="2"/>
      <c r="P900" s="2"/>
      <c r="Q900" s="2"/>
      <c r="R900" s="2"/>
      <c r="S900" s="2"/>
      <c r="T900" s="2"/>
      <c r="U900" s="2"/>
      <c r="V900" s="2"/>
      <c r="W900" s="2"/>
      <c r="X900" s="2"/>
    </row>
    <row r="901" spans="1:24" ht="15.75" customHeight="1">
      <c r="A901" s="2"/>
      <c r="B901" s="2"/>
      <c r="C901" s="2"/>
      <c r="D901" s="2"/>
      <c r="E901" s="2"/>
      <c r="F901" s="2"/>
      <c r="G901" s="2"/>
      <c r="H901" s="2"/>
      <c r="I901" s="2"/>
      <c r="K901" s="2"/>
      <c r="L901" s="2"/>
      <c r="M901" s="2"/>
      <c r="N901" s="2"/>
      <c r="O901" s="2"/>
      <c r="P901" s="2"/>
      <c r="Q901" s="2"/>
      <c r="R901" s="2"/>
      <c r="S901" s="2"/>
      <c r="T901" s="2"/>
      <c r="U901" s="2"/>
      <c r="V901" s="2"/>
      <c r="W901" s="2"/>
      <c r="X901" s="2"/>
    </row>
    <row r="902" spans="1:24" ht="15.75" customHeight="1">
      <c r="A902" s="2"/>
      <c r="B902" s="2"/>
      <c r="C902" s="2"/>
      <c r="D902" s="2"/>
      <c r="E902" s="2"/>
      <c r="F902" s="2"/>
      <c r="G902" s="2"/>
      <c r="H902" s="2"/>
      <c r="I902" s="2"/>
      <c r="K902" s="2"/>
      <c r="L902" s="2"/>
      <c r="M902" s="2"/>
      <c r="N902" s="2"/>
      <c r="O902" s="2"/>
      <c r="P902" s="2"/>
      <c r="Q902" s="2"/>
      <c r="R902" s="2"/>
      <c r="S902" s="2"/>
      <c r="T902" s="2"/>
      <c r="U902" s="2"/>
      <c r="V902" s="2"/>
      <c r="W902" s="2"/>
      <c r="X902" s="2"/>
    </row>
    <row r="903" spans="1:24" ht="15.75" customHeight="1">
      <c r="A903" s="2"/>
      <c r="B903" s="2"/>
      <c r="C903" s="2"/>
      <c r="D903" s="2"/>
      <c r="E903" s="2"/>
      <c r="F903" s="2"/>
      <c r="G903" s="2"/>
      <c r="H903" s="2"/>
      <c r="I903" s="2"/>
      <c r="K903" s="2"/>
      <c r="L903" s="2"/>
      <c r="M903" s="2"/>
      <c r="N903" s="2"/>
      <c r="O903" s="2"/>
      <c r="P903" s="2"/>
      <c r="Q903" s="2"/>
      <c r="R903" s="2"/>
      <c r="S903" s="2"/>
      <c r="T903" s="2"/>
      <c r="U903" s="2"/>
      <c r="V903" s="2"/>
      <c r="W903" s="2"/>
      <c r="X903" s="2"/>
    </row>
    <row r="904" spans="1:24" ht="15.75" customHeight="1">
      <c r="A904" s="2"/>
      <c r="B904" s="2"/>
      <c r="C904" s="2"/>
      <c r="D904" s="2"/>
      <c r="E904" s="2"/>
      <c r="F904" s="2"/>
      <c r="G904" s="2"/>
      <c r="H904" s="2"/>
      <c r="I904" s="2"/>
      <c r="K904" s="2"/>
      <c r="L904" s="2"/>
      <c r="M904" s="2"/>
      <c r="N904" s="2"/>
      <c r="O904" s="2"/>
      <c r="P904" s="2"/>
      <c r="Q904" s="2"/>
      <c r="R904" s="2"/>
      <c r="S904" s="2"/>
      <c r="T904" s="2"/>
      <c r="U904" s="2"/>
      <c r="V904" s="2"/>
      <c r="W904" s="2"/>
      <c r="X904" s="2"/>
    </row>
    <row r="905" spans="1:24" ht="15.75" customHeight="1">
      <c r="A905" s="2"/>
      <c r="B905" s="2"/>
      <c r="C905" s="2"/>
      <c r="D905" s="2"/>
      <c r="E905" s="2"/>
      <c r="F905" s="2"/>
      <c r="G905" s="2"/>
      <c r="H905" s="2"/>
      <c r="I905" s="2"/>
      <c r="K905" s="2"/>
      <c r="L905" s="2"/>
      <c r="M905" s="2"/>
      <c r="N905" s="2"/>
      <c r="O905" s="2"/>
      <c r="P905" s="2"/>
      <c r="Q905" s="2"/>
      <c r="R905" s="2"/>
      <c r="S905" s="2"/>
      <c r="T905" s="2"/>
      <c r="U905" s="2"/>
      <c r="V905" s="2"/>
      <c r="W905" s="2"/>
      <c r="X905" s="2"/>
    </row>
    <row r="906" spans="1:24" ht="15.75" customHeight="1">
      <c r="A906" s="2"/>
      <c r="B906" s="2"/>
      <c r="C906" s="2"/>
      <c r="D906" s="2"/>
      <c r="E906" s="2"/>
      <c r="F906" s="2"/>
      <c r="G906" s="2"/>
      <c r="H906" s="2"/>
      <c r="I906" s="2"/>
      <c r="K906" s="2"/>
      <c r="L906" s="2"/>
      <c r="M906" s="2"/>
      <c r="N906" s="2"/>
      <c r="O906" s="2"/>
      <c r="P906" s="2"/>
      <c r="Q906" s="2"/>
      <c r="R906" s="2"/>
      <c r="S906" s="2"/>
      <c r="T906" s="2"/>
      <c r="U906" s="2"/>
      <c r="V906" s="2"/>
      <c r="W906" s="2"/>
      <c r="X906" s="2"/>
    </row>
    <row r="907" spans="1:24" ht="15.75" customHeight="1">
      <c r="A907" s="2"/>
      <c r="B907" s="2"/>
      <c r="C907" s="2"/>
      <c r="D907" s="2"/>
      <c r="E907" s="2"/>
      <c r="F907" s="2"/>
      <c r="G907" s="2"/>
      <c r="H907" s="2"/>
      <c r="I907" s="2"/>
      <c r="K907" s="2"/>
      <c r="L907" s="2"/>
      <c r="M907" s="2"/>
      <c r="N907" s="2"/>
      <c r="O907" s="2"/>
      <c r="P907" s="2"/>
      <c r="Q907" s="2"/>
      <c r="R907" s="2"/>
      <c r="S907" s="2"/>
      <c r="T907" s="2"/>
      <c r="U907" s="2"/>
      <c r="V907" s="2"/>
      <c r="W907" s="2"/>
      <c r="X907" s="2"/>
    </row>
    <row r="908" spans="1:24" ht="15.75" customHeight="1">
      <c r="A908" s="2"/>
      <c r="B908" s="2"/>
      <c r="C908" s="2"/>
      <c r="D908" s="2"/>
      <c r="E908" s="2"/>
      <c r="F908" s="2"/>
      <c r="G908" s="2"/>
      <c r="H908" s="2"/>
      <c r="I908" s="2"/>
      <c r="K908" s="2"/>
      <c r="L908" s="2"/>
      <c r="M908" s="2"/>
      <c r="N908" s="2"/>
      <c r="O908" s="2"/>
      <c r="P908" s="2"/>
      <c r="Q908" s="2"/>
      <c r="R908" s="2"/>
      <c r="S908" s="2"/>
      <c r="T908" s="2"/>
      <c r="U908" s="2"/>
      <c r="V908" s="2"/>
      <c r="W908" s="2"/>
      <c r="X908" s="2"/>
    </row>
    <row r="909" spans="1:24" ht="15.75" customHeight="1">
      <c r="A909" s="2"/>
      <c r="B909" s="2"/>
      <c r="C909" s="2"/>
      <c r="D909" s="2"/>
      <c r="E909" s="2"/>
      <c r="F909" s="2"/>
      <c r="G909" s="2"/>
      <c r="H909" s="2"/>
      <c r="I909" s="2"/>
      <c r="K909" s="2"/>
      <c r="L909" s="2"/>
      <c r="M909" s="2"/>
      <c r="N909" s="2"/>
      <c r="O909" s="2"/>
      <c r="P909" s="2"/>
      <c r="Q909" s="2"/>
      <c r="R909" s="2"/>
      <c r="S909" s="2"/>
      <c r="T909" s="2"/>
      <c r="U909" s="2"/>
      <c r="V909" s="2"/>
      <c r="W909" s="2"/>
      <c r="X909" s="2"/>
    </row>
    <row r="910" spans="1:24" ht="15.75" customHeight="1">
      <c r="A910" s="2"/>
      <c r="B910" s="2"/>
      <c r="C910" s="2"/>
      <c r="D910" s="2"/>
      <c r="E910" s="2"/>
      <c r="F910" s="2"/>
      <c r="G910" s="2"/>
      <c r="H910" s="2"/>
      <c r="I910" s="2"/>
      <c r="K910" s="2"/>
      <c r="L910" s="2"/>
      <c r="M910" s="2"/>
      <c r="N910" s="2"/>
      <c r="O910" s="2"/>
      <c r="P910" s="2"/>
      <c r="Q910" s="2"/>
      <c r="R910" s="2"/>
      <c r="S910" s="2"/>
      <c r="T910" s="2"/>
      <c r="U910" s="2"/>
      <c r="V910" s="2"/>
      <c r="W910" s="2"/>
      <c r="X910" s="2"/>
    </row>
    <row r="911" spans="1:24" ht="15.75" customHeight="1">
      <c r="A911" s="2"/>
      <c r="B911" s="2"/>
      <c r="C911" s="2"/>
      <c r="D911" s="2"/>
      <c r="E911" s="2"/>
      <c r="F911" s="2"/>
      <c r="G911" s="2"/>
      <c r="H911" s="2"/>
      <c r="I911" s="2"/>
      <c r="K911" s="2"/>
      <c r="L911" s="2"/>
      <c r="M911" s="2"/>
      <c r="N911" s="2"/>
      <c r="O911" s="2"/>
      <c r="P911" s="2"/>
      <c r="Q911" s="2"/>
      <c r="R911" s="2"/>
      <c r="S911" s="2"/>
      <c r="T911" s="2"/>
      <c r="U911" s="2"/>
      <c r="V911" s="2"/>
      <c r="W911" s="2"/>
      <c r="X911" s="2"/>
    </row>
    <row r="912" spans="1:24" ht="15.75" customHeight="1">
      <c r="A912" s="2"/>
      <c r="B912" s="2"/>
      <c r="C912" s="2"/>
      <c r="D912" s="2"/>
      <c r="E912" s="2"/>
      <c r="F912" s="2"/>
      <c r="G912" s="2"/>
      <c r="H912" s="2"/>
      <c r="I912" s="2"/>
      <c r="K912" s="2"/>
      <c r="L912" s="2"/>
      <c r="M912" s="2"/>
      <c r="N912" s="2"/>
      <c r="O912" s="2"/>
      <c r="P912" s="2"/>
      <c r="Q912" s="2"/>
      <c r="R912" s="2"/>
      <c r="S912" s="2"/>
      <c r="T912" s="2"/>
      <c r="U912" s="2"/>
      <c r="V912" s="2"/>
      <c r="W912" s="2"/>
      <c r="X912" s="2"/>
    </row>
    <row r="913" spans="1:24" ht="15.75" customHeight="1">
      <c r="A913" s="2"/>
      <c r="B913" s="2"/>
      <c r="C913" s="2"/>
      <c r="D913" s="2"/>
      <c r="E913" s="2"/>
      <c r="F913" s="2"/>
      <c r="G913" s="2"/>
      <c r="H913" s="2"/>
      <c r="I913" s="2"/>
      <c r="K913" s="2"/>
      <c r="L913" s="2"/>
      <c r="M913" s="2"/>
      <c r="N913" s="2"/>
      <c r="O913" s="2"/>
      <c r="P913" s="2"/>
      <c r="Q913" s="2"/>
      <c r="R913" s="2"/>
      <c r="S913" s="2"/>
      <c r="T913" s="2"/>
      <c r="U913" s="2"/>
      <c r="V913" s="2"/>
      <c r="W913" s="2"/>
      <c r="X913" s="2"/>
    </row>
    <row r="914" spans="1:24" ht="15.75" customHeight="1">
      <c r="A914" s="2"/>
      <c r="B914" s="2"/>
      <c r="C914" s="2"/>
      <c r="D914" s="2"/>
      <c r="E914" s="2"/>
      <c r="F914" s="2"/>
      <c r="G914" s="2"/>
      <c r="H914" s="2"/>
      <c r="I914" s="2"/>
      <c r="K914" s="2"/>
      <c r="L914" s="2"/>
      <c r="M914" s="2"/>
      <c r="N914" s="2"/>
      <c r="O914" s="2"/>
      <c r="P914" s="2"/>
      <c r="Q914" s="2"/>
      <c r="R914" s="2"/>
      <c r="S914" s="2"/>
      <c r="T914" s="2"/>
      <c r="U914" s="2"/>
      <c r="V914" s="2"/>
      <c r="W914" s="2"/>
      <c r="X914" s="2"/>
    </row>
    <row r="915" spans="1:24" ht="15.75" customHeight="1">
      <c r="A915" s="2"/>
      <c r="B915" s="2"/>
      <c r="C915" s="2"/>
      <c r="D915" s="2"/>
      <c r="E915" s="2"/>
      <c r="F915" s="2"/>
      <c r="G915" s="2"/>
      <c r="H915" s="2"/>
      <c r="I915" s="2"/>
      <c r="K915" s="2"/>
      <c r="L915" s="2"/>
      <c r="M915" s="2"/>
      <c r="N915" s="2"/>
      <c r="O915" s="2"/>
      <c r="P915" s="2"/>
      <c r="Q915" s="2"/>
      <c r="R915" s="2"/>
      <c r="S915" s="2"/>
      <c r="T915" s="2"/>
      <c r="U915" s="2"/>
      <c r="V915" s="2"/>
      <c r="W915" s="2"/>
      <c r="X915" s="2"/>
    </row>
    <row r="916" spans="1:24" ht="15.75" customHeight="1">
      <c r="A916" s="2"/>
      <c r="B916" s="2"/>
      <c r="C916" s="2"/>
      <c r="D916" s="2"/>
      <c r="E916" s="2"/>
      <c r="F916" s="2"/>
      <c r="G916" s="2"/>
      <c r="H916" s="2"/>
      <c r="I916" s="2"/>
      <c r="K916" s="2"/>
      <c r="L916" s="2"/>
      <c r="M916" s="2"/>
      <c r="N916" s="2"/>
      <c r="O916" s="2"/>
      <c r="P916" s="2"/>
      <c r="Q916" s="2"/>
      <c r="R916" s="2"/>
      <c r="S916" s="2"/>
      <c r="T916" s="2"/>
      <c r="U916" s="2"/>
      <c r="V916" s="2"/>
      <c r="W916" s="2"/>
      <c r="X916" s="2"/>
    </row>
    <row r="917" spans="1:24" ht="15.75" customHeight="1">
      <c r="A917" s="2"/>
      <c r="B917" s="2"/>
      <c r="C917" s="2"/>
      <c r="D917" s="2"/>
      <c r="E917" s="2"/>
      <c r="F917" s="2"/>
      <c r="G917" s="2"/>
      <c r="H917" s="2"/>
      <c r="I917" s="2"/>
      <c r="K917" s="2"/>
      <c r="L917" s="2"/>
      <c r="M917" s="2"/>
      <c r="N917" s="2"/>
      <c r="O917" s="2"/>
      <c r="P917" s="2"/>
      <c r="Q917" s="2"/>
      <c r="R917" s="2"/>
      <c r="S917" s="2"/>
      <c r="T917" s="2"/>
      <c r="U917" s="2"/>
      <c r="V917" s="2"/>
      <c r="W917" s="2"/>
      <c r="X917" s="2"/>
    </row>
    <row r="918" spans="1:24" ht="15.75" customHeight="1">
      <c r="A918" s="2"/>
      <c r="B918" s="2"/>
      <c r="C918" s="2"/>
      <c r="D918" s="2"/>
      <c r="E918" s="2"/>
      <c r="F918" s="2"/>
      <c r="G918" s="2"/>
      <c r="H918" s="2"/>
      <c r="I918" s="2"/>
      <c r="K918" s="2"/>
      <c r="L918" s="2"/>
      <c r="M918" s="2"/>
      <c r="N918" s="2"/>
      <c r="O918" s="2"/>
      <c r="P918" s="2"/>
      <c r="Q918" s="2"/>
      <c r="R918" s="2"/>
      <c r="S918" s="2"/>
      <c r="T918" s="2"/>
      <c r="U918" s="2"/>
      <c r="V918" s="2"/>
      <c r="W918" s="2"/>
      <c r="X918" s="2"/>
    </row>
    <row r="919" spans="1:24" ht="15.75" customHeight="1">
      <c r="A919" s="2"/>
      <c r="B919" s="2"/>
      <c r="C919" s="2"/>
      <c r="D919" s="2"/>
      <c r="E919" s="2"/>
      <c r="F919" s="2"/>
      <c r="G919" s="2"/>
      <c r="H919" s="2"/>
      <c r="I919" s="2"/>
      <c r="K919" s="2"/>
      <c r="L919" s="2"/>
      <c r="M919" s="2"/>
      <c r="N919" s="2"/>
      <c r="O919" s="2"/>
      <c r="P919" s="2"/>
      <c r="Q919" s="2"/>
      <c r="R919" s="2"/>
      <c r="S919" s="2"/>
      <c r="T919" s="2"/>
      <c r="U919" s="2"/>
      <c r="V919" s="2"/>
      <c r="W919" s="2"/>
      <c r="X919" s="2"/>
    </row>
    <row r="920" spans="1:24" ht="15.75" customHeight="1">
      <c r="A920" s="2"/>
      <c r="B920" s="2"/>
      <c r="C920" s="2"/>
      <c r="D920" s="2"/>
      <c r="E920" s="2"/>
      <c r="F920" s="2"/>
      <c r="G920" s="2"/>
      <c r="H920" s="2"/>
      <c r="I920" s="2"/>
      <c r="K920" s="2"/>
      <c r="L920" s="2"/>
      <c r="M920" s="2"/>
      <c r="N920" s="2"/>
      <c r="O920" s="2"/>
      <c r="P920" s="2"/>
      <c r="Q920" s="2"/>
      <c r="R920" s="2"/>
      <c r="S920" s="2"/>
      <c r="T920" s="2"/>
      <c r="U920" s="2"/>
      <c r="V920" s="2"/>
      <c r="W920" s="2"/>
      <c r="X920" s="2"/>
    </row>
    <row r="921" spans="1:24" ht="15.75" customHeight="1">
      <c r="A921" s="2"/>
      <c r="B921" s="2"/>
      <c r="C921" s="2"/>
      <c r="D921" s="2"/>
      <c r="E921" s="2"/>
      <c r="F921" s="2"/>
      <c r="G921" s="2"/>
      <c r="H921" s="2"/>
      <c r="I921" s="2"/>
      <c r="K921" s="2"/>
      <c r="L921" s="2"/>
      <c r="M921" s="2"/>
      <c r="N921" s="2"/>
      <c r="O921" s="2"/>
      <c r="P921" s="2"/>
      <c r="Q921" s="2"/>
      <c r="R921" s="2"/>
      <c r="S921" s="2"/>
      <c r="T921" s="2"/>
      <c r="U921" s="2"/>
      <c r="V921" s="2"/>
      <c r="W921" s="2"/>
      <c r="X921" s="2"/>
    </row>
    <row r="922" spans="1:24" ht="15.75" customHeight="1">
      <c r="A922" s="2"/>
      <c r="B922" s="2"/>
      <c r="C922" s="2"/>
      <c r="D922" s="2"/>
      <c r="E922" s="2"/>
      <c r="F922" s="2"/>
      <c r="G922" s="2"/>
      <c r="H922" s="2"/>
      <c r="I922" s="2"/>
      <c r="K922" s="2"/>
      <c r="L922" s="2"/>
      <c r="M922" s="2"/>
      <c r="N922" s="2"/>
      <c r="O922" s="2"/>
      <c r="P922" s="2"/>
      <c r="Q922" s="2"/>
      <c r="R922" s="2"/>
      <c r="S922" s="2"/>
      <c r="T922" s="2"/>
      <c r="U922" s="2"/>
      <c r="V922" s="2"/>
      <c r="W922" s="2"/>
      <c r="X922" s="2"/>
    </row>
    <row r="923" spans="1:24" ht="15.75" customHeight="1">
      <c r="A923" s="2"/>
      <c r="B923" s="2"/>
      <c r="C923" s="2"/>
      <c r="D923" s="2"/>
      <c r="E923" s="2"/>
      <c r="F923" s="2"/>
      <c r="G923" s="2"/>
      <c r="H923" s="2"/>
      <c r="I923" s="2"/>
      <c r="K923" s="2"/>
      <c r="L923" s="2"/>
      <c r="M923" s="2"/>
      <c r="N923" s="2"/>
      <c r="O923" s="2"/>
      <c r="P923" s="2"/>
      <c r="Q923" s="2"/>
      <c r="R923" s="2"/>
      <c r="S923" s="2"/>
      <c r="T923" s="2"/>
      <c r="U923" s="2"/>
      <c r="V923" s="2"/>
      <c r="W923" s="2"/>
      <c r="X923" s="2"/>
    </row>
    <row r="924" spans="1:24" ht="15.75" customHeight="1">
      <c r="A924" s="2"/>
      <c r="B924" s="2"/>
      <c r="C924" s="2"/>
      <c r="D924" s="2"/>
      <c r="E924" s="2"/>
      <c r="F924" s="2"/>
      <c r="G924" s="2"/>
      <c r="H924" s="2"/>
      <c r="I924" s="2"/>
      <c r="K924" s="2"/>
      <c r="L924" s="2"/>
      <c r="M924" s="2"/>
      <c r="N924" s="2"/>
      <c r="O924" s="2"/>
      <c r="P924" s="2"/>
      <c r="Q924" s="2"/>
      <c r="R924" s="2"/>
      <c r="S924" s="2"/>
      <c r="T924" s="2"/>
      <c r="U924" s="2"/>
      <c r="V924" s="2"/>
      <c r="W924" s="2"/>
      <c r="X924" s="2"/>
    </row>
    <row r="925" spans="1:24" ht="15.75" customHeight="1">
      <c r="A925" s="2"/>
      <c r="B925" s="2"/>
      <c r="C925" s="2"/>
      <c r="D925" s="2"/>
      <c r="E925" s="2"/>
      <c r="F925" s="2"/>
      <c r="G925" s="2"/>
      <c r="H925" s="2"/>
      <c r="I925" s="2"/>
      <c r="K925" s="2"/>
      <c r="L925" s="2"/>
      <c r="M925" s="2"/>
      <c r="N925" s="2"/>
      <c r="O925" s="2"/>
      <c r="P925" s="2"/>
      <c r="Q925" s="2"/>
      <c r="R925" s="2"/>
      <c r="S925" s="2"/>
      <c r="T925" s="2"/>
      <c r="U925" s="2"/>
      <c r="V925" s="2"/>
      <c r="W925" s="2"/>
      <c r="X925" s="2"/>
    </row>
    <row r="926" spans="1:24" ht="15.75" customHeight="1">
      <c r="A926" s="2"/>
      <c r="B926" s="2"/>
      <c r="C926" s="2"/>
      <c r="D926" s="2"/>
      <c r="E926" s="2"/>
      <c r="F926" s="2"/>
      <c r="G926" s="2"/>
      <c r="H926" s="2"/>
      <c r="I926" s="2"/>
      <c r="K926" s="2"/>
      <c r="L926" s="2"/>
      <c r="M926" s="2"/>
      <c r="N926" s="2"/>
      <c r="O926" s="2"/>
      <c r="P926" s="2"/>
      <c r="Q926" s="2"/>
      <c r="R926" s="2"/>
      <c r="S926" s="2"/>
      <c r="T926" s="2"/>
      <c r="U926" s="2"/>
      <c r="V926" s="2"/>
      <c r="W926" s="2"/>
      <c r="X926" s="2"/>
    </row>
    <row r="927" spans="1:24" ht="15.75" customHeight="1">
      <c r="A927" s="2"/>
      <c r="B927" s="2"/>
      <c r="C927" s="2"/>
      <c r="D927" s="2"/>
      <c r="E927" s="2"/>
      <c r="F927" s="2"/>
      <c r="G927" s="2"/>
      <c r="H927" s="2"/>
      <c r="I927" s="2"/>
      <c r="K927" s="2"/>
      <c r="L927" s="2"/>
      <c r="M927" s="2"/>
      <c r="N927" s="2"/>
      <c r="O927" s="2"/>
      <c r="P927" s="2"/>
      <c r="Q927" s="2"/>
      <c r="R927" s="2"/>
      <c r="S927" s="2"/>
      <c r="T927" s="2"/>
      <c r="U927" s="2"/>
      <c r="V927" s="2"/>
      <c r="W927" s="2"/>
      <c r="X927" s="2"/>
    </row>
    <row r="928" spans="1:24" ht="15.75" customHeight="1">
      <c r="A928" s="2"/>
      <c r="B928" s="2"/>
      <c r="C928" s="2"/>
      <c r="D928" s="2"/>
      <c r="E928" s="2"/>
      <c r="F928" s="2"/>
      <c r="G928" s="2"/>
      <c r="H928" s="2"/>
      <c r="I928" s="2"/>
      <c r="K928" s="2"/>
      <c r="L928" s="2"/>
      <c r="M928" s="2"/>
      <c r="N928" s="2"/>
      <c r="O928" s="2"/>
      <c r="P928" s="2"/>
      <c r="Q928" s="2"/>
      <c r="R928" s="2"/>
      <c r="S928" s="2"/>
      <c r="T928" s="2"/>
      <c r="U928" s="2"/>
      <c r="V928" s="2"/>
      <c r="W928" s="2"/>
      <c r="X928" s="2"/>
    </row>
    <row r="929" spans="1:24" ht="15.75" customHeight="1">
      <c r="A929" s="2"/>
      <c r="B929" s="2"/>
      <c r="C929" s="2"/>
      <c r="D929" s="2"/>
      <c r="E929" s="2"/>
      <c r="F929" s="2"/>
      <c r="G929" s="2"/>
      <c r="H929" s="2"/>
      <c r="I929" s="2"/>
      <c r="K929" s="2"/>
      <c r="L929" s="2"/>
      <c r="M929" s="2"/>
      <c r="N929" s="2"/>
      <c r="O929" s="2"/>
      <c r="P929" s="2"/>
      <c r="Q929" s="2"/>
      <c r="R929" s="2"/>
      <c r="S929" s="2"/>
      <c r="T929" s="2"/>
      <c r="U929" s="2"/>
      <c r="V929" s="2"/>
      <c r="W929" s="2"/>
      <c r="X929" s="2"/>
    </row>
    <row r="930" spans="1:24" ht="15.75" customHeight="1">
      <c r="A930" s="2"/>
      <c r="B930" s="2"/>
      <c r="C930" s="2"/>
      <c r="D930" s="2"/>
      <c r="E930" s="2"/>
      <c r="F930" s="2"/>
      <c r="G930" s="2"/>
      <c r="H930" s="2"/>
      <c r="I930" s="2"/>
      <c r="K930" s="2"/>
      <c r="L930" s="2"/>
      <c r="M930" s="2"/>
      <c r="N930" s="2"/>
      <c r="O930" s="2"/>
      <c r="P930" s="2"/>
      <c r="Q930" s="2"/>
      <c r="R930" s="2"/>
      <c r="S930" s="2"/>
      <c r="T930" s="2"/>
      <c r="U930" s="2"/>
      <c r="V930" s="2"/>
      <c r="W930" s="2"/>
      <c r="X930" s="2"/>
    </row>
    <row r="931" spans="1:24" ht="15.75" customHeight="1">
      <c r="A931" s="2"/>
      <c r="B931" s="2"/>
      <c r="C931" s="2"/>
      <c r="D931" s="2"/>
      <c r="E931" s="2"/>
      <c r="F931" s="2"/>
      <c r="G931" s="2"/>
      <c r="H931" s="2"/>
      <c r="I931" s="2"/>
      <c r="K931" s="2"/>
      <c r="L931" s="2"/>
      <c r="M931" s="2"/>
      <c r="N931" s="2"/>
      <c r="O931" s="2"/>
      <c r="P931" s="2"/>
      <c r="Q931" s="2"/>
      <c r="R931" s="2"/>
      <c r="S931" s="2"/>
      <c r="T931" s="2"/>
      <c r="U931" s="2"/>
      <c r="V931" s="2"/>
      <c r="W931" s="2"/>
      <c r="X931" s="2"/>
    </row>
    <row r="932" spans="1:24" ht="15.75" customHeight="1">
      <c r="A932" s="2"/>
      <c r="B932" s="2"/>
      <c r="C932" s="2"/>
      <c r="D932" s="2"/>
      <c r="E932" s="2"/>
      <c r="F932" s="2"/>
      <c r="G932" s="2"/>
      <c r="H932" s="2"/>
      <c r="I932" s="2"/>
      <c r="K932" s="2"/>
      <c r="L932" s="2"/>
      <c r="M932" s="2"/>
      <c r="N932" s="2"/>
      <c r="O932" s="2"/>
      <c r="P932" s="2"/>
      <c r="Q932" s="2"/>
      <c r="R932" s="2"/>
      <c r="S932" s="2"/>
      <c r="T932" s="2"/>
      <c r="U932" s="2"/>
      <c r="V932" s="2"/>
      <c r="W932" s="2"/>
      <c r="X932" s="2"/>
    </row>
    <row r="933" spans="1:24" ht="15.75" customHeight="1">
      <c r="A933" s="2"/>
      <c r="B933" s="2"/>
      <c r="C933" s="2"/>
      <c r="D933" s="2"/>
      <c r="E933" s="2"/>
      <c r="F933" s="2"/>
      <c r="G933" s="2"/>
      <c r="H933" s="2"/>
      <c r="I933" s="2"/>
      <c r="K933" s="2"/>
      <c r="L933" s="2"/>
      <c r="M933" s="2"/>
      <c r="N933" s="2"/>
      <c r="O933" s="2"/>
      <c r="P933" s="2"/>
      <c r="Q933" s="2"/>
      <c r="R933" s="2"/>
      <c r="S933" s="2"/>
      <c r="T933" s="2"/>
      <c r="U933" s="2"/>
      <c r="V933" s="2"/>
      <c r="W933" s="2"/>
      <c r="X933" s="2"/>
    </row>
    <row r="934" spans="1:24" ht="15.75" customHeight="1">
      <c r="A934" s="2"/>
      <c r="B934" s="2"/>
      <c r="C934" s="2"/>
      <c r="D934" s="2"/>
      <c r="E934" s="2"/>
      <c r="F934" s="2"/>
      <c r="G934" s="2"/>
      <c r="H934" s="2"/>
      <c r="I934" s="2"/>
      <c r="K934" s="2"/>
      <c r="L934" s="2"/>
      <c r="M934" s="2"/>
      <c r="N934" s="2"/>
      <c r="O934" s="2"/>
      <c r="P934" s="2"/>
      <c r="Q934" s="2"/>
      <c r="R934" s="2"/>
      <c r="S934" s="2"/>
      <c r="T934" s="2"/>
      <c r="U934" s="2"/>
      <c r="V934" s="2"/>
      <c r="W934" s="2"/>
      <c r="X934" s="2"/>
    </row>
    <row r="935" spans="1:24" ht="15.75" customHeight="1">
      <c r="A935" s="2"/>
      <c r="B935" s="2"/>
      <c r="C935" s="2"/>
      <c r="D935" s="2"/>
      <c r="E935" s="2"/>
      <c r="F935" s="2"/>
      <c r="G935" s="2"/>
      <c r="H935" s="2"/>
      <c r="I935" s="2"/>
      <c r="K935" s="2"/>
      <c r="L935" s="2"/>
      <c r="M935" s="2"/>
      <c r="N935" s="2"/>
      <c r="O935" s="2"/>
      <c r="P935" s="2"/>
      <c r="Q935" s="2"/>
      <c r="R935" s="2"/>
      <c r="S935" s="2"/>
      <c r="T935" s="2"/>
      <c r="U935" s="2"/>
      <c r="V935" s="2"/>
      <c r="W935" s="2"/>
      <c r="X935" s="2"/>
    </row>
    <row r="936" spans="1:24" ht="15.75" customHeight="1">
      <c r="A936" s="2"/>
      <c r="B936" s="2"/>
      <c r="C936" s="2"/>
      <c r="D936" s="2"/>
      <c r="E936" s="2"/>
      <c r="F936" s="2"/>
      <c r="G936" s="2"/>
      <c r="H936" s="2"/>
      <c r="I936" s="2"/>
      <c r="K936" s="2"/>
      <c r="L936" s="2"/>
      <c r="M936" s="2"/>
      <c r="N936" s="2"/>
      <c r="O936" s="2"/>
      <c r="P936" s="2"/>
      <c r="Q936" s="2"/>
      <c r="R936" s="2"/>
      <c r="S936" s="2"/>
      <c r="T936" s="2"/>
      <c r="U936" s="2"/>
      <c r="V936" s="2"/>
      <c r="W936" s="2"/>
      <c r="X936" s="2"/>
    </row>
    <row r="937" spans="1:24" ht="15.75" customHeight="1">
      <c r="A937" s="2"/>
      <c r="B937" s="2"/>
      <c r="C937" s="2"/>
      <c r="D937" s="2"/>
      <c r="E937" s="2"/>
      <c r="F937" s="2"/>
      <c r="G937" s="2"/>
      <c r="H937" s="2"/>
      <c r="I937" s="2"/>
      <c r="K937" s="2"/>
      <c r="L937" s="2"/>
      <c r="M937" s="2"/>
      <c r="N937" s="2"/>
      <c r="O937" s="2"/>
      <c r="P937" s="2"/>
      <c r="Q937" s="2"/>
      <c r="R937" s="2"/>
      <c r="S937" s="2"/>
      <c r="T937" s="2"/>
      <c r="U937" s="2"/>
      <c r="V937" s="2"/>
      <c r="W937" s="2"/>
      <c r="X937" s="2"/>
    </row>
    <row r="938" spans="1:24" ht="15.75" customHeight="1">
      <c r="A938" s="2"/>
      <c r="B938" s="2"/>
      <c r="C938" s="2"/>
      <c r="D938" s="2"/>
      <c r="E938" s="2"/>
      <c r="F938" s="2"/>
      <c r="G938" s="2"/>
      <c r="H938" s="2"/>
      <c r="I938" s="2"/>
      <c r="K938" s="2"/>
      <c r="L938" s="2"/>
      <c r="M938" s="2"/>
      <c r="N938" s="2"/>
      <c r="O938" s="2"/>
      <c r="P938" s="2"/>
      <c r="Q938" s="2"/>
      <c r="R938" s="2"/>
      <c r="S938" s="2"/>
      <c r="T938" s="2"/>
      <c r="U938" s="2"/>
      <c r="V938" s="2"/>
      <c r="W938" s="2"/>
      <c r="X938" s="2"/>
    </row>
    <row r="939" spans="1:24" ht="15.75" customHeight="1">
      <c r="A939" s="2"/>
      <c r="B939" s="2"/>
      <c r="C939" s="2"/>
      <c r="D939" s="2"/>
      <c r="E939" s="2"/>
      <c r="F939" s="2"/>
      <c r="G939" s="2"/>
      <c r="H939" s="2"/>
      <c r="I939" s="2"/>
      <c r="K939" s="2"/>
      <c r="L939" s="2"/>
      <c r="M939" s="2"/>
      <c r="N939" s="2"/>
      <c r="O939" s="2"/>
      <c r="P939" s="2"/>
      <c r="Q939" s="2"/>
      <c r="R939" s="2"/>
      <c r="S939" s="2"/>
      <c r="T939" s="2"/>
      <c r="U939" s="2"/>
      <c r="V939" s="2"/>
      <c r="W939" s="2"/>
      <c r="X939" s="2"/>
    </row>
    <row r="940" spans="1:24" ht="15.75" customHeight="1">
      <c r="A940" s="2"/>
      <c r="B940" s="2"/>
      <c r="C940" s="2"/>
      <c r="D940" s="2"/>
      <c r="E940" s="2"/>
      <c r="F940" s="2"/>
      <c r="G940" s="2"/>
      <c r="H940" s="2"/>
      <c r="I940" s="2"/>
      <c r="K940" s="2"/>
      <c r="L940" s="2"/>
      <c r="M940" s="2"/>
      <c r="N940" s="2"/>
      <c r="O940" s="2"/>
      <c r="P940" s="2"/>
      <c r="Q940" s="2"/>
      <c r="R940" s="2"/>
      <c r="S940" s="2"/>
      <c r="T940" s="2"/>
      <c r="U940" s="2"/>
      <c r="V940" s="2"/>
      <c r="W940" s="2"/>
      <c r="X940" s="2"/>
    </row>
    <row r="941" spans="1:24" ht="15.75" customHeight="1">
      <c r="A941" s="2"/>
      <c r="B941" s="2"/>
      <c r="C941" s="2"/>
      <c r="D941" s="2"/>
      <c r="E941" s="2"/>
      <c r="F941" s="2"/>
      <c r="G941" s="2"/>
      <c r="H941" s="2"/>
      <c r="I941" s="2"/>
      <c r="K941" s="2"/>
      <c r="L941" s="2"/>
      <c r="M941" s="2"/>
      <c r="N941" s="2"/>
      <c r="O941" s="2"/>
      <c r="P941" s="2"/>
      <c r="Q941" s="2"/>
      <c r="R941" s="2"/>
      <c r="S941" s="2"/>
      <c r="T941" s="2"/>
      <c r="U941" s="2"/>
      <c r="V941" s="2"/>
      <c r="W941" s="2"/>
      <c r="X941" s="2"/>
    </row>
    <row r="942" spans="1:24" ht="15.75" customHeight="1">
      <c r="A942" s="2"/>
      <c r="B942" s="2"/>
      <c r="C942" s="2"/>
      <c r="D942" s="2"/>
      <c r="E942" s="2"/>
      <c r="F942" s="2"/>
      <c r="G942" s="2"/>
      <c r="H942" s="2"/>
      <c r="I942" s="2"/>
      <c r="K942" s="2"/>
      <c r="L942" s="2"/>
      <c r="M942" s="2"/>
      <c r="N942" s="2"/>
      <c r="O942" s="2"/>
      <c r="P942" s="2"/>
      <c r="Q942" s="2"/>
      <c r="R942" s="2"/>
      <c r="S942" s="2"/>
      <c r="T942" s="2"/>
      <c r="U942" s="2"/>
      <c r="V942" s="2"/>
      <c r="W942" s="2"/>
      <c r="X942" s="2"/>
    </row>
    <row r="943" spans="1:24" ht="15.75" customHeight="1">
      <c r="A943" s="2"/>
      <c r="B943" s="2"/>
      <c r="C943" s="2"/>
      <c r="D943" s="2"/>
      <c r="E943" s="2"/>
      <c r="F943" s="2"/>
      <c r="G943" s="2"/>
      <c r="H943" s="2"/>
      <c r="I943" s="2"/>
      <c r="K943" s="2"/>
      <c r="L943" s="2"/>
      <c r="M943" s="2"/>
      <c r="N943" s="2"/>
      <c r="O943" s="2"/>
      <c r="P943" s="2"/>
      <c r="Q943" s="2"/>
      <c r="R943" s="2"/>
      <c r="S943" s="2"/>
      <c r="T943" s="2"/>
      <c r="U943" s="2"/>
      <c r="V943" s="2"/>
      <c r="W943" s="2"/>
      <c r="X943" s="2"/>
    </row>
    <row r="944" spans="1:24" ht="15.75" customHeight="1">
      <c r="A944" s="2"/>
      <c r="B944" s="2"/>
      <c r="C944" s="2"/>
      <c r="D944" s="2"/>
      <c r="E944" s="2"/>
      <c r="F944" s="2"/>
      <c r="G944" s="2"/>
      <c r="H944" s="2"/>
      <c r="I944" s="2"/>
      <c r="K944" s="2"/>
      <c r="L944" s="2"/>
      <c r="M944" s="2"/>
      <c r="N944" s="2"/>
      <c r="O944" s="2"/>
      <c r="P944" s="2"/>
      <c r="Q944" s="2"/>
      <c r="R944" s="2"/>
      <c r="S944" s="2"/>
      <c r="T944" s="2"/>
      <c r="U944" s="2"/>
      <c r="V944" s="2"/>
      <c r="W944" s="2"/>
      <c r="X944" s="2"/>
    </row>
    <row r="945" spans="1:24" ht="15.75" customHeight="1">
      <c r="A945" s="2"/>
      <c r="B945" s="2"/>
      <c r="C945" s="2"/>
      <c r="D945" s="2"/>
      <c r="E945" s="2"/>
      <c r="F945" s="2"/>
      <c r="G945" s="2"/>
      <c r="H945" s="2"/>
      <c r="I945" s="2"/>
      <c r="K945" s="2"/>
      <c r="L945" s="2"/>
      <c r="M945" s="2"/>
      <c r="N945" s="2"/>
      <c r="O945" s="2"/>
      <c r="P945" s="2"/>
      <c r="Q945" s="2"/>
      <c r="R945" s="2"/>
      <c r="S945" s="2"/>
      <c r="T945" s="2"/>
      <c r="U945" s="2"/>
      <c r="V945" s="2"/>
      <c r="W945" s="2"/>
      <c r="X945" s="2"/>
    </row>
    <row r="946" spans="1:24" ht="15.75" customHeight="1">
      <c r="A946" s="2"/>
      <c r="B946" s="2"/>
      <c r="C946" s="2"/>
      <c r="D946" s="2"/>
      <c r="E946" s="2"/>
      <c r="F946" s="2"/>
      <c r="G946" s="2"/>
      <c r="H946" s="2"/>
      <c r="I946" s="2"/>
      <c r="K946" s="2"/>
      <c r="L946" s="2"/>
      <c r="M946" s="2"/>
      <c r="N946" s="2"/>
      <c r="O946" s="2"/>
      <c r="P946" s="2"/>
      <c r="Q946" s="2"/>
      <c r="R946" s="2"/>
      <c r="S946" s="2"/>
      <c r="T946" s="2"/>
      <c r="U946" s="2"/>
      <c r="V946" s="2"/>
      <c r="W946" s="2"/>
      <c r="X946" s="2"/>
    </row>
    <row r="947" spans="1:24" ht="15.75" customHeight="1">
      <c r="A947" s="2"/>
      <c r="B947" s="2"/>
      <c r="C947" s="2"/>
      <c r="D947" s="2"/>
      <c r="E947" s="2"/>
      <c r="F947" s="2"/>
      <c r="G947" s="2"/>
      <c r="H947" s="2"/>
      <c r="I947" s="2"/>
      <c r="K947" s="2"/>
      <c r="L947" s="2"/>
      <c r="M947" s="2"/>
      <c r="N947" s="2"/>
      <c r="O947" s="2"/>
      <c r="P947" s="2"/>
      <c r="Q947" s="2"/>
      <c r="R947" s="2"/>
      <c r="S947" s="2"/>
      <c r="T947" s="2"/>
      <c r="U947" s="2"/>
      <c r="V947" s="2"/>
      <c r="W947" s="2"/>
      <c r="X947" s="2"/>
    </row>
    <row r="948" spans="1:24" ht="15.75" customHeight="1">
      <c r="A948" s="2"/>
      <c r="B948" s="2"/>
      <c r="C948" s="2"/>
      <c r="D948" s="2"/>
      <c r="E948" s="2"/>
      <c r="F948" s="2"/>
      <c r="G948" s="2"/>
      <c r="H948" s="2"/>
      <c r="I948" s="2"/>
      <c r="K948" s="2"/>
      <c r="L948" s="2"/>
      <c r="M948" s="2"/>
      <c r="N948" s="2"/>
      <c r="O948" s="2"/>
      <c r="P948" s="2"/>
      <c r="Q948" s="2"/>
      <c r="R948" s="2"/>
      <c r="S948" s="2"/>
      <c r="T948" s="2"/>
      <c r="U948" s="2"/>
      <c r="V948" s="2"/>
      <c r="W948" s="2"/>
      <c r="X948" s="2"/>
    </row>
    <row r="949" spans="1:24" ht="15.75" customHeight="1">
      <c r="A949" s="2"/>
      <c r="B949" s="2"/>
      <c r="C949" s="2"/>
      <c r="D949" s="2"/>
      <c r="E949" s="2"/>
      <c r="F949" s="2"/>
      <c r="G949" s="2"/>
      <c r="H949" s="2"/>
      <c r="I949" s="2"/>
      <c r="K949" s="2"/>
      <c r="L949" s="2"/>
      <c r="M949" s="2"/>
      <c r="N949" s="2"/>
      <c r="O949" s="2"/>
      <c r="P949" s="2"/>
      <c r="Q949" s="2"/>
      <c r="R949" s="2"/>
      <c r="S949" s="2"/>
      <c r="T949" s="2"/>
      <c r="U949" s="2"/>
      <c r="V949" s="2"/>
      <c r="W949" s="2"/>
      <c r="X949" s="2"/>
    </row>
    <row r="950" spans="1:24" ht="15.75" customHeight="1">
      <c r="A950" s="2"/>
      <c r="B950" s="2"/>
      <c r="C950" s="2"/>
      <c r="D950" s="2"/>
      <c r="E950" s="2"/>
      <c r="F950" s="2"/>
      <c r="G950" s="2"/>
      <c r="H950" s="2"/>
      <c r="I950" s="2"/>
      <c r="K950" s="2"/>
      <c r="L950" s="2"/>
      <c r="M950" s="2"/>
      <c r="N950" s="2"/>
      <c r="O950" s="2"/>
      <c r="P950" s="2"/>
      <c r="Q950" s="2"/>
      <c r="R950" s="2"/>
      <c r="S950" s="2"/>
      <c r="T950" s="2"/>
      <c r="U950" s="2"/>
      <c r="V950" s="2"/>
      <c r="W950" s="2"/>
      <c r="X950" s="2"/>
    </row>
    <row r="951" spans="1:24" ht="15.75" customHeight="1">
      <c r="A951" s="2"/>
      <c r="B951" s="2"/>
      <c r="C951" s="2"/>
      <c r="D951" s="2"/>
      <c r="E951" s="2"/>
      <c r="F951" s="2"/>
      <c r="G951" s="2"/>
      <c r="H951" s="2"/>
      <c r="I951" s="2"/>
      <c r="K951" s="2"/>
      <c r="L951" s="2"/>
      <c r="M951" s="2"/>
      <c r="N951" s="2"/>
      <c r="O951" s="2"/>
      <c r="P951" s="2"/>
      <c r="Q951" s="2"/>
      <c r="R951" s="2"/>
      <c r="S951" s="2"/>
      <c r="T951" s="2"/>
      <c r="U951" s="2"/>
      <c r="V951" s="2"/>
      <c r="W951" s="2"/>
      <c r="X951" s="2"/>
    </row>
    <row r="952" spans="1:24" ht="15.75" customHeight="1">
      <c r="A952" s="2"/>
      <c r="B952" s="2"/>
      <c r="C952" s="2"/>
      <c r="D952" s="2"/>
      <c r="E952" s="2"/>
      <c r="F952" s="2"/>
      <c r="G952" s="2"/>
      <c r="H952" s="2"/>
      <c r="I952" s="2"/>
      <c r="K952" s="2"/>
      <c r="L952" s="2"/>
      <c r="M952" s="2"/>
      <c r="N952" s="2"/>
      <c r="O952" s="2"/>
      <c r="P952" s="2"/>
      <c r="Q952" s="2"/>
      <c r="R952" s="2"/>
      <c r="S952" s="2"/>
      <c r="T952" s="2"/>
      <c r="U952" s="2"/>
      <c r="V952" s="2"/>
      <c r="W952" s="2"/>
      <c r="X952" s="2"/>
    </row>
    <row r="953" spans="1:24" ht="15.75" customHeight="1">
      <c r="A953" s="2"/>
      <c r="B953" s="2"/>
      <c r="C953" s="2"/>
      <c r="D953" s="2"/>
      <c r="E953" s="2"/>
      <c r="F953" s="2"/>
      <c r="G953" s="2"/>
      <c r="H953" s="2"/>
      <c r="I953" s="2"/>
      <c r="K953" s="2"/>
      <c r="L953" s="2"/>
      <c r="M953" s="2"/>
      <c r="N953" s="2"/>
      <c r="O953" s="2"/>
      <c r="P953" s="2"/>
      <c r="Q953" s="2"/>
      <c r="R953" s="2"/>
      <c r="S953" s="2"/>
      <c r="T953" s="2"/>
      <c r="U953" s="2"/>
      <c r="V953" s="2"/>
      <c r="W953" s="2"/>
      <c r="X953" s="2"/>
    </row>
    <row r="954" spans="1:24" ht="15.75" customHeight="1">
      <c r="A954" s="2"/>
      <c r="B954" s="2"/>
      <c r="C954" s="2"/>
      <c r="D954" s="2"/>
      <c r="E954" s="2"/>
      <c r="F954" s="2"/>
      <c r="G954" s="2"/>
      <c r="H954" s="2"/>
      <c r="I954" s="2"/>
      <c r="K954" s="2"/>
      <c r="L954" s="2"/>
      <c r="M954" s="2"/>
      <c r="N954" s="2"/>
      <c r="O954" s="2"/>
      <c r="P954" s="2"/>
      <c r="Q954" s="2"/>
      <c r="R954" s="2"/>
      <c r="S954" s="2"/>
      <c r="T954" s="2"/>
      <c r="U954" s="2"/>
      <c r="V954" s="2"/>
      <c r="W954" s="2"/>
      <c r="X954" s="2"/>
    </row>
    <row r="955" spans="1:24" ht="15.75" customHeight="1">
      <c r="A955" s="2"/>
      <c r="B955" s="2"/>
      <c r="C955" s="2"/>
      <c r="D955" s="2"/>
      <c r="E955" s="2"/>
      <c r="F955" s="2"/>
      <c r="G955" s="2"/>
      <c r="H955" s="2"/>
      <c r="I955" s="2"/>
      <c r="K955" s="2"/>
      <c r="L955" s="2"/>
      <c r="M955" s="2"/>
      <c r="N955" s="2"/>
      <c r="O955" s="2"/>
      <c r="P955" s="2"/>
      <c r="Q955" s="2"/>
      <c r="R955" s="2"/>
      <c r="S955" s="2"/>
      <c r="T955" s="2"/>
      <c r="U955" s="2"/>
      <c r="V955" s="2"/>
      <c r="W955" s="2"/>
      <c r="X955" s="2"/>
    </row>
    <row r="956" spans="1:24" ht="15.75" customHeight="1">
      <c r="A956" s="2"/>
      <c r="B956" s="2"/>
      <c r="C956" s="2"/>
      <c r="D956" s="2"/>
      <c r="E956" s="2"/>
      <c r="F956" s="2"/>
      <c r="G956" s="2"/>
      <c r="H956" s="2"/>
      <c r="I956" s="2"/>
      <c r="K956" s="2"/>
      <c r="L956" s="2"/>
      <c r="M956" s="2"/>
      <c r="N956" s="2"/>
      <c r="O956" s="2"/>
      <c r="P956" s="2"/>
      <c r="Q956" s="2"/>
      <c r="R956" s="2"/>
      <c r="S956" s="2"/>
      <c r="T956" s="2"/>
      <c r="U956" s="2"/>
      <c r="V956" s="2"/>
      <c r="W956" s="2"/>
      <c r="X956" s="2"/>
    </row>
    <row r="957" spans="1:24" ht="15.75" customHeight="1">
      <c r="A957" s="2"/>
      <c r="B957" s="2"/>
      <c r="C957" s="2"/>
      <c r="D957" s="2"/>
      <c r="E957" s="2"/>
      <c r="F957" s="2"/>
      <c r="G957" s="2"/>
      <c r="H957" s="2"/>
      <c r="I957" s="2"/>
      <c r="K957" s="2"/>
      <c r="L957" s="2"/>
      <c r="M957" s="2"/>
      <c r="N957" s="2"/>
      <c r="O957" s="2"/>
      <c r="P957" s="2"/>
      <c r="Q957" s="2"/>
      <c r="R957" s="2"/>
      <c r="S957" s="2"/>
      <c r="T957" s="2"/>
      <c r="U957" s="2"/>
      <c r="V957" s="2"/>
      <c r="W957" s="2"/>
      <c r="X957" s="2"/>
    </row>
    <row r="958" spans="1:24" ht="15.75" customHeight="1">
      <c r="A958" s="2"/>
      <c r="B958" s="2"/>
      <c r="C958" s="2"/>
      <c r="D958" s="2"/>
      <c r="E958" s="2"/>
      <c r="F958" s="2"/>
      <c r="G958" s="2"/>
      <c r="H958" s="2"/>
      <c r="I958" s="2"/>
      <c r="K958" s="2"/>
      <c r="L958" s="2"/>
      <c r="M958" s="2"/>
      <c r="N958" s="2"/>
      <c r="O958" s="2"/>
      <c r="P958" s="2"/>
      <c r="Q958" s="2"/>
      <c r="R958" s="2"/>
      <c r="S958" s="2"/>
      <c r="T958" s="2"/>
      <c r="U958" s="2"/>
      <c r="V958" s="2"/>
      <c r="W958" s="2"/>
      <c r="X958" s="2"/>
    </row>
    <row r="959" spans="1:24" ht="15.75" customHeight="1">
      <c r="A959" s="2"/>
      <c r="B959" s="2"/>
      <c r="C959" s="2"/>
      <c r="D959" s="2"/>
      <c r="E959" s="2"/>
      <c r="F959" s="2"/>
      <c r="G959" s="2"/>
      <c r="H959" s="2"/>
      <c r="I959" s="2"/>
      <c r="K959" s="2"/>
      <c r="L959" s="2"/>
      <c r="M959" s="2"/>
      <c r="N959" s="2"/>
      <c r="O959" s="2"/>
      <c r="P959" s="2"/>
      <c r="Q959" s="2"/>
      <c r="R959" s="2"/>
      <c r="S959" s="2"/>
      <c r="T959" s="2"/>
      <c r="U959" s="2"/>
      <c r="V959" s="2"/>
      <c r="W959" s="2"/>
      <c r="X959" s="2"/>
    </row>
    <row r="960" spans="1:24" ht="15.75" customHeight="1">
      <c r="A960" s="2"/>
      <c r="B960" s="2"/>
      <c r="C960" s="2"/>
      <c r="D960" s="2"/>
      <c r="E960" s="2"/>
      <c r="F960" s="2"/>
      <c r="G960" s="2"/>
      <c r="H960" s="2"/>
      <c r="I960" s="2"/>
      <c r="K960" s="2"/>
      <c r="L960" s="2"/>
      <c r="M960" s="2"/>
      <c r="N960" s="2"/>
      <c r="O960" s="2"/>
      <c r="P960" s="2"/>
      <c r="Q960" s="2"/>
      <c r="R960" s="2"/>
      <c r="S960" s="2"/>
      <c r="T960" s="2"/>
      <c r="U960" s="2"/>
      <c r="V960" s="2"/>
      <c r="W960" s="2"/>
      <c r="X960" s="2"/>
    </row>
    <row r="961" spans="1:24" ht="15.75" customHeight="1">
      <c r="A961" s="2"/>
      <c r="B961" s="2"/>
      <c r="C961" s="2"/>
      <c r="D961" s="2"/>
      <c r="E961" s="2"/>
      <c r="F961" s="2"/>
      <c r="G961" s="2"/>
      <c r="H961" s="2"/>
      <c r="I961" s="2"/>
      <c r="K961" s="2"/>
      <c r="L961" s="2"/>
      <c r="M961" s="2"/>
      <c r="N961" s="2"/>
      <c r="O961" s="2"/>
      <c r="P961" s="2"/>
      <c r="Q961" s="2"/>
      <c r="R961" s="2"/>
      <c r="S961" s="2"/>
      <c r="T961" s="2"/>
      <c r="U961" s="2"/>
      <c r="V961" s="2"/>
      <c r="W961" s="2"/>
      <c r="X961" s="2"/>
    </row>
    <row r="962" spans="1:24" ht="15.75" customHeight="1">
      <c r="A962" s="2"/>
      <c r="B962" s="2"/>
      <c r="C962" s="2"/>
      <c r="D962" s="2"/>
      <c r="E962" s="2"/>
      <c r="F962" s="2"/>
      <c r="G962" s="2"/>
      <c r="H962" s="2"/>
      <c r="I962" s="2"/>
      <c r="K962" s="2"/>
      <c r="L962" s="2"/>
      <c r="M962" s="2"/>
      <c r="N962" s="2"/>
      <c r="O962" s="2"/>
      <c r="P962" s="2"/>
      <c r="Q962" s="2"/>
      <c r="R962" s="2"/>
      <c r="S962" s="2"/>
      <c r="T962" s="2"/>
      <c r="U962" s="2"/>
      <c r="V962" s="2"/>
      <c r="W962" s="2"/>
      <c r="X962" s="2"/>
    </row>
    <row r="963" spans="1:24" ht="15.75" customHeight="1">
      <c r="A963" s="2"/>
      <c r="B963" s="2"/>
      <c r="C963" s="2"/>
      <c r="D963" s="2"/>
      <c r="E963" s="2"/>
      <c r="F963" s="2"/>
      <c r="G963" s="2"/>
      <c r="H963" s="2"/>
      <c r="I963" s="2"/>
      <c r="K963" s="2"/>
      <c r="L963" s="2"/>
      <c r="M963" s="2"/>
      <c r="N963" s="2"/>
      <c r="O963" s="2"/>
      <c r="P963" s="2"/>
      <c r="Q963" s="2"/>
      <c r="R963" s="2"/>
      <c r="S963" s="2"/>
      <c r="T963" s="2"/>
      <c r="U963" s="2"/>
      <c r="V963" s="2"/>
      <c r="W963" s="2"/>
      <c r="X963" s="2"/>
    </row>
    <row r="964" spans="1:24" ht="15.75" customHeight="1">
      <c r="A964" s="2"/>
      <c r="B964" s="2"/>
      <c r="C964" s="2"/>
      <c r="D964" s="2"/>
      <c r="E964" s="2"/>
      <c r="F964" s="2"/>
      <c r="G964" s="2"/>
      <c r="H964" s="2"/>
      <c r="I964" s="2"/>
      <c r="K964" s="2"/>
      <c r="L964" s="2"/>
      <c r="M964" s="2"/>
      <c r="N964" s="2"/>
      <c r="O964" s="2"/>
      <c r="P964" s="2"/>
      <c r="Q964" s="2"/>
      <c r="R964" s="2"/>
      <c r="S964" s="2"/>
      <c r="T964" s="2"/>
      <c r="U964" s="2"/>
      <c r="V964" s="2"/>
      <c r="W964" s="2"/>
      <c r="X964" s="2"/>
    </row>
    <row r="965" spans="1:24" ht="15.75" customHeight="1">
      <c r="A965" s="2"/>
      <c r="B965" s="2"/>
      <c r="C965" s="2"/>
      <c r="D965" s="2"/>
      <c r="E965" s="2"/>
      <c r="F965" s="2"/>
      <c r="G965" s="2"/>
      <c r="H965" s="2"/>
      <c r="I965" s="2"/>
      <c r="K965" s="2"/>
      <c r="L965" s="2"/>
      <c r="M965" s="2"/>
      <c r="N965" s="2"/>
      <c r="O965" s="2"/>
      <c r="P965" s="2"/>
      <c r="Q965" s="2"/>
      <c r="R965" s="2"/>
      <c r="S965" s="2"/>
      <c r="T965" s="2"/>
      <c r="U965" s="2"/>
      <c r="V965" s="2"/>
      <c r="W965" s="2"/>
      <c r="X965" s="2"/>
    </row>
    <row r="966" spans="1:24" ht="15.75" customHeight="1">
      <c r="A966" s="2"/>
      <c r="B966" s="2"/>
      <c r="C966" s="2"/>
      <c r="D966" s="2"/>
      <c r="E966" s="2"/>
      <c r="F966" s="2"/>
      <c r="G966" s="2"/>
      <c r="H966" s="2"/>
      <c r="I966" s="2"/>
      <c r="K966" s="2"/>
      <c r="L966" s="2"/>
      <c r="M966" s="2"/>
      <c r="N966" s="2"/>
      <c r="O966" s="2"/>
      <c r="P966" s="2"/>
      <c r="Q966" s="2"/>
      <c r="R966" s="2"/>
      <c r="S966" s="2"/>
      <c r="T966" s="2"/>
      <c r="U966" s="2"/>
      <c r="V966" s="2"/>
      <c r="W966" s="2"/>
      <c r="X966" s="2"/>
    </row>
    <row r="967" spans="1:24" ht="15.75" customHeight="1">
      <c r="A967" s="2"/>
      <c r="B967" s="2"/>
      <c r="C967" s="2"/>
      <c r="D967" s="2"/>
      <c r="E967" s="2"/>
      <c r="F967" s="2"/>
      <c r="G967" s="2"/>
      <c r="H967" s="2"/>
      <c r="I967" s="2"/>
      <c r="K967" s="2"/>
      <c r="L967" s="2"/>
      <c r="M967" s="2"/>
      <c r="N967" s="2"/>
      <c r="O967" s="2"/>
      <c r="P967" s="2"/>
      <c r="Q967" s="2"/>
      <c r="R967" s="2"/>
      <c r="S967" s="2"/>
      <c r="T967" s="2"/>
      <c r="U967" s="2"/>
      <c r="V967" s="2"/>
      <c r="W967" s="2"/>
      <c r="X967" s="2"/>
    </row>
    <row r="968" spans="1:24" ht="15.75" customHeight="1">
      <c r="A968" s="2"/>
      <c r="B968" s="2"/>
      <c r="C968" s="2"/>
      <c r="D968" s="2"/>
      <c r="E968" s="2"/>
      <c r="F968" s="2"/>
      <c r="G968" s="2"/>
      <c r="H968" s="2"/>
      <c r="I968" s="2"/>
      <c r="K968" s="2"/>
      <c r="L968" s="2"/>
      <c r="M968" s="2"/>
      <c r="N968" s="2"/>
      <c r="O968" s="2"/>
      <c r="P968" s="2"/>
      <c r="Q968" s="2"/>
      <c r="R968" s="2"/>
      <c r="S968" s="2"/>
      <c r="T968" s="2"/>
      <c r="U968" s="2"/>
      <c r="V968" s="2"/>
      <c r="W968" s="2"/>
      <c r="X968" s="2"/>
    </row>
    <row r="969" spans="1:24" ht="15.75" customHeight="1">
      <c r="A969" s="2"/>
      <c r="B969" s="2"/>
      <c r="C969" s="2"/>
      <c r="D969" s="2"/>
      <c r="E969" s="2"/>
      <c r="F969" s="2"/>
      <c r="G969" s="2"/>
      <c r="H969" s="2"/>
      <c r="I969" s="2"/>
      <c r="K969" s="2"/>
      <c r="L969" s="2"/>
      <c r="M969" s="2"/>
      <c r="N969" s="2"/>
      <c r="O969" s="2"/>
      <c r="P969" s="2"/>
      <c r="Q969" s="2"/>
      <c r="R969" s="2"/>
      <c r="S969" s="2"/>
      <c r="T969" s="2"/>
      <c r="U969" s="2"/>
      <c r="V969" s="2"/>
      <c r="W969" s="2"/>
      <c r="X969" s="2"/>
    </row>
    <row r="970" spans="1:24" ht="15.75" customHeight="1">
      <c r="A970" s="2"/>
      <c r="B970" s="2"/>
      <c r="C970" s="2"/>
      <c r="D970" s="2"/>
      <c r="E970" s="2"/>
      <c r="F970" s="2"/>
      <c r="G970" s="2"/>
      <c r="H970" s="2"/>
      <c r="I970" s="2"/>
      <c r="K970" s="2"/>
      <c r="L970" s="2"/>
      <c r="M970" s="2"/>
      <c r="N970" s="2"/>
      <c r="O970" s="2"/>
      <c r="P970" s="2"/>
      <c r="Q970" s="2"/>
      <c r="R970" s="2"/>
      <c r="S970" s="2"/>
      <c r="T970" s="2"/>
      <c r="U970" s="2"/>
      <c r="V970" s="2"/>
      <c r="W970" s="2"/>
      <c r="X970" s="2"/>
    </row>
    <row r="971" spans="1:24" ht="15.75" customHeight="1">
      <c r="A971" s="2"/>
      <c r="B971" s="2"/>
      <c r="C971" s="2"/>
      <c r="D971" s="2"/>
      <c r="E971" s="2"/>
      <c r="F971" s="2"/>
      <c r="G971" s="2"/>
      <c r="H971" s="2"/>
      <c r="I971" s="2"/>
      <c r="K971" s="2"/>
      <c r="L971" s="2"/>
      <c r="M971" s="2"/>
      <c r="N971" s="2"/>
      <c r="O971" s="2"/>
      <c r="P971" s="2"/>
      <c r="Q971" s="2"/>
      <c r="R971" s="2"/>
      <c r="S971" s="2"/>
      <c r="T971" s="2"/>
      <c r="U971" s="2"/>
      <c r="V971" s="2"/>
      <c r="W971" s="2"/>
      <c r="X971" s="2"/>
    </row>
    <row r="972" spans="1:24" ht="15.75" customHeight="1">
      <c r="A972" s="2"/>
      <c r="B972" s="2"/>
      <c r="C972" s="2"/>
      <c r="D972" s="2"/>
      <c r="E972" s="2"/>
      <c r="F972" s="2"/>
      <c r="G972" s="2"/>
      <c r="H972" s="2"/>
      <c r="I972" s="2"/>
      <c r="K972" s="2"/>
      <c r="L972" s="2"/>
      <c r="M972" s="2"/>
      <c r="N972" s="2"/>
      <c r="O972" s="2"/>
      <c r="P972" s="2"/>
      <c r="Q972" s="2"/>
      <c r="R972" s="2"/>
      <c r="S972" s="2"/>
      <c r="T972" s="2"/>
      <c r="U972" s="2"/>
      <c r="V972" s="2"/>
      <c r="W972" s="2"/>
      <c r="X972" s="2"/>
    </row>
    <row r="973" spans="1:24" ht="15.75" customHeight="1">
      <c r="A973" s="2"/>
      <c r="B973" s="2"/>
      <c r="C973" s="2"/>
      <c r="D973" s="2"/>
      <c r="E973" s="2"/>
      <c r="F973" s="2"/>
      <c r="G973" s="2"/>
      <c r="H973" s="2"/>
      <c r="I973" s="2"/>
      <c r="K973" s="2"/>
      <c r="L973" s="2"/>
      <c r="M973" s="2"/>
      <c r="N973" s="2"/>
      <c r="O973" s="2"/>
      <c r="P973" s="2"/>
      <c r="Q973" s="2"/>
      <c r="R973" s="2"/>
      <c r="S973" s="2"/>
      <c r="T973" s="2"/>
      <c r="U973" s="2"/>
      <c r="V973" s="2"/>
      <c r="W973" s="2"/>
      <c r="X973" s="2"/>
    </row>
    <row r="974" spans="1:24" ht="15.75" customHeight="1">
      <c r="A974" s="2"/>
      <c r="B974" s="2"/>
      <c r="C974" s="2"/>
      <c r="D974" s="2"/>
      <c r="E974" s="2"/>
      <c r="F974" s="2"/>
      <c r="G974" s="2"/>
      <c r="H974" s="2"/>
      <c r="I974" s="2"/>
      <c r="K974" s="2"/>
      <c r="L974" s="2"/>
      <c r="M974" s="2"/>
      <c r="N974" s="2"/>
      <c r="O974" s="2"/>
      <c r="P974" s="2"/>
      <c r="Q974" s="2"/>
      <c r="R974" s="2"/>
      <c r="S974" s="2"/>
      <c r="T974" s="2"/>
      <c r="U974" s="2"/>
      <c r="V974" s="2"/>
      <c r="W974" s="2"/>
      <c r="X974" s="2"/>
    </row>
    <row r="975" spans="1:24" ht="15.75" customHeight="1">
      <c r="A975" s="2"/>
      <c r="B975" s="2"/>
      <c r="C975" s="2"/>
      <c r="D975" s="2"/>
      <c r="E975" s="2"/>
      <c r="F975" s="2"/>
      <c r="G975" s="2"/>
      <c r="H975" s="2"/>
      <c r="I975" s="2"/>
      <c r="K975" s="2"/>
      <c r="L975" s="2"/>
      <c r="M975" s="2"/>
      <c r="N975" s="2"/>
      <c r="O975" s="2"/>
      <c r="P975" s="2"/>
      <c r="Q975" s="2"/>
      <c r="R975" s="2"/>
      <c r="S975" s="2"/>
      <c r="T975" s="2"/>
      <c r="U975" s="2"/>
      <c r="V975" s="2"/>
      <c r="W975" s="2"/>
      <c r="X975" s="2"/>
    </row>
    <row r="976" spans="1:24" ht="15.75" customHeight="1">
      <c r="A976" s="2"/>
      <c r="B976" s="2"/>
      <c r="C976" s="2"/>
      <c r="D976" s="2"/>
      <c r="E976" s="2"/>
      <c r="F976" s="2"/>
      <c r="G976" s="2"/>
      <c r="H976" s="2"/>
      <c r="I976" s="2"/>
      <c r="K976" s="2"/>
      <c r="L976" s="2"/>
      <c r="M976" s="2"/>
      <c r="N976" s="2"/>
      <c r="O976" s="2"/>
      <c r="P976" s="2"/>
      <c r="Q976" s="2"/>
      <c r="R976" s="2"/>
      <c r="S976" s="2"/>
      <c r="T976" s="2"/>
      <c r="U976" s="2"/>
      <c r="V976" s="2"/>
      <c r="W976" s="2"/>
      <c r="X976" s="2"/>
    </row>
    <row r="977" spans="1:24" ht="15.75" customHeight="1">
      <c r="A977" s="2"/>
      <c r="B977" s="2"/>
      <c r="C977" s="2"/>
      <c r="D977" s="2"/>
      <c r="E977" s="2"/>
      <c r="F977" s="2"/>
      <c r="G977" s="2"/>
      <c r="H977" s="2"/>
      <c r="I977" s="2"/>
      <c r="K977" s="2"/>
      <c r="L977" s="2"/>
      <c r="M977" s="2"/>
      <c r="N977" s="2"/>
      <c r="O977" s="2"/>
      <c r="P977" s="2"/>
      <c r="Q977" s="2"/>
      <c r="R977" s="2"/>
      <c r="S977" s="2"/>
      <c r="T977" s="2"/>
      <c r="U977" s="2"/>
      <c r="V977" s="2"/>
      <c r="W977" s="2"/>
      <c r="X977" s="2"/>
    </row>
    <row r="978" spans="1:24" ht="15.75" customHeight="1">
      <c r="A978" s="2"/>
      <c r="B978" s="2"/>
      <c r="C978" s="2"/>
      <c r="D978" s="2"/>
      <c r="E978" s="2"/>
      <c r="F978" s="2"/>
      <c r="G978" s="2"/>
      <c r="H978" s="2"/>
      <c r="I978" s="2"/>
      <c r="K978" s="2"/>
      <c r="L978" s="2"/>
      <c r="M978" s="2"/>
      <c r="N978" s="2"/>
      <c r="O978" s="2"/>
      <c r="P978" s="2"/>
      <c r="Q978" s="2"/>
      <c r="R978" s="2"/>
      <c r="S978" s="2"/>
      <c r="T978" s="2"/>
      <c r="U978" s="2"/>
      <c r="V978" s="2"/>
      <c r="W978" s="2"/>
      <c r="X978" s="2"/>
    </row>
    <row r="979" spans="1:24" ht="15.75" customHeight="1">
      <c r="A979" s="2"/>
      <c r="B979" s="2"/>
      <c r="C979" s="2"/>
      <c r="D979" s="2"/>
      <c r="E979" s="2"/>
      <c r="F979" s="2"/>
      <c r="G979" s="2"/>
      <c r="H979" s="2"/>
      <c r="I979" s="2"/>
      <c r="K979" s="2"/>
      <c r="L979" s="2"/>
      <c r="M979" s="2"/>
      <c r="N979" s="2"/>
      <c r="O979" s="2"/>
      <c r="P979" s="2"/>
      <c r="Q979" s="2"/>
      <c r="R979" s="2"/>
      <c r="S979" s="2"/>
      <c r="T979" s="2"/>
      <c r="U979" s="2"/>
      <c r="V979" s="2"/>
      <c r="W979" s="2"/>
      <c r="X979" s="2"/>
    </row>
    <row r="980" spans="1:24" ht="15.75" customHeight="1">
      <c r="A980" s="2"/>
      <c r="B980" s="2"/>
      <c r="C980" s="2"/>
      <c r="D980" s="2"/>
      <c r="E980" s="2"/>
      <c r="F980" s="2"/>
      <c r="G980" s="2"/>
      <c r="H980" s="2"/>
      <c r="I980" s="2"/>
      <c r="K980" s="2"/>
      <c r="L980" s="2"/>
      <c r="M980" s="2"/>
      <c r="N980" s="2"/>
      <c r="O980" s="2"/>
      <c r="P980" s="2"/>
      <c r="Q980" s="2"/>
      <c r="R980" s="2"/>
      <c r="S980" s="2"/>
      <c r="T980" s="2"/>
      <c r="U980" s="2"/>
      <c r="V980" s="2"/>
      <c r="W980" s="2"/>
      <c r="X980" s="2"/>
    </row>
    <row r="981" spans="1:24" ht="15.75" customHeight="1">
      <c r="A981" s="2"/>
      <c r="B981" s="2"/>
      <c r="C981" s="2"/>
      <c r="D981" s="2"/>
      <c r="E981" s="2"/>
      <c r="F981" s="2"/>
      <c r="G981" s="2"/>
      <c r="H981" s="2"/>
      <c r="I981" s="2"/>
      <c r="K981" s="2"/>
      <c r="L981" s="2"/>
      <c r="M981" s="2"/>
      <c r="N981" s="2"/>
      <c r="O981" s="2"/>
      <c r="P981" s="2"/>
      <c r="Q981" s="2"/>
      <c r="R981" s="2"/>
      <c r="S981" s="2"/>
      <c r="T981" s="2"/>
      <c r="U981" s="2"/>
      <c r="V981" s="2"/>
      <c r="W981" s="2"/>
      <c r="X981" s="2"/>
    </row>
    <row r="982" spans="1:24" ht="15.75" customHeight="1">
      <c r="A982" s="2"/>
      <c r="B982" s="2"/>
      <c r="C982" s="2"/>
      <c r="D982" s="2"/>
      <c r="E982" s="2"/>
      <c r="F982" s="2"/>
      <c r="G982" s="2"/>
      <c r="H982" s="2"/>
      <c r="I982" s="2"/>
      <c r="K982" s="2"/>
      <c r="L982" s="2"/>
      <c r="M982" s="2"/>
      <c r="N982" s="2"/>
      <c r="O982" s="2"/>
      <c r="P982" s="2"/>
      <c r="Q982" s="2"/>
      <c r="R982" s="2"/>
      <c r="S982" s="2"/>
      <c r="T982" s="2"/>
      <c r="U982" s="2"/>
      <c r="V982" s="2"/>
      <c r="W982" s="2"/>
      <c r="X982" s="2"/>
    </row>
    <row r="983" spans="1:24" ht="15.75" customHeight="1">
      <c r="A983" s="2"/>
      <c r="B983" s="2"/>
      <c r="C983" s="2"/>
      <c r="D983" s="2"/>
      <c r="E983" s="2"/>
      <c r="F983" s="2"/>
      <c r="G983" s="2"/>
      <c r="H983" s="2"/>
      <c r="I983" s="2"/>
      <c r="K983" s="2"/>
      <c r="L983" s="2"/>
      <c r="M983" s="2"/>
      <c r="N983" s="2"/>
      <c r="O983" s="2"/>
      <c r="P983" s="2"/>
      <c r="Q983" s="2"/>
      <c r="R983" s="2"/>
      <c r="S983" s="2"/>
      <c r="T983" s="2"/>
      <c r="U983" s="2"/>
      <c r="V983" s="2"/>
      <c r="W983" s="2"/>
      <c r="X983" s="2"/>
    </row>
    <row r="984" spans="1:24" ht="15.75" customHeight="1">
      <c r="A984" s="2"/>
      <c r="B984" s="2"/>
      <c r="C984" s="2"/>
      <c r="D984" s="2"/>
      <c r="E984" s="2"/>
      <c r="F984" s="2"/>
      <c r="G984" s="2"/>
      <c r="H984" s="2"/>
      <c r="I984" s="2"/>
      <c r="K984" s="2"/>
      <c r="L984" s="2"/>
      <c r="M984" s="2"/>
      <c r="N984" s="2"/>
      <c r="O984" s="2"/>
      <c r="P984" s="2"/>
      <c r="Q984" s="2"/>
      <c r="R984" s="2"/>
      <c r="S984" s="2"/>
      <c r="T984" s="2"/>
      <c r="U984" s="2"/>
      <c r="V984" s="2"/>
      <c r="W984" s="2"/>
      <c r="X984" s="2"/>
    </row>
    <row r="985" spans="1:24" ht="15.75" customHeight="1">
      <c r="A985" s="2"/>
      <c r="B985" s="2"/>
      <c r="C985" s="2"/>
      <c r="D985" s="2"/>
      <c r="E985" s="2"/>
      <c r="F985" s="2"/>
      <c r="G985" s="2"/>
      <c r="H985" s="2"/>
      <c r="I985" s="2"/>
      <c r="K985" s="2"/>
      <c r="L985" s="2"/>
      <c r="M985" s="2"/>
      <c r="N985" s="2"/>
      <c r="O985" s="2"/>
      <c r="P985" s="2"/>
      <c r="Q985" s="2"/>
      <c r="R985" s="2"/>
      <c r="S985" s="2"/>
      <c r="T985" s="2"/>
      <c r="U985" s="2"/>
      <c r="V985" s="2"/>
      <c r="W985" s="2"/>
      <c r="X985" s="2"/>
    </row>
    <row r="986" spans="1:24" ht="15.75" customHeight="1">
      <c r="A986" s="2"/>
      <c r="B986" s="2"/>
      <c r="C986" s="2"/>
      <c r="D986" s="2"/>
      <c r="E986" s="2"/>
      <c r="F986" s="2"/>
      <c r="G986" s="2"/>
      <c r="H986" s="2"/>
      <c r="I986" s="2"/>
      <c r="K986" s="2"/>
      <c r="L986" s="2"/>
      <c r="M986" s="2"/>
      <c r="N986" s="2"/>
      <c r="O986" s="2"/>
      <c r="P986" s="2"/>
      <c r="Q986" s="2"/>
      <c r="R986" s="2"/>
      <c r="S986" s="2"/>
      <c r="T986" s="2"/>
      <c r="U986" s="2"/>
      <c r="V986" s="2"/>
      <c r="W986" s="2"/>
      <c r="X986" s="2"/>
    </row>
    <row r="987" spans="1:24" ht="15.75" customHeight="1">
      <c r="A987" s="2"/>
      <c r="B987" s="2"/>
      <c r="C987" s="2"/>
      <c r="D987" s="2"/>
      <c r="E987" s="2"/>
      <c r="F987" s="2"/>
      <c r="G987" s="2"/>
      <c r="H987" s="2"/>
      <c r="I987" s="2"/>
      <c r="K987" s="2"/>
      <c r="L987" s="2"/>
      <c r="M987" s="2"/>
      <c r="N987" s="2"/>
      <c r="O987" s="2"/>
      <c r="P987" s="2"/>
      <c r="Q987" s="2"/>
      <c r="R987" s="2"/>
      <c r="S987" s="2"/>
      <c r="T987" s="2"/>
      <c r="U987" s="2"/>
      <c r="V987" s="2"/>
      <c r="W987" s="2"/>
      <c r="X987" s="2"/>
    </row>
    <row r="988" spans="1:24" ht="15.75" customHeight="1">
      <c r="A988" s="2"/>
      <c r="B988" s="2"/>
      <c r="C988" s="2"/>
      <c r="D988" s="2"/>
      <c r="E988" s="2"/>
      <c r="F988" s="2"/>
      <c r="G988" s="2"/>
      <c r="H988" s="2"/>
      <c r="I988" s="2"/>
      <c r="K988" s="2"/>
      <c r="L988" s="2"/>
      <c r="M988" s="2"/>
      <c r="N988" s="2"/>
      <c r="O988" s="2"/>
      <c r="P988" s="2"/>
      <c r="Q988" s="2"/>
      <c r="R988" s="2"/>
      <c r="S988" s="2"/>
      <c r="T988" s="2"/>
      <c r="U988" s="2"/>
      <c r="V988" s="2"/>
      <c r="W988" s="2"/>
      <c r="X988" s="2"/>
    </row>
    <row r="989" spans="1:24" ht="15.75" customHeight="1">
      <c r="A989" s="2"/>
      <c r="B989" s="2"/>
      <c r="C989" s="2"/>
      <c r="D989" s="2"/>
      <c r="E989" s="2"/>
      <c r="F989" s="2"/>
      <c r="G989" s="2"/>
      <c r="H989" s="2"/>
      <c r="I989" s="2"/>
      <c r="K989" s="2"/>
      <c r="L989" s="2"/>
      <c r="M989" s="2"/>
      <c r="N989" s="2"/>
      <c r="O989" s="2"/>
      <c r="P989" s="2"/>
      <c r="Q989" s="2"/>
      <c r="R989" s="2"/>
      <c r="S989" s="2"/>
      <c r="T989" s="2"/>
      <c r="U989" s="2"/>
      <c r="V989" s="2"/>
      <c r="W989" s="2"/>
      <c r="X989" s="2"/>
    </row>
    <row r="990" spans="1:24" ht="15.75" customHeight="1">
      <c r="A990" s="2"/>
      <c r="B990" s="2"/>
      <c r="C990" s="2"/>
      <c r="D990" s="2"/>
      <c r="E990" s="2"/>
      <c r="F990" s="2"/>
      <c r="G990" s="2"/>
      <c r="H990" s="2"/>
      <c r="I990" s="2"/>
      <c r="K990" s="2"/>
      <c r="L990" s="2"/>
      <c r="M990" s="2"/>
      <c r="N990" s="2"/>
      <c r="O990" s="2"/>
      <c r="P990" s="2"/>
      <c r="Q990" s="2"/>
      <c r="R990" s="2"/>
      <c r="S990" s="2"/>
      <c r="T990" s="2"/>
      <c r="U990" s="2"/>
      <c r="V990" s="2"/>
      <c r="W990" s="2"/>
      <c r="X990" s="2"/>
    </row>
    <row r="991" spans="1:24" ht="15.75" customHeight="1">
      <c r="A991" s="2"/>
      <c r="B991" s="2"/>
      <c r="C991" s="2"/>
      <c r="D991" s="2"/>
      <c r="E991" s="2"/>
      <c r="F991" s="2"/>
      <c r="G991" s="2"/>
      <c r="H991" s="2"/>
      <c r="I991" s="2"/>
      <c r="K991" s="2"/>
      <c r="L991" s="2"/>
      <c r="M991" s="2"/>
      <c r="N991" s="2"/>
      <c r="O991" s="2"/>
      <c r="P991" s="2"/>
      <c r="Q991" s="2"/>
      <c r="R991" s="2"/>
      <c r="S991" s="2"/>
      <c r="T991" s="2"/>
      <c r="U991" s="2"/>
      <c r="V991" s="2"/>
      <c r="W991" s="2"/>
      <c r="X991" s="2"/>
    </row>
    <row r="992" spans="1:24" ht="15.75" customHeight="1">
      <c r="A992" s="2"/>
      <c r="B992" s="2"/>
      <c r="C992" s="2"/>
      <c r="D992" s="2"/>
      <c r="E992" s="2"/>
      <c r="F992" s="2"/>
      <c r="G992" s="2"/>
      <c r="H992" s="2"/>
      <c r="I992" s="2"/>
      <c r="K992" s="2"/>
      <c r="L992" s="2"/>
      <c r="M992" s="2"/>
      <c r="N992" s="2"/>
      <c r="O992" s="2"/>
      <c r="P992" s="2"/>
      <c r="Q992" s="2"/>
      <c r="R992" s="2"/>
      <c r="S992" s="2"/>
      <c r="T992" s="2"/>
      <c r="U992" s="2"/>
      <c r="V992" s="2"/>
      <c r="W992" s="2"/>
      <c r="X992" s="2"/>
    </row>
    <row r="993" spans="1:24" ht="15.75" customHeight="1">
      <c r="A993" s="2"/>
      <c r="B993" s="2"/>
      <c r="C993" s="2"/>
      <c r="D993" s="2"/>
      <c r="E993" s="2"/>
      <c r="F993" s="2"/>
      <c r="G993" s="2"/>
      <c r="H993" s="2"/>
      <c r="I993" s="2"/>
      <c r="K993" s="2"/>
      <c r="L993" s="2"/>
      <c r="M993" s="2"/>
      <c r="N993" s="2"/>
      <c r="O993" s="2"/>
      <c r="P993" s="2"/>
      <c r="Q993" s="2"/>
      <c r="R993" s="2"/>
      <c r="S993" s="2"/>
      <c r="T993" s="2"/>
      <c r="U993" s="2"/>
      <c r="V993" s="2"/>
      <c r="W993" s="2"/>
      <c r="X993" s="2"/>
    </row>
    <row r="994" spans="1:24" ht="15.75" customHeight="1">
      <c r="A994" s="2"/>
      <c r="B994" s="2"/>
      <c r="C994" s="2"/>
      <c r="D994" s="2"/>
      <c r="E994" s="2"/>
      <c r="F994" s="2"/>
      <c r="G994" s="2"/>
      <c r="H994" s="2"/>
      <c r="I994" s="2"/>
      <c r="K994" s="2"/>
      <c r="L994" s="2"/>
      <c r="M994" s="2"/>
      <c r="N994" s="2"/>
      <c r="O994" s="2"/>
      <c r="P994" s="2"/>
      <c r="Q994" s="2"/>
      <c r="R994" s="2"/>
      <c r="S994" s="2"/>
      <c r="T994" s="2"/>
      <c r="U994" s="2"/>
      <c r="V994" s="2"/>
      <c r="W994" s="2"/>
      <c r="X994" s="2"/>
    </row>
    <row r="995" spans="1:24" ht="15.75" customHeight="1">
      <c r="A995" s="2"/>
      <c r="B995" s="2"/>
      <c r="C995" s="2"/>
      <c r="D995" s="2"/>
      <c r="E995" s="2"/>
      <c r="F995" s="2"/>
      <c r="G995" s="2"/>
      <c r="H995" s="2"/>
      <c r="I995" s="2"/>
      <c r="K995" s="2"/>
      <c r="L995" s="2"/>
      <c r="M995" s="2"/>
      <c r="N995" s="2"/>
      <c r="O995" s="2"/>
      <c r="P995" s="2"/>
      <c r="Q995" s="2"/>
      <c r="R995" s="2"/>
      <c r="S995" s="2"/>
      <c r="T995" s="2"/>
      <c r="U995" s="2"/>
      <c r="V995" s="2"/>
      <c r="W995" s="2"/>
      <c r="X995" s="2"/>
    </row>
    <row r="996" spans="1:24" ht="15.75" customHeight="1">
      <c r="A996" s="2"/>
      <c r="B996" s="2"/>
      <c r="C996" s="2"/>
      <c r="D996" s="2"/>
      <c r="E996" s="2"/>
      <c r="F996" s="2"/>
      <c r="G996" s="2"/>
      <c r="H996" s="2"/>
      <c r="I996" s="2"/>
      <c r="K996" s="2"/>
      <c r="L996" s="2"/>
      <c r="M996" s="2"/>
      <c r="N996" s="2"/>
      <c r="O996" s="2"/>
      <c r="P996" s="2"/>
      <c r="Q996" s="2"/>
      <c r="R996" s="2"/>
      <c r="S996" s="2"/>
      <c r="T996" s="2"/>
      <c r="U996" s="2"/>
      <c r="V996" s="2"/>
      <c r="W996" s="2"/>
      <c r="X996" s="2"/>
    </row>
    <row r="997" spans="1:24" ht="15.75" customHeight="1">
      <c r="A997" s="2"/>
      <c r="B997" s="2"/>
      <c r="C997" s="2"/>
      <c r="D997" s="2"/>
      <c r="E997" s="2"/>
      <c r="F997" s="2"/>
      <c r="G997" s="2"/>
      <c r="H997" s="2"/>
      <c r="I997" s="2"/>
      <c r="K997" s="2"/>
      <c r="L997" s="2"/>
      <c r="M997" s="2"/>
      <c r="N997" s="2"/>
      <c r="O997" s="2"/>
      <c r="P997" s="2"/>
      <c r="Q997" s="2"/>
      <c r="R997" s="2"/>
      <c r="S997" s="2"/>
      <c r="T997" s="2"/>
      <c r="U997" s="2"/>
      <c r="V997" s="2"/>
      <c r="W997" s="2"/>
      <c r="X997" s="2"/>
    </row>
    <row r="998" spans="1:24" ht="15.75" customHeight="1">
      <c r="A998" s="2"/>
      <c r="B998" s="2"/>
      <c r="C998" s="2"/>
      <c r="D998" s="2"/>
      <c r="E998" s="2"/>
      <c r="F998" s="2"/>
      <c r="G998" s="2"/>
      <c r="H998" s="2"/>
      <c r="I998" s="2"/>
      <c r="K998" s="2"/>
      <c r="L998" s="2"/>
      <c r="M998" s="2"/>
      <c r="N998" s="2"/>
      <c r="O998" s="2"/>
      <c r="P998" s="2"/>
      <c r="Q998" s="2"/>
      <c r="R998" s="2"/>
      <c r="S998" s="2"/>
      <c r="T998" s="2"/>
      <c r="U998" s="2"/>
      <c r="V998" s="2"/>
      <c r="W998" s="2"/>
      <c r="X998" s="2"/>
    </row>
    <row r="999" spans="1:24" ht="15.75" customHeight="1">
      <c r="A999" s="2"/>
      <c r="B999" s="2"/>
      <c r="C999" s="2"/>
      <c r="D999" s="2"/>
      <c r="E999" s="2"/>
      <c r="F999" s="2"/>
      <c r="G999" s="2"/>
      <c r="H999" s="2"/>
      <c r="I999" s="2"/>
      <c r="K999" s="2"/>
      <c r="L999" s="2"/>
      <c r="M999" s="2"/>
      <c r="N999" s="2"/>
      <c r="O999" s="2"/>
      <c r="P999" s="2"/>
      <c r="Q999" s="2"/>
      <c r="R999" s="2"/>
      <c r="S999" s="2"/>
      <c r="T999" s="2"/>
      <c r="U999" s="2"/>
      <c r="V999" s="2"/>
      <c r="W999" s="2"/>
      <c r="X999" s="2"/>
    </row>
    <row r="1000" spans="1:24" ht="15.75" customHeight="1">
      <c r="A1000" s="2"/>
      <c r="B1000" s="2"/>
      <c r="C1000" s="2"/>
      <c r="D1000" s="2"/>
      <c r="E1000" s="2"/>
      <c r="F1000" s="2"/>
      <c r="G1000" s="2"/>
      <c r="H1000" s="2"/>
      <c r="I1000" s="2"/>
      <c r="K1000" s="2"/>
      <c r="L1000" s="2"/>
      <c r="M1000" s="2"/>
      <c r="N1000" s="2"/>
      <c r="O1000" s="2"/>
      <c r="P1000" s="2"/>
      <c r="Q1000" s="2"/>
      <c r="R1000" s="2"/>
      <c r="S1000" s="2"/>
      <c r="T1000" s="2"/>
      <c r="U1000" s="2"/>
      <c r="V1000" s="2"/>
      <c r="W1000" s="2"/>
      <c r="X1000" s="2"/>
    </row>
  </sheetData>
  <sheetProtection algorithmName="SHA-512" hashValue="KWM3XHevmCMzPBBDW4Puk69nLKLwHpE20zrL3/6P9Q2nIz4RsWb9srYFhIPrUUTE65OH5kdg7z1wfCAw82xXdg==" saltValue="ugvRBQnELmcr3rQFK4C/yw==" spinCount="100000" sheet="1" objects="1" scenarios="1"/>
  <pageMargins left="0.70866141732283472" right="0.70866141732283472" top="0.74803149606299213" bottom="0.74803149606299213" header="0" footer="0"/>
  <pageSetup paperSize="9" orientation="landscape" r:id="rId1"/>
  <headerFooter>
    <oddFooter>&amp;C&amp;A / &amp;F&amp;R&amp;P/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F7D0B-8FBF-4414-95A6-9A68D934241F}">
  <sheetPr>
    <tabColor theme="0"/>
    <pageSetUpPr fitToPage="1"/>
  </sheetPr>
  <dimension ref="A1:M1000"/>
  <sheetViews>
    <sheetView showGridLines="0" zoomScale="130" zoomScaleNormal="130" workbookViewId="0">
      <pane ySplit="2" topLeftCell="A3" activePane="bottomLeft" state="frozen"/>
      <selection activeCell="L127" sqref="L127"/>
      <selection pane="bottomLeft" activeCell="L127" sqref="L127"/>
    </sheetView>
  </sheetViews>
  <sheetFormatPr baseColWidth="10" defaultColWidth="14.44140625" defaultRowHeight="15" customHeight="1"/>
  <cols>
    <col min="1" max="1" width="1.109375" customWidth="1"/>
    <col min="2" max="2" width="109.88671875" style="538" customWidth="1"/>
    <col min="3" max="5" width="11.44140625" customWidth="1"/>
  </cols>
  <sheetData>
    <row r="1" spans="1:5" ht="14.4">
      <c r="A1" s="2"/>
      <c r="B1" s="534" t="s">
        <v>130</v>
      </c>
      <c r="C1" s="2"/>
      <c r="D1" s="2"/>
      <c r="E1" s="2"/>
    </row>
    <row r="2" spans="1:5" ht="14.4">
      <c r="A2" s="4">
        <v>3</v>
      </c>
      <c r="B2" s="535"/>
      <c r="C2" s="2"/>
      <c r="D2" s="2"/>
      <c r="E2" s="2"/>
    </row>
    <row r="3" spans="1:5" ht="14.4">
      <c r="A3" s="2"/>
      <c r="B3" s="536" t="s">
        <v>418</v>
      </c>
      <c r="C3" s="2"/>
      <c r="D3" s="2"/>
      <c r="E3" s="2"/>
    </row>
    <row r="4" spans="1:5" ht="14.4">
      <c r="A4" s="2"/>
      <c r="B4" s="537" t="s">
        <v>419</v>
      </c>
      <c r="C4" s="2"/>
      <c r="D4" s="2"/>
      <c r="E4" s="2"/>
    </row>
    <row r="5" spans="1:5" ht="14.4">
      <c r="A5" s="2"/>
      <c r="B5" s="537"/>
      <c r="C5" s="2"/>
      <c r="D5" s="2"/>
      <c r="E5" s="2"/>
    </row>
    <row r="6" spans="1:5" ht="14.4">
      <c r="A6" s="2"/>
      <c r="B6" s="509" t="s">
        <v>420</v>
      </c>
      <c r="C6" s="2"/>
      <c r="D6" s="2"/>
      <c r="E6" s="2"/>
    </row>
    <row r="7" spans="1:5" ht="28.8">
      <c r="A7" s="2"/>
      <c r="B7" s="309" t="s">
        <v>421</v>
      </c>
      <c r="C7" s="2"/>
      <c r="D7" s="2"/>
      <c r="E7" s="2"/>
    </row>
    <row r="8" spans="1:5" ht="28.8">
      <c r="A8" s="2"/>
      <c r="B8" s="310" t="s">
        <v>422</v>
      </c>
      <c r="C8" s="2"/>
      <c r="D8" s="2"/>
      <c r="E8" s="2"/>
    </row>
    <row r="9" spans="1:5" ht="14.4">
      <c r="A9" s="2"/>
      <c r="B9" s="509" t="s">
        <v>423</v>
      </c>
      <c r="C9" s="2"/>
      <c r="D9" s="2"/>
      <c r="E9" s="2"/>
    </row>
    <row r="10" spans="1:5" ht="14.4">
      <c r="A10" s="2"/>
      <c r="B10" s="309" t="s">
        <v>424</v>
      </c>
      <c r="C10" s="2"/>
      <c r="D10" s="2"/>
      <c r="E10" s="2"/>
    </row>
    <row r="11" spans="1:5" ht="14.4">
      <c r="A11" s="2"/>
      <c r="B11" s="539" t="s">
        <v>425</v>
      </c>
      <c r="C11" s="2"/>
      <c r="D11" s="2"/>
      <c r="E11" s="2"/>
    </row>
    <row r="12" spans="1:5" ht="14.4">
      <c r="A12" s="2"/>
      <c r="B12" s="310" t="s">
        <v>217</v>
      </c>
      <c r="C12" s="2"/>
      <c r="D12" s="2"/>
      <c r="E12" s="2"/>
    </row>
    <row r="13" spans="1:5" ht="14.4">
      <c r="A13" s="2"/>
      <c r="B13" s="533" t="s">
        <v>426</v>
      </c>
      <c r="C13" s="2"/>
      <c r="D13" s="2"/>
      <c r="E13" s="2"/>
    </row>
    <row r="14" spans="1:5" ht="57.6">
      <c r="A14" s="2"/>
      <c r="B14" s="547" t="s">
        <v>427</v>
      </c>
      <c r="C14" s="2"/>
      <c r="D14" s="2"/>
      <c r="E14" s="2"/>
    </row>
    <row r="15" spans="1:5" ht="14.4">
      <c r="A15" s="2"/>
      <c r="B15" s="533"/>
      <c r="C15" s="2"/>
      <c r="D15" s="2"/>
      <c r="E15" s="2"/>
    </row>
    <row r="16" spans="1:5" ht="14.4">
      <c r="A16" s="2"/>
      <c r="B16" s="533"/>
      <c r="C16" s="2"/>
      <c r="D16" s="2"/>
      <c r="E16" s="2"/>
    </row>
    <row r="17" spans="1:13" ht="14.4">
      <c r="A17" s="2"/>
      <c r="B17" s="533"/>
      <c r="C17" s="2"/>
      <c r="D17" s="2"/>
      <c r="E17" s="2"/>
    </row>
    <row r="18" spans="1:13" ht="55.35" customHeight="1">
      <c r="A18" s="2"/>
      <c r="B18" s="634"/>
      <c r="C18" s="634"/>
      <c r="D18" s="634"/>
      <c r="E18" s="634"/>
      <c r="F18" s="634"/>
      <c r="G18" s="634"/>
      <c r="H18" s="634"/>
      <c r="I18" s="634"/>
      <c r="J18" s="634"/>
      <c r="K18" s="634"/>
      <c r="L18" s="634"/>
      <c r="M18" s="634"/>
    </row>
    <row r="19" spans="1:13" ht="14.4">
      <c r="A19" s="2"/>
      <c r="B19" s="533"/>
      <c r="C19" s="2"/>
      <c r="D19" s="2"/>
      <c r="E19" s="2"/>
    </row>
    <row r="20" spans="1:13" ht="15.75" customHeight="1">
      <c r="A20" s="2"/>
      <c r="B20" s="533"/>
      <c r="C20" s="2"/>
      <c r="D20" s="2"/>
      <c r="E20" s="2"/>
    </row>
    <row r="21" spans="1:13" ht="15.75" customHeight="1">
      <c r="A21" s="2"/>
      <c r="B21" s="533"/>
      <c r="C21" s="2"/>
      <c r="D21" s="2"/>
      <c r="E21" s="2"/>
    </row>
    <row r="22" spans="1:13" ht="15.75" customHeight="1">
      <c r="A22" s="2"/>
      <c r="B22" s="533"/>
      <c r="C22" s="2"/>
      <c r="D22" s="2"/>
      <c r="E22" s="2"/>
    </row>
    <row r="23" spans="1:13" ht="15.75" customHeight="1">
      <c r="A23" s="2"/>
      <c r="B23" s="533"/>
      <c r="C23" s="2"/>
      <c r="D23" s="2"/>
      <c r="E23" s="2"/>
    </row>
    <row r="24" spans="1:13" ht="15.75" customHeight="1">
      <c r="A24" s="2"/>
      <c r="B24" s="533"/>
      <c r="C24" s="2"/>
      <c r="D24" s="2"/>
      <c r="E24" s="2"/>
    </row>
    <row r="25" spans="1:13" ht="15.75" customHeight="1">
      <c r="A25" s="2"/>
      <c r="B25" s="533"/>
      <c r="C25" s="2"/>
      <c r="D25" s="2"/>
      <c r="E25" s="2"/>
    </row>
    <row r="26" spans="1:13" ht="15.75" customHeight="1">
      <c r="A26" s="2"/>
      <c r="B26" s="533"/>
      <c r="C26" s="2"/>
      <c r="D26" s="2"/>
      <c r="E26" s="2"/>
    </row>
    <row r="27" spans="1:13" ht="15.75" customHeight="1">
      <c r="A27" s="2"/>
      <c r="B27" s="533"/>
      <c r="C27" s="2"/>
      <c r="D27" s="2"/>
      <c r="E27" s="2"/>
    </row>
    <row r="28" spans="1:13" ht="15.75" customHeight="1">
      <c r="A28" s="2"/>
      <c r="B28" s="533"/>
      <c r="C28" s="2"/>
      <c r="D28" s="2"/>
      <c r="E28" s="2"/>
    </row>
    <row r="29" spans="1:13" ht="15.75" customHeight="1">
      <c r="A29" s="2"/>
      <c r="B29" s="533"/>
      <c r="C29" s="2"/>
      <c r="D29" s="2"/>
      <c r="E29" s="2"/>
    </row>
    <row r="30" spans="1:13" ht="15.75" customHeight="1">
      <c r="A30" s="2"/>
      <c r="B30" s="533"/>
      <c r="C30" s="2"/>
      <c r="D30" s="2"/>
      <c r="E30" s="2"/>
    </row>
    <row r="31" spans="1:13" ht="15.75" customHeight="1">
      <c r="A31" s="2"/>
      <c r="B31" s="533"/>
      <c r="C31" s="2"/>
      <c r="D31" s="2"/>
      <c r="E31" s="2"/>
    </row>
    <row r="32" spans="1:13" ht="15.75" customHeight="1">
      <c r="A32" s="2"/>
      <c r="B32" s="533"/>
      <c r="C32" s="2"/>
      <c r="D32" s="2"/>
      <c r="E32" s="2"/>
    </row>
    <row r="33" spans="1:5" ht="15.75" customHeight="1">
      <c r="A33" s="2"/>
      <c r="B33" s="533"/>
      <c r="C33" s="2"/>
      <c r="D33" s="2"/>
      <c r="E33" s="2"/>
    </row>
    <row r="34" spans="1:5" ht="15.75" customHeight="1">
      <c r="A34" s="2"/>
      <c r="B34" s="533"/>
      <c r="C34" s="2"/>
      <c r="D34" s="2"/>
      <c r="E34" s="2"/>
    </row>
    <row r="35" spans="1:5" ht="15.75" customHeight="1">
      <c r="A35" s="2"/>
      <c r="B35" s="533"/>
      <c r="C35" s="2"/>
      <c r="D35" s="2"/>
      <c r="E35" s="2"/>
    </row>
    <row r="36" spans="1:5" ht="15.75" customHeight="1">
      <c r="A36" s="2"/>
      <c r="B36" s="533"/>
      <c r="C36" s="2"/>
      <c r="D36" s="2"/>
      <c r="E36" s="2"/>
    </row>
    <row r="37" spans="1:5" ht="15.75" customHeight="1">
      <c r="A37" s="2"/>
      <c r="B37" s="533"/>
      <c r="C37" s="2"/>
      <c r="D37" s="2"/>
      <c r="E37" s="2"/>
    </row>
    <row r="38" spans="1:5" ht="15.75" customHeight="1">
      <c r="A38" s="2"/>
      <c r="B38" s="533"/>
      <c r="C38" s="2"/>
      <c r="D38" s="2"/>
      <c r="E38" s="2"/>
    </row>
    <row r="39" spans="1:5" ht="15.75" customHeight="1">
      <c r="A39" s="2"/>
      <c r="B39" s="533"/>
      <c r="C39" s="2"/>
      <c r="D39" s="2"/>
      <c r="E39" s="2"/>
    </row>
    <row r="40" spans="1:5" ht="15.75" customHeight="1">
      <c r="A40" s="2"/>
      <c r="B40" s="533"/>
      <c r="C40" s="2"/>
      <c r="D40" s="2"/>
      <c r="E40" s="2"/>
    </row>
    <row r="41" spans="1:5" ht="15.75" customHeight="1">
      <c r="A41" s="2"/>
      <c r="B41" s="533"/>
      <c r="C41" s="2"/>
      <c r="D41" s="2"/>
      <c r="E41" s="2"/>
    </row>
    <row r="42" spans="1:5" ht="15.75" customHeight="1">
      <c r="A42" s="2"/>
      <c r="B42" s="533"/>
      <c r="C42" s="2"/>
      <c r="D42" s="2"/>
      <c r="E42" s="2"/>
    </row>
    <row r="43" spans="1:5" ht="15.75" customHeight="1">
      <c r="A43" s="2"/>
      <c r="B43" s="533"/>
      <c r="C43" s="2"/>
      <c r="D43" s="2"/>
      <c r="E43" s="2"/>
    </row>
    <row r="44" spans="1:5" ht="15.75" customHeight="1">
      <c r="A44" s="2"/>
      <c r="B44" s="533"/>
      <c r="C44" s="2"/>
      <c r="D44" s="2"/>
      <c r="E44" s="2"/>
    </row>
    <row r="45" spans="1:5" ht="15.75" customHeight="1">
      <c r="A45" s="2"/>
      <c r="B45" s="533"/>
      <c r="C45" s="2"/>
      <c r="D45" s="2"/>
      <c r="E45" s="2"/>
    </row>
    <row r="46" spans="1:5" ht="15.75" customHeight="1">
      <c r="A46" s="2"/>
      <c r="B46" s="533"/>
      <c r="C46" s="2"/>
      <c r="D46" s="2"/>
      <c r="E46" s="2"/>
    </row>
    <row r="47" spans="1:5" ht="15.75" customHeight="1">
      <c r="A47" s="2"/>
      <c r="B47" s="533"/>
      <c r="C47" s="2"/>
      <c r="D47" s="2"/>
      <c r="E47" s="2"/>
    </row>
    <row r="48" spans="1:5" ht="15.75" customHeight="1">
      <c r="A48" s="2"/>
      <c r="B48" s="533"/>
      <c r="C48" s="2"/>
      <c r="D48" s="2"/>
      <c r="E48" s="2"/>
    </row>
    <row r="49" spans="1:5" ht="15.75" customHeight="1">
      <c r="A49" s="2"/>
      <c r="B49" s="533"/>
      <c r="C49" s="2"/>
      <c r="D49" s="2"/>
      <c r="E49" s="2"/>
    </row>
    <row r="50" spans="1:5" ht="15.75" customHeight="1">
      <c r="A50" s="2"/>
      <c r="B50" s="533"/>
      <c r="C50" s="2"/>
      <c r="D50" s="2"/>
      <c r="E50" s="2"/>
    </row>
    <row r="51" spans="1:5" ht="15.75" customHeight="1">
      <c r="A51" s="2"/>
      <c r="B51" s="533"/>
      <c r="C51" s="2"/>
      <c r="D51" s="2"/>
      <c r="E51" s="2"/>
    </row>
    <row r="52" spans="1:5" ht="15.75" customHeight="1">
      <c r="A52" s="2"/>
      <c r="B52" s="533"/>
      <c r="C52" s="2"/>
      <c r="D52" s="2"/>
      <c r="E52" s="2"/>
    </row>
    <row r="53" spans="1:5" ht="15.75" customHeight="1">
      <c r="A53" s="2"/>
      <c r="B53" s="533"/>
      <c r="C53" s="2"/>
      <c r="D53" s="2"/>
      <c r="E53" s="2"/>
    </row>
    <row r="54" spans="1:5" ht="15.75" customHeight="1">
      <c r="A54" s="2"/>
      <c r="B54" s="533"/>
      <c r="C54" s="2"/>
      <c r="D54" s="2"/>
      <c r="E54" s="2"/>
    </row>
    <row r="55" spans="1:5" ht="15.75" customHeight="1">
      <c r="A55" s="2"/>
      <c r="B55" s="533"/>
      <c r="C55" s="2"/>
      <c r="D55" s="2"/>
      <c r="E55" s="2"/>
    </row>
    <row r="56" spans="1:5" ht="15.75" customHeight="1">
      <c r="A56" s="2"/>
      <c r="B56" s="533"/>
      <c r="C56" s="2"/>
      <c r="D56" s="2"/>
      <c r="E56" s="2"/>
    </row>
    <row r="57" spans="1:5" ht="15.75" customHeight="1">
      <c r="A57" s="2"/>
      <c r="B57" s="533"/>
      <c r="C57" s="2"/>
      <c r="D57" s="2"/>
      <c r="E57" s="2"/>
    </row>
    <row r="58" spans="1:5" ht="15.75" customHeight="1">
      <c r="A58" s="2"/>
      <c r="B58" s="533"/>
      <c r="C58" s="2"/>
      <c r="D58" s="2"/>
      <c r="E58" s="2"/>
    </row>
    <row r="59" spans="1:5" ht="15.75" customHeight="1">
      <c r="A59" s="2"/>
      <c r="B59" s="533"/>
      <c r="C59" s="2"/>
      <c r="D59" s="2"/>
      <c r="E59" s="2"/>
    </row>
    <row r="60" spans="1:5" ht="15.75" customHeight="1">
      <c r="A60" s="2"/>
      <c r="B60" s="533"/>
      <c r="C60" s="2"/>
      <c r="D60" s="2"/>
      <c r="E60" s="2"/>
    </row>
    <row r="61" spans="1:5" ht="15.75" customHeight="1">
      <c r="A61" s="2"/>
      <c r="B61" s="533"/>
      <c r="C61" s="2"/>
      <c r="D61" s="2"/>
      <c r="E61" s="2"/>
    </row>
    <row r="62" spans="1:5" ht="15.75" customHeight="1">
      <c r="A62" s="2"/>
      <c r="B62" s="533"/>
      <c r="C62" s="2"/>
      <c r="D62" s="2"/>
      <c r="E62" s="2"/>
    </row>
    <row r="63" spans="1:5" ht="15.75" customHeight="1">
      <c r="A63" s="2"/>
      <c r="B63" s="533"/>
      <c r="C63" s="2"/>
      <c r="D63" s="2"/>
      <c r="E63" s="2"/>
    </row>
    <row r="64" spans="1:5" ht="15.75" customHeight="1">
      <c r="A64" s="2"/>
      <c r="B64" s="533"/>
      <c r="C64" s="2"/>
      <c r="D64" s="2"/>
      <c r="E64" s="2"/>
    </row>
    <row r="65" spans="1:5" ht="15.75" customHeight="1">
      <c r="A65" s="2"/>
      <c r="B65" s="533"/>
      <c r="C65" s="2"/>
      <c r="D65" s="2"/>
      <c r="E65" s="2"/>
    </row>
    <row r="66" spans="1:5" ht="15.75" customHeight="1">
      <c r="A66" s="2"/>
      <c r="B66" s="533"/>
      <c r="C66" s="2"/>
      <c r="D66" s="2"/>
      <c r="E66" s="2"/>
    </row>
    <row r="67" spans="1:5" ht="15.75" customHeight="1">
      <c r="A67" s="2"/>
      <c r="B67" s="533"/>
      <c r="C67" s="2"/>
      <c r="D67" s="2"/>
      <c r="E67" s="2"/>
    </row>
    <row r="68" spans="1:5" ht="15.75" customHeight="1">
      <c r="A68" s="2"/>
      <c r="B68" s="533"/>
      <c r="C68" s="2"/>
      <c r="D68" s="2"/>
      <c r="E68" s="2"/>
    </row>
    <row r="69" spans="1:5" ht="15.75" customHeight="1">
      <c r="A69" s="2"/>
      <c r="B69" s="533"/>
      <c r="C69" s="2"/>
      <c r="D69" s="2"/>
      <c r="E69" s="2"/>
    </row>
    <row r="70" spans="1:5" ht="15.75" customHeight="1">
      <c r="A70" s="2"/>
      <c r="B70" s="533"/>
      <c r="C70" s="2"/>
      <c r="D70" s="2"/>
      <c r="E70" s="2"/>
    </row>
    <row r="71" spans="1:5" ht="15.75" customHeight="1">
      <c r="A71" s="2"/>
      <c r="B71" s="533"/>
      <c r="C71" s="2"/>
      <c r="D71" s="2"/>
      <c r="E71" s="2"/>
    </row>
    <row r="72" spans="1:5" ht="15.75" customHeight="1">
      <c r="A72" s="2"/>
      <c r="B72" s="533"/>
      <c r="C72" s="2"/>
      <c r="D72" s="2"/>
      <c r="E72" s="2"/>
    </row>
    <row r="73" spans="1:5" ht="15.75" customHeight="1">
      <c r="A73" s="2"/>
      <c r="B73" s="533"/>
      <c r="C73" s="2"/>
      <c r="D73" s="2"/>
      <c r="E73" s="2"/>
    </row>
    <row r="74" spans="1:5" ht="15.75" customHeight="1">
      <c r="A74" s="2"/>
      <c r="B74" s="533"/>
      <c r="C74" s="2"/>
      <c r="D74" s="2"/>
      <c r="E74" s="2"/>
    </row>
    <row r="75" spans="1:5" ht="15.75" customHeight="1">
      <c r="A75" s="2"/>
      <c r="B75" s="533"/>
      <c r="C75" s="2"/>
      <c r="D75" s="2"/>
      <c r="E75" s="2"/>
    </row>
    <row r="76" spans="1:5" ht="15.75" customHeight="1">
      <c r="A76" s="2"/>
      <c r="B76" s="533"/>
      <c r="C76" s="2"/>
      <c r="D76" s="2"/>
      <c r="E76" s="2"/>
    </row>
    <row r="77" spans="1:5" ht="15.75" customHeight="1">
      <c r="A77" s="2"/>
      <c r="B77" s="533"/>
      <c r="C77" s="2"/>
      <c r="D77" s="2"/>
      <c r="E77" s="2"/>
    </row>
    <row r="78" spans="1:5" ht="15.75" customHeight="1">
      <c r="A78" s="2"/>
      <c r="B78" s="533"/>
      <c r="C78" s="2"/>
      <c r="D78" s="2"/>
      <c r="E78" s="2"/>
    </row>
    <row r="79" spans="1:5" ht="15.75" customHeight="1">
      <c r="A79" s="2"/>
      <c r="B79" s="533"/>
      <c r="C79" s="2"/>
      <c r="D79" s="2"/>
      <c r="E79" s="2"/>
    </row>
    <row r="80" spans="1:5" ht="15.75" customHeight="1">
      <c r="A80" s="2"/>
      <c r="B80" s="533"/>
      <c r="C80" s="2"/>
      <c r="D80" s="2"/>
      <c r="E80" s="2"/>
    </row>
    <row r="81" spans="1:5" ht="15.75" customHeight="1">
      <c r="A81" s="2"/>
      <c r="B81" s="533"/>
      <c r="C81" s="2"/>
      <c r="D81" s="2"/>
      <c r="E81" s="2"/>
    </row>
    <row r="82" spans="1:5" ht="15.75" customHeight="1">
      <c r="A82" s="2"/>
      <c r="B82" s="533"/>
      <c r="C82" s="2"/>
      <c r="D82" s="2"/>
      <c r="E82" s="2"/>
    </row>
    <row r="83" spans="1:5" ht="15.75" customHeight="1">
      <c r="A83" s="2"/>
      <c r="B83" s="533"/>
      <c r="C83" s="2"/>
      <c r="D83" s="2"/>
      <c r="E83" s="2"/>
    </row>
    <row r="84" spans="1:5" ht="15.75" customHeight="1">
      <c r="A84" s="2"/>
      <c r="B84" s="533"/>
      <c r="C84" s="2"/>
      <c r="D84" s="2"/>
      <c r="E84" s="2"/>
    </row>
    <row r="85" spans="1:5" ht="15.75" customHeight="1">
      <c r="A85" s="2"/>
      <c r="B85" s="533"/>
      <c r="C85" s="2"/>
      <c r="D85" s="2"/>
      <c r="E85" s="2"/>
    </row>
    <row r="86" spans="1:5" ht="15.75" customHeight="1">
      <c r="A86" s="2"/>
      <c r="B86" s="533"/>
      <c r="C86" s="2"/>
      <c r="D86" s="2"/>
      <c r="E86" s="2"/>
    </row>
    <row r="87" spans="1:5" ht="15.75" customHeight="1">
      <c r="A87" s="2"/>
      <c r="B87" s="533"/>
      <c r="C87" s="2"/>
      <c r="D87" s="2"/>
      <c r="E87" s="2"/>
    </row>
    <row r="88" spans="1:5" ht="15.75" customHeight="1">
      <c r="A88" s="2"/>
      <c r="B88" s="533"/>
      <c r="C88" s="2"/>
      <c r="D88" s="2"/>
      <c r="E88" s="2"/>
    </row>
    <row r="89" spans="1:5" ht="15.75" customHeight="1">
      <c r="A89" s="2"/>
      <c r="B89" s="533"/>
      <c r="C89" s="2"/>
      <c r="D89" s="2"/>
      <c r="E89" s="2"/>
    </row>
    <row r="90" spans="1:5" ht="15.75" customHeight="1">
      <c r="A90" s="2"/>
      <c r="B90" s="533"/>
      <c r="C90" s="2"/>
      <c r="D90" s="2"/>
      <c r="E90" s="2"/>
    </row>
    <row r="91" spans="1:5" ht="15.75" customHeight="1">
      <c r="A91" s="2"/>
      <c r="B91" s="533"/>
      <c r="C91" s="2"/>
      <c r="D91" s="2"/>
      <c r="E91" s="2"/>
    </row>
    <row r="92" spans="1:5" ht="15.75" customHeight="1">
      <c r="A92" s="2"/>
      <c r="B92" s="533"/>
      <c r="C92" s="2"/>
      <c r="D92" s="2"/>
      <c r="E92" s="2"/>
    </row>
    <row r="93" spans="1:5" ht="15.75" customHeight="1">
      <c r="A93" s="2"/>
      <c r="B93" s="533"/>
      <c r="C93" s="2"/>
      <c r="D93" s="2"/>
      <c r="E93" s="2"/>
    </row>
    <row r="94" spans="1:5" ht="15.75" customHeight="1">
      <c r="A94" s="2"/>
      <c r="B94" s="533"/>
      <c r="C94" s="2"/>
      <c r="D94" s="2"/>
      <c r="E94" s="2"/>
    </row>
    <row r="95" spans="1:5" ht="15.75" customHeight="1">
      <c r="A95" s="2"/>
      <c r="B95" s="533"/>
      <c r="C95" s="2"/>
      <c r="D95" s="2"/>
      <c r="E95" s="2"/>
    </row>
    <row r="96" spans="1:5" ht="15.75" customHeight="1">
      <c r="A96" s="2"/>
      <c r="B96" s="533"/>
      <c r="C96" s="2"/>
      <c r="D96" s="2"/>
      <c r="E96" s="2"/>
    </row>
    <row r="97" spans="1:5" ht="15.75" customHeight="1">
      <c r="A97" s="2"/>
      <c r="B97" s="533"/>
      <c r="C97" s="2"/>
      <c r="D97" s="2"/>
      <c r="E97" s="2"/>
    </row>
    <row r="98" spans="1:5" ht="15.75" customHeight="1">
      <c r="A98" s="2"/>
      <c r="B98" s="533"/>
      <c r="C98" s="2"/>
      <c r="D98" s="2"/>
      <c r="E98" s="2"/>
    </row>
    <row r="99" spans="1:5" ht="15.75" customHeight="1">
      <c r="A99" s="2"/>
      <c r="B99" s="533"/>
      <c r="C99" s="2"/>
      <c r="D99" s="2"/>
      <c r="E99" s="2"/>
    </row>
    <row r="100" spans="1:5" ht="15.75" customHeight="1">
      <c r="A100" s="2"/>
      <c r="B100" s="533"/>
      <c r="C100" s="2"/>
      <c r="D100" s="2"/>
      <c r="E100" s="2"/>
    </row>
    <row r="101" spans="1:5" ht="15.75" customHeight="1">
      <c r="A101" s="2"/>
      <c r="B101" s="533"/>
      <c r="C101" s="2"/>
      <c r="D101" s="2"/>
      <c r="E101" s="2"/>
    </row>
    <row r="102" spans="1:5" ht="15.75" customHeight="1">
      <c r="A102" s="2"/>
      <c r="B102" s="533"/>
      <c r="C102" s="2"/>
      <c r="D102" s="2"/>
      <c r="E102" s="2"/>
    </row>
    <row r="103" spans="1:5" ht="15.75" customHeight="1">
      <c r="A103" s="2"/>
      <c r="B103" s="533"/>
      <c r="C103" s="2"/>
      <c r="D103" s="2"/>
      <c r="E103" s="2"/>
    </row>
    <row r="104" spans="1:5" ht="15.75" customHeight="1">
      <c r="A104" s="2"/>
      <c r="B104" s="533"/>
      <c r="C104" s="2"/>
      <c r="D104" s="2"/>
      <c r="E104" s="2"/>
    </row>
    <row r="105" spans="1:5" ht="15.75" customHeight="1">
      <c r="A105" s="2"/>
      <c r="B105" s="533"/>
      <c r="C105" s="2"/>
      <c r="D105" s="2"/>
      <c r="E105" s="2"/>
    </row>
    <row r="106" spans="1:5" ht="15.75" customHeight="1">
      <c r="A106" s="2"/>
      <c r="B106" s="533"/>
      <c r="C106" s="2"/>
      <c r="D106" s="2"/>
      <c r="E106" s="2"/>
    </row>
    <row r="107" spans="1:5" ht="15.75" customHeight="1">
      <c r="A107" s="2"/>
      <c r="B107" s="533"/>
      <c r="C107" s="2"/>
      <c r="D107" s="2"/>
      <c r="E107" s="2"/>
    </row>
    <row r="108" spans="1:5" ht="15.75" customHeight="1">
      <c r="A108" s="2"/>
      <c r="B108" s="533"/>
      <c r="C108" s="2"/>
      <c r="D108" s="2"/>
      <c r="E108" s="2"/>
    </row>
    <row r="109" spans="1:5" ht="15.75" customHeight="1">
      <c r="A109" s="2"/>
      <c r="B109" s="533"/>
      <c r="C109" s="2"/>
      <c r="D109" s="2"/>
      <c r="E109" s="2"/>
    </row>
    <row r="110" spans="1:5" ht="15.75" customHeight="1">
      <c r="A110" s="2"/>
      <c r="B110" s="533"/>
      <c r="C110" s="2"/>
      <c r="D110" s="2"/>
      <c r="E110" s="2"/>
    </row>
    <row r="111" spans="1:5" ht="15.75" customHeight="1">
      <c r="A111" s="2"/>
      <c r="B111" s="533"/>
      <c r="C111" s="2"/>
      <c r="D111" s="2"/>
      <c r="E111" s="2"/>
    </row>
    <row r="112" spans="1:5" ht="15.75" customHeight="1">
      <c r="A112" s="2"/>
      <c r="B112" s="533"/>
      <c r="C112" s="2"/>
      <c r="D112" s="2"/>
      <c r="E112" s="2"/>
    </row>
    <row r="113" spans="1:5" ht="15.75" customHeight="1">
      <c r="A113" s="2"/>
      <c r="B113" s="533"/>
      <c r="C113" s="2"/>
      <c r="D113" s="2"/>
      <c r="E113" s="2"/>
    </row>
    <row r="114" spans="1:5" ht="15.75" customHeight="1">
      <c r="A114" s="2"/>
      <c r="B114" s="533"/>
      <c r="C114" s="2"/>
      <c r="D114" s="2"/>
      <c r="E114" s="2"/>
    </row>
    <row r="115" spans="1:5" ht="15.75" customHeight="1">
      <c r="A115" s="2"/>
      <c r="B115" s="533"/>
      <c r="C115" s="2"/>
      <c r="D115" s="2"/>
      <c r="E115" s="2"/>
    </row>
    <row r="116" spans="1:5" ht="15.75" customHeight="1">
      <c r="A116" s="2"/>
      <c r="B116" s="533"/>
      <c r="C116" s="2"/>
      <c r="D116" s="2"/>
      <c r="E116" s="2"/>
    </row>
    <row r="117" spans="1:5" ht="15.75" customHeight="1">
      <c r="A117" s="2"/>
      <c r="B117" s="533"/>
      <c r="C117" s="2"/>
      <c r="D117" s="2"/>
      <c r="E117" s="2"/>
    </row>
    <row r="118" spans="1:5" ht="15.75" customHeight="1">
      <c r="A118" s="2"/>
      <c r="B118" s="533"/>
      <c r="C118" s="2"/>
      <c r="D118" s="2"/>
      <c r="E118" s="2"/>
    </row>
    <row r="119" spans="1:5" ht="15.75" customHeight="1">
      <c r="A119" s="2"/>
      <c r="B119" s="533"/>
      <c r="C119" s="2"/>
      <c r="D119" s="2"/>
      <c r="E119" s="2"/>
    </row>
    <row r="120" spans="1:5" ht="15.75" customHeight="1">
      <c r="A120" s="2"/>
      <c r="B120" s="533"/>
      <c r="C120" s="2"/>
      <c r="D120" s="2"/>
      <c r="E120" s="2"/>
    </row>
    <row r="121" spans="1:5" ht="15.75" customHeight="1">
      <c r="A121" s="2"/>
      <c r="B121" s="533"/>
      <c r="C121" s="2"/>
      <c r="D121" s="2"/>
      <c r="E121" s="2"/>
    </row>
    <row r="122" spans="1:5" ht="15.75" customHeight="1">
      <c r="A122" s="2"/>
      <c r="B122" s="533"/>
      <c r="C122" s="2"/>
      <c r="D122" s="2"/>
      <c r="E122" s="2"/>
    </row>
    <row r="123" spans="1:5" ht="15.75" customHeight="1">
      <c r="A123" s="2"/>
      <c r="B123" s="533"/>
      <c r="C123" s="2"/>
      <c r="D123" s="2"/>
      <c r="E123" s="2"/>
    </row>
    <row r="124" spans="1:5" ht="15.75" customHeight="1">
      <c r="A124" s="2"/>
      <c r="B124" s="533"/>
      <c r="C124" s="2"/>
      <c r="D124" s="2"/>
      <c r="E124" s="2"/>
    </row>
    <row r="125" spans="1:5" ht="15.75" customHeight="1">
      <c r="A125" s="2"/>
      <c r="B125" s="533"/>
      <c r="C125" s="2"/>
      <c r="D125" s="2"/>
      <c r="E125" s="2"/>
    </row>
    <row r="126" spans="1:5" ht="15.75" customHeight="1">
      <c r="A126" s="2"/>
      <c r="B126" s="533"/>
      <c r="C126" s="2"/>
      <c r="D126" s="2"/>
      <c r="E126" s="2"/>
    </row>
    <row r="127" spans="1:5" ht="15.75" customHeight="1">
      <c r="A127" s="2"/>
      <c r="B127" s="533"/>
      <c r="C127" s="2"/>
      <c r="D127" s="2"/>
      <c r="E127" s="2"/>
    </row>
    <row r="128" spans="1:5" ht="15.75" customHeight="1">
      <c r="A128" s="2"/>
      <c r="B128" s="533"/>
      <c r="C128" s="2"/>
      <c r="D128" s="2"/>
      <c r="E128" s="2"/>
    </row>
    <row r="129" spans="1:5" ht="15.75" customHeight="1">
      <c r="A129" s="2"/>
      <c r="B129" s="533"/>
      <c r="C129" s="2"/>
      <c r="D129" s="2"/>
      <c r="E129" s="2"/>
    </row>
    <row r="130" spans="1:5" ht="15.75" customHeight="1">
      <c r="A130" s="2"/>
      <c r="B130" s="533"/>
      <c r="C130" s="2"/>
      <c r="D130" s="2"/>
      <c r="E130" s="2"/>
    </row>
    <row r="131" spans="1:5" ht="15.75" customHeight="1">
      <c r="A131" s="2"/>
      <c r="B131" s="533"/>
      <c r="C131" s="2"/>
      <c r="D131" s="2"/>
      <c r="E131" s="2"/>
    </row>
    <row r="132" spans="1:5" ht="15.75" customHeight="1">
      <c r="A132" s="2"/>
      <c r="B132" s="533"/>
      <c r="C132" s="2"/>
      <c r="D132" s="2"/>
      <c r="E132" s="2"/>
    </row>
    <row r="133" spans="1:5" ht="15.75" customHeight="1">
      <c r="A133" s="2"/>
      <c r="B133" s="533"/>
      <c r="C133" s="2"/>
      <c r="D133" s="2"/>
      <c r="E133" s="2"/>
    </row>
    <row r="134" spans="1:5" ht="15.75" customHeight="1">
      <c r="A134" s="2"/>
      <c r="B134" s="533"/>
      <c r="C134" s="2"/>
      <c r="D134" s="2"/>
      <c r="E134" s="2"/>
    </row>
    <row r="135" spans="1:5" ht="15.75" customHeight="1">
      <c r="A135" s="2"/>
      <c r="B135" s="533"/>
      <c r="C135" s="2"/>
      <c r="D135" s="2"/>
      <c r="E135" s="2"/>
    </row>
    <row r="136" spans="1:5" ht="15.75" customHeight="1">
      <c r="A136" s="2"/>
      <c r="B136" s="533"/>
      <c r="C136" s="2"/>
      <c r="D136" s="2"/>
      <c r="E136" s="2"/>
    </row>
    <row r="137" spans="1:5" ht="15.75" customHeight="1">
      <c r="A137" s="2"/>
      <c r="B137" s="533"/>
      <c r="C137" s="2"/>
      <c r="D137" s="2"/>
      <c r="E137" s="2"/>
    </row>
    <row r="138" spans="1:5" ht="15.75" customHeight="1">
      <c r="A138" s="2"/>
      <c r="B138" s="533"/>
      <c r="C138" s="2"/>
      <c r="D138" s="2"/>
      <c r="E138" s="2"/>
    </row>
    <row r="139" spans="1:5" ht="15.75" customHeight="1">
      <c r="A139" s="2"/>
      <c r="B139" s="533"/>
      <c r="C139" s="2"/>
      <c r="D139" s="2"/>
      <c r="E139" s="2"/>
    </row>
    <row r="140" spans="1:5" ht="15.75" customHeight="1">
      <c r="A140" s="2"/>
      <c r="B140" s="533"/>
      <c r="C140" s="2"/>
      <c r="D140" s="2"/>
      <c r="E140" s="2"/>
    </row>
    <row r="141" spans="1:5" ht="15.75" customHeight="1">
      <c r="A141" s="2"/>
      <c r="B141" s="533"/>
      <c r="C141" s="2"/>
      <c r="D141" s="2"/>
      <c r="E141" s="2"/>
    </row>
    <row r="142" spans="1:5" ht="15.75" customHeight="1">
      <c r="A142" s="2"/>
      <c r="B142" s="533"/>
      <c r="C142" s="2"/>
      <c r="D142" s="2"/>
      <c r="E142" s="2"/>
    </row>
    <row r="143" spans="1:5" ht="15.75" customHeight="1">
      <c r="A143" s="2"/>
      <c r="B143" s="533"/>
      <c r="C143" s="2"/>
      <c r="D143" s="2"/>
      <c r="E143" s="2"/>
    </row>
    <row r="144" spans="1:5" ht="15.75" customHeight="1">
      <c r="A144" s="2"/>
      <c r="B144" s="533"/>
      <c r="C144" s="2"/>
      <c r="D144" s="2"/>
      <c r="E144" s="2"/>
    </row>
    <row r="145" spans="1:5" ht="15.75" customHeight="1">
      <c r="A145" s="2"/>
      <c r="B145" s="533"/>
      <c r="C145" s="2"/>
      <c r="D145" s="2"/>
      <c r="E145" s="2"/>
    </row>
    <row r="146" spans="1:5" ht="15.75" customHeight="1">
      <c r="A146" s="2"/>
      <c r="B146" s="533"/>
      <c r="C146" s="2"/>
      <c r="D146" s="2"/>
      <c r="E146" s="2"/>
    </row>
    <row r="147" spans="1:5" ht="15.75" customHeight="1">
      <c r="A147" s="2"/>
      <c r="B147" s="533"/>
      <c r="C147" s="2"/>
      <c r="D147" s="2"/>
      <c r="E147" s="2"/>
    </row>
    <row r="148" spans="1:5" ht="15.75" customHeight="1">
      <c r="A148" s="2"/>
      <c r="B148" s="533"/>
      <c r="C148" s="2"/>
      <c r="D148" s="2"/>
      <c r="E148" s="2"/>
    </row>
    <row r="149" spans="1:5" ht="15.75" customHeight="1">
      <c r="A149" s="2"/>
      <c r="B149" s="533"/>
      <c r="C149" s="2"/>
      <c r="D149" s="2"/>
      <c r="E149" s="2"/>
    </row>
    <row r="150" spans="1:5" ht="15.75" customHeight="1">
      <c r="A150" s="2"/>
      <c r="B150" s="533"/>
      <c r="C150" s="2"/>
      <c r="D150" s="2"/>
      <c r="E150" s="2"/>
    </row>
    <row r="151" spans="1:5" ht="15.75" customHeight="1">
      <c r="A151" s="2"/>
      <c r="B151" s="533"/>
      <c r="C151" s="2"/>
      <c r="D151" s="2"/>
      <c r="E151" s="2"/>
    </row>
    <row r="152" spans="1:5" ht="15.75" customHeight="1">
      <c r="A152" s="2"/>
      <c r="B152" s="533"/>
      <c r="C152" s="2"/>
      <c r="D152" s="2"/>
      <c r="E152" s="2"/>
    </row>
    <row r="153" spans="1:5" ht="15.75" customHeight="1">
      <c r="A153" s="2"/>
      <c r="B153" s="533"/>
      <c r="C153" s="2"/>
      <c r="D153" s="2"/>
      <c r="E153" s="2"/>
    </row>
    <row r="154" spans="1:5" ht="15.75" customHeight="1">
      <c r="A154" s="2"/>
      <c r="B154" s="533"/>
      <c r="C154" s="2"/>
      <c r="D154" s="2"/>
      <c r="E154" s="2"/>
    </row>
    <row r="155" spans="1:5" ht="15.75" customHeight="1">
      <c r="A155" s="2"/>
      <c r="B155" s="533"/>
      <c r="C155" s="2"/>
      <c r="D155" s="2"/>
      <c r="E155" s="2"/>
    </row>
    <row r="156" spans="1:5" ht="15.75" customHeight="1">
      <c r="A156" s="2"/>
      <c r="B156" s="533"/>
      <c r="C156" s="2"/>
      <c r="D156" s="2"/>
      <c r="E156" s="2"/>
    </row>
    <row r="157" spans="1:5" ht="15.75" customHeight="1">
      <c r="A157" s="2"/>
      <c r="B157" s="533"/>
      <c r="C157" s="2"/>
      <c r="D157" s="2"/>
      <c r="E157" s="2"/>
    </row>
    <row r="158" spans="1:5" ht="15.75" customHeight="1">
      <c r="A158" s="2"/>
      <c r="B158" s="533"/>
      <c r="C158" s="2"/>
      <c r="D158" s="2"/>
      <c r="E158" s="2"/>
    </row>
    <row r="159" spans="1:5" ht="15.75" customHeight="1">
      <c r="A159" s="2"/>
      <c r="B159" s="533"/>
      <c r="C159" s="2"/>
      <c r="D159" s="2"/>
      <c r="E159" s="2"/>
    </row>
    <row r="160" spans="1:5" ht="15.75" customHeight="1">
      <c r="A160" s="2"/>
      <c r="B160" s="533"/>
      <c r="C160" s="2"/>
      <c r="D160" s="2"/>
      <c r="E160" s="2"/>
    </row>
    <row r="161" spans="1:5" ht="15.75" customHeight="1">
      <c r="A161" s="2"/>
      <c r="B161" s="533"/>
      <c r="C161" s="2"/>
      <c r="D161" s="2"/>
      <c r="E161" s="2"/>
    </row>
    <row r="162" spans="1:5" ht="15.75" customHeight="1">
      <c r="A162" s="2"/>
      <c r="B162" s="533"/>
      <c r="C162" s="2"/>
      <c r="D162" s="2"/>
      <c r="E162" s="2"/>
    </row>
    <row r="163" spans="1:5" ht="15.75" customHeight="1">
      <c r="A163" s="2"/>
      <c r="B163" s="533"/>
      <c r="C163" s="2"/>
      <c r="D163" s="2"/>
      <c r="E163" s="2"/>
    </row>
    <row r="164" spans="1:5" ht="15.75" customHeight="1">
      <c r="A164" s="2"/>
      <c r="B164" s="533"/>
      <c r="C164" s="2"/>
      <c r="D164" s="2"/>
      <c r="E164" s="2"/>
    </row>
    <row r="165" spans="1:5" ht="15.75" customHeight="1">
      <c r="A165" s="2"/>
      <c r="B165" s="533"/>
      <c r="C165" s="2"/>
      <c r="D165" s="2"/>
      <c r="E165" s="2"/>
    </row>
    <row r="166" spans="1:5" ht="15.75" customHeight="1">
      <c r="A166" s="2"/>
      <c r="B166" s="533"/>
      <c r="C166" s="2"/>
      <c r="D166" s="2"/>
      <c r="E166" s="2"/>
    </row>
    <row r="167" spans="1:5" ht="15.75" customHeight="1">
      <c r="A167" s="2"/>
      <c r="B167" s="533"/>
      <c r="C167" s="2"/>
      <c r="D167" s="2"/>
      <c r="E167" s="2"/>
    </row>
    <row r="168" spans="1:5" ht="15.75" customHeight="1">
      <c r="A168" s="2"/>
      <c r="B168" s="533"/>
      <c r="C168" s="2"/>
      <c r="D168" s="2"/>
      <c r="E168" s="2"/>
    </row>
    <row r="169" spans="1:5" ht="15.75" customHeight="1">
      <c r="A169" s="2"/>
      <c r="B169" s="533"/>
      <c r="C169" s="2"/>
      <c r="D169" s="2"/>
      <c r="E169" s="2"/>
    </row>
    <row r="170" spans="1:5" ht="15.75" customHeight="1">
      <c r="A170" s="2"/>
      <c r="B170" s="533"/>
      <c r="C170" s="2"/>
      <c r="D170" s="2"/>
      <c r="E170" s="2"/>
    </row>
    <row r="171" spans="1:5" ht="15.75" customHeight="1">
      <c r="A171" s="2"/>
      <c r="B171" s="533"/>
      <c r="C171" s="2"/>
      <c r="D171" s="2"/>
      <c r="E171" s="2"/>
    </row>
    <row r="172" spans="1:5" ht="15.75" customHeight="1">
      <c r="A172" s="2"/>
      <c r="B172" s="533"/>
      <c r="C172" s="2"/>
      <c r="D172" s="2"/>
      <c r="E172" s="2"/>
    </row>
    <row r="173" spans="1:5" ht="15.75" customHeight="1">
      <c r="A173" s="2"/>
      <c r="B173" s="533"/>
      <c r="C173" s="2"/>
      <c r="D173" s="2"/>
      <c r="E173" s="2"/>
    </row>
    <row r="174" spans="1:5" ht="15.75" customHeight="1">
      <c r="A174" s="2"/>
      <c r="B174" s="533"/>
      <c r="C174" s="2"/>
      <c r="D174" s="2"/>
      <c r="E174" s="2"/>
    </row>
    <row r="175" spans="1:5" ht="15.75" customHeight="1">
      <c r="A175" s="2"/>
      <c r="B175" s="533"/>
      <c r="C175" s="2"/>
      <c r="D175" s="2"/>
      <c r="E175" s="2"/>
    </row>
    <row r="176" spans="1:5" ht="15.75" customHeight="1">
      <c r="A176" s="2"/>
      <c r="B176" s="533"/>
      <c r="C176" s="2"/>
      <c r="D176" s="2"/>
      <c r="E176" s="2"/>
    </row>
    <row r="177" spans="1:5" ht="15.75" customHeight="1">
      <c r="A177" s="2"/>
      <c r="B177" s="533"/>
      <c r="C177" s="2"/>
      <c r="D177" s="2"/>
      <c r="E177" s="2"/>
    </row>
    <row r="178" spans="1:5" ht="15.75" customHeight="1">
      <c r="A178" s="2"/>
      <c r="B178" s="533"/>
      <c r="C178" s="2"/>
      <c r="D178" s="2"/>
      <c r="E178" s="2"/>
    </row>
    <row r="179" spans="1:5" ht="15.75" customHeight="1">
      <c r="A179" s="2"/>
      <c r="B179" s="533"/>
      <c r="C179" s="2"/>
      <c r="D179" s="2"/>
      <c r="E179" s="2"/>
    </row>
    <row r="180" spans="1:5" ht="15.75" customHeight="1">
      <c r="A180" s="2"/>
      <c r="B180" s="533"/>
      <c r="C180" s="2"/>
      <c r="D180" s="2"/>
      <c r="E180" s="2"/>
    </row>
    <row r="181" spans="1:5" ht="15.75" customHeight="1">
      <c r="A181" s="2"/>
      <c r="B181" s="533"/>
      <c r="C181" s="2"/>
      <c r="D181" s="2"/>
      <c r="E181" s="2"/>
    </row>
    <row r="182" spans="1:5" ht="15.75" customHeight="1">
      <c r="A182" s="2"/>
      <c r="B182" s="533"/>
      <c r="C182" s="2"/>
      <c r="D182" s="2"/>
      <c r="E182" s="2"/>
    </row>
    <row r="183" spans="1:5" ht="15.75" customHeight="1">
      <c r="A183" s="2"/>
      <c r="B183" s="533"/>
      <c r="C183" s="2"/>
      <c r="D183" s="2"/>
      <c r="E183" s="2"/>
    </row>
    <row r="184" spans="1:5" ht="15.75" customHeight="1">
      <c r="A184" s="2"/>
      <c r="B184" s="533"/>
      <c r="C184" s="2"/>
      <c r="D184" s="2"/>
      <c r="E184" s="2"/>
    </row>
    <row r="185" spans="1:5" ht="15.75" customHeight="1">
      <c r="A185" s="2"/>
      <c r="B185" s="533"/>
      <c r="C185" s="2"/>
      <c r="D185" s="2"/>
      <c r="E185" s="2"/>
    </row>
    <row r="186" spans="1:5" ht="15.75" customHeight="1">
      <c r="A186" s="2"/>
      <c r="B186" s="533"/>
      <c r="C186" s="2"/>
      <c r="D186" s="2"/>
      <c r="E186" s="2"/>
    </row>
    <row r="187" spans="1:5" ht="15.75" customHeight="1">
      <c r="A187" s="2"/>
      <c r="B187" s="533"/>
      <c r="C187" s="2"/>
      <c r="D187" s="2"/>
      <c r="E187" s="2"/>
    </row>
    <row r="188" spans="1:5" ht="15.75" customHeight="1">
      <c r="A188" s="2"/>
      <c r="B188" s="533"/>
      <c r="C188" s="2"/>
      <c r="D188" s="2"/>
      <c r="E188" s="2"/>
    </row>
    <row r="189" spans="1:5" ht="15.75" customHeight="1">
      <c r="A189" s="2"/>
      <c r="B189" s="533"/>
      <c r="C189" s="2"/>
      <c r="D189" s="2"/>
      <c r="E189" s="2"/>
    </row>
    <row r="190" spans="1:5" ht="15.75" customHeight="1">
      <c r="A190" s="2"/>
      <c r="B190" s="533"/>
      <c r="C190" s="2"/>
      <c r="D190" s="2"/>
      <c r="E190" s="2"/>
    </row>
    <row r="191" spans="1:5" ht="15.75" customHeight="1">
      <c r="A191" s="2"/>
      <c r="B191" s="533"/>
      <c r="C191" s="2"/>
      <c r="D191" s="2"/>
      <c r="E191" s="2"/>
    </row>
    <row r="192" spans="1:5" ht="15.75" customHeight="1">
      <c r="A192" s="2"/>
      <c r="B192" s="533"/>
      <c r="C192" s="2"/>
      <c r="D192" s="2"/>
      <c r="E192" s="2"/>
    </row>
    <row r="193" spans="1:5" ht="15.75" customHeight="1">
      <c r="A193" s="2"/>
      <c r="B193" s="533"/>
      <c r="C193" s="2"/>
      <c r="D193" s="2"/>
      <c r="E193" s="2"/>
    </row>
    <row r="194" spans="1:5" ht="15.75" customHeight="1">
      <c r="A194" s="2"/>
      <c r="B194" s="533"/>
      <c r="C194" s="2"/>
      <c r="D194" s="2"/>
      <c r="E194" s="2"/>
    </row>
    <row r="195" spans="1:5" ht="15.75" customHeight="1">
      <c r="A195" s="2"/>
      <c r="B195" s="533"/>
      <c r="C195" s="2"/>
      <c r="D195" s="2"/>
      <c r="E195" s="2"/>
    </row>
    <row r="196" spans="1:5" ht="15.75" customHeight="1">
      <c r="A196" s="2"/>
      <c r="B196" s="533"/>
      <c r="C196" s="2"/>
      <c r="D196" s="2"/>
      <c r="E196" s="2"/>
    </row>
    <row r="197" spans="1:5" ht="15.75" customHeight="1">
      <c r="A197" s="2"/>
      <c r="B197" s="533"/>
      <c r="C197" s="2"/>
      <c r="D197" s="2"/>
      <c r="E197" s="2"/>
    </row>
    <row r="198" spans="1:5" ht="15.75" customHeight="1">
      <c r="A198" s="2"/>
      <c r="B198" s="533"/>
      <c r="C198" s="2"/>
      <c r="D198" s="2"/>
      <c r="E198" s="2"/>
    </row>
    <row r="199" spans="1:5" ht="15.75" customHeight="1">
      <c r="A199" s="2"/>
      <c r="B199" s="533"/>
      <c r="C199" s="2"/>
      <c r="D199" s="2"/>
      <c r="E199" s="2"/>
    </row>
    <row r="200" spans="1:5" ht="15.75" customHeight="1">
      <c r="A200" s="2"/>
      <c r="B200" s="533"/>
      <c r="C200" s="2"/>
      <c r="D200" s="2"/>
      <c r="E200" s="2"/>
    </row>
    <row r="201" spans="1:5" ht="15.75" customHeight="1">
      <c r="A201" s="2"/>
      <c r="B201" s="533"/>
      <c r="C201" s="2"/>
      <c r="D201" s="2"/>
      <c r="E201" s="2"/>
    </row>
    <row r="202" spans="1:5" ht="15.75" customHeight="1">
      <c r="A202" s="2"/>
      <c r="B202" s="533"/>
      <c r="C202" s="2"/>
      <c r="D202" s="2"/>
      <c r="E202" s="2"/>
    </row>
    <row r="203" spans="1:5" ht="15.75" customHeight="1">
      <c r="A203" s="2"/>
      <c r="B203" s="533"/>
      <c r="C203" s="2"/>
      <c r="D203" s="2"/>
      <c r="E203" s="2"/>
    </row>
    <row r="204" spans="1:5" ht="15.75" customHeight="1">
      <c r="A204" s="2"/>
      <c r="B204" s="533"/>
      <c r="C204" s="2"/>
      <c r="D204" s="2"/>
      <c r="E204" s="2"/>
    </row>
    <row r="205" spans="1:5" ht="15.75" customHeight="1">
      <c r="A205" s="2"/>
      <c r="B205" s="533"/>
      <c r="C205" s="2"/>
      <c r="D205" s="2"/>
      <c r="E205" s="2"/>
    </row>
    <row r="206" spans="1:5" ht="15.75" customHeight="1">
      <c r="A206" s="2"/>
      <c r="B206" s="533"/>
      <c r="C206" s="2"/>
      <c r="D206" s="2"/>
      <c r="E206" s="2"/>
    </row>
    <row r="207" spans="1:5" ht="15.75" customHeight="1">
      <c r="A207" s="2"/>
      <c r="B207" s="533"/>
      <c r="C207" s="2"/>
      <c r="D207" s="2"/>
      <c r="E207" s="2"/>
    </row>
    <row r="208" spans="1:5" ht="15.75" customHeight="1">
      <c r="A208" s="2"/>
      <c r="B208" s="533"/>
      <c r="C208" s="2"/>
      <c r="D208" s="2"/>
      <c r="E208" s="2"/>
    </row>
    <row r="209" spans="1:5" ht="15.75" customHeight="1">
      <c r="A209" s="2"/>
      <c r="B209" s="533"/>
      <c r="C209" s="2"/>
      <c r="D209" s="2"/>
      <c r="E209" s="2"/>
    </row>
    <row r="210" spans="1:5" ht="15.75" customHeight="1">
      <c r="A210" s="2"/>
      <c r="B210" s="533"/>
      <c r="C210" s="2"/>
      <c r="D210" s="2"/>
      <c r="E210" s="2"/>
    </row>
    <row r="211" spans="1:5" ht="15.75" customHeight="1">
      <c r="A211" s="2"/>
      <c r="B211" s="533"/>
      <c r="C211" s="2"/>
      <c r="D211" s="2"/>
      <c r="E211" s="2"/>
    </row>
    <row r="212" spans="1:5" ht="15.75" customHeight="1">
      <c r="A212" s="2"/>
      <c r="B212" s="533"/>
      <c r="C212" s="2"/>
      <c r="D212" s="2"/>
      <c r="E212" s="2"/>
    </row>
    <row r="213" spans="1:5" ht="15.75" customHeight="1">
      <c r="A213" s="2"/>
      <c r="B213" s="533"/>
      <c r="C213" s="2"/>
      <c r="D213" s="2"/>
      <c r="E213" s="2"/>
    </row>
    <row r="214" spans="1:5" ht="15.75" customHeight="1">
      <c r="A214" s="2"/>
      <c r="B214" s="533"/>
      <c r="C214" s="2"/>
      <c r="D214" s="2"/>
      <c r="E214" s="2"/>
    </row>
    <row r="215" spans="1:5" ht="15.75" customHeight="1">
      <c r="A215" s="2"/>
      <c r="B215" s="533"/>
      <c r="C215" s="2"/>
      <c r="D215" s="2"/>
      <c r="E215" s="2"/>
    </row>
    <row r="216" spans="1:5" ht="15.75" customHeight="1">
      <c r="A216" s="2"/>
      <c r="B216" s="533"/>
      <c r="C216" s="2"/>
      <c r="D216" s="2"/>
      <c r="E216" s="2"/>
    </row>
    <row r="217" spans="1:5" ht="15.75" customHeight="1">
      <c r="A217" s="2"/>
      <c r="B217" s="533"/>
      <c r="C217" s="2"/>
      <c r="D217" s="2"/>
      <c r="E217" s="2"/>
    </row>
    <row r="218" spans="1:5" ht="15.75" customHeight="1">
      <c r="A218" s="2"/>
      <c r="B218" s="533"/>
      <c r="C218" s="2"/>
      <c r="D218" s="2"/>
      <c r="E218" s="2"/>
    </row>
    <row r="219" spans="1:5" ht="15.75" customHeight="1">
      <c r="A219" s="2"/>
      <c r="B219" s="533"/>
      <c r="C219" s="2"/>
      <c r="D219" s="2"/>
      <c r="E219" s="2"/>
    </row>
    <row r="220" spans="1:5" ht="15.75" customHeight="1">
      <c r="A220" s="2"/>
      <c r="B220" s="533"/>
      <c r="C220" s="2"/>
      <c r="D220" s="2"/>
      <c r="E220" s="2"/>
    </row>
    <row r="221" spans="1:5" ht="15.75" customHeight="1">
      <c r="A221" s="2"/>
      <c r="B221" s="533"/>
      <c r="C221" s="2"/>
      <c r="D221" s="2"/>
      <c r="E221" s="2"/>
    </row>
    <row r="222" spans="1:5" ht="15.75" customHeight="1">
      <c r="A222" s="2"/>
      <c r="B222" s="533"/>
      <c r="C222" s="2"/>
      <c r="D222" s="2"/>
      <c r="E222" s="2"/>
    </row>
    <row r="223" spans="1:5" ht="15.75" customHeight="1">
      <c r="A223" s="2"/>
      <c r="B223" s="533"/>
      <c r="C223" s="2"/>
      <c r="D223" s="2"/>
      <c r="E223" s="2"/>
    </row>
    <row r="224" spans="1:5" ht="15.75" customHeight="1">
      <c r="A224" s="2"/>
      <c r="B224" s="533"/>
      <c r="C224" s="2"/>
      <c r="D224" s="2"/>
      <c r="E224" s="2"/>
    </row>
    <row r="225" spans="1:5" ht="15.75" customHeight="1">
      <c r="A225" s="2"/>
      <c r="B225" s="533"/>
      <c r="C225" s="2"/>
      <c r="D225" s="2"/>
      <c r="E225" s="2"/>
    </row>
    <row r="226" spans="1:5" ht="15.75" customHeight="1">
      <c r="A226" s="2"/>
      <c r="B226" s="533"/>
      <c r="C226" s="2"/>
      <c r="D226" s="2"/>
      <c r="E226" s="2"/>
    </row>
    <row r="227" spans="1:5" ht="15.75" customHeight="1">
      <c r="A227" s="2"/>
      <c r="B227" s="533"/>
      <c r="C227" s="2"/>
      <c r="D227" s="2"/>
      <c r="E227" s="2"/>
    </row>
    <row r="228" spans="1:5" ht="15.75" customHeight="1">
      <c r="A228" s="2"/>
      <c r="B228" s="533"/>
      <c r="C228" s="2"/>
      <c r="D228" s="2"/>
      <c r="E228" s="2"/>
    </row>
    <row r="229" spans="1:5" ht="15.75" customHeight="1">
      <c r="A229" s="2"/>
      <c r="B229" s="533"/>
      <c r="C229" s="2"/>
      <c r="D229" s="2"/>
      <c r="E229" s="2"/>
    </row>
    <row r="230" spans="1:5" ht="15.75" customHeight="1">
      <c r="A230" s="2"/>
      <c r="B230" s="533"/>
      <c r="C230" s="2"/>
      <c r="D230" s="2"/>
      <c r="E230" s="2"/>
    </row>
    <row r="231" spans="1:5" ht="15.75" customHeight="1">
      <c r="A231" s="2"/>
      <c r="B231" s="533"/>
      <c r="C231" s="2"/>
      <c r="D231" s="2"/>
      <c r="E231" s="2"/>
    </row>
    <row r="232" spans="1:5" ht="15.75" customHeight="1">
      <c r="A232" s="2"/>
      <c r="B232" s="533"/>
      <c r="C232" s="2"/>
      <c r="D232" s="2"/>
      <c r="E232" s="2"/>
    </row>
    <row r="233" spans="1:5" ht="15.75" customHeight="1">
      <c r="A233" s="2"/>
      <c r="B233" s="533"/>
      <c r="C233" s="2"/>
      <c r="D233" s="2"/>
      <c r="E233" s="2"/>
    </row>
    <row r="234" spans="1:5" ht="15.75" customHeight="1">
      <c r="A234" s="2"/>
      <c r="B234" s="533"/>
      <c r="C234" s="2"/>
      <c r="D234" s="2"/>
      <c r="E234" s="2"/>
    </row>
    <row r="235" spans="1:5" ht="15.75" customHeight="1">
      <c r="A235" s="2"/>
      <c r="B235" s="533"/>
      <c r="C235" s="2"/>
      <c r="D235" s="2"/>
      <c r="E235" s="2"/>
    </row>
    <row r="236" spans="1:5" ht="15.75" customHeight="1">
      <c r="A236" s="2"/>
      <c r="B236" s="533"/>
      <c r="C236" s="2"/>
      <c r="D236" s="2"/>
      <c r="E236" s="2"/>
    </row>
    <row r="237" spans="1:5" ht="15.75" customHeight="1">
      <c r="A237" s="2"/>
      <c r="B237" s="533"/>
      <c r="C237" s="2"/>
      <c r="D237" s="2"/>
      <c r="E237" s="2"/>
    </row>
    <row r="238" spans="1:5" ht="15.75" customHeight="1">
      <c r="A238" s="2"/>
      <c r="B238" s="533"/>
      <c r="C238" s="2"/>
      <c r="D238" s="2"/>
      <c r="E238" s="2"/>
    </row>
    <row r="239" spans="1:5" ht="15.75" customHeight="1">
      <c r="A239" s="2"/>
      <c r="B239" s="533"/>
      <c r="C239" s="2"/>
      <c r="D239" s="2"/>
      <c r="E239" s="2"/>
    </row>
    <row r="240" spans="1:5" ht="15.75" customHeight="1">
      <c r="A240" s="2"/>
      <c r="B240" s="533"/>
      <c r="C240" s="2"/>
      <c r="D240" s="2"/>
      <c r="E240" s="2"/>
    </row>
    <row r="241" spans="1:5" ht="15.75" customHeight="1">
      <c r="A241" s="2"/>
      <c r="B241" s="533"/>
      <c r="C241" s="2"/>
      <c r="D241" s="2"/>
      <c r="E241" s="2"/>
    </row>
    <row r="242" spans="1:5" ht="15.75" customHeight="1">
      <c r="A242" s="2"/>
      <c r="B242" s="533"/>
      <c r="C242" s="2"/>
      <c r="D242" s="2"/>
      <c r="E242" s="2"/>
    </row>
    <row r="243" spans="1:5" ht="15.75" customHeight="1">
      <c r="A243" s="2"/>
      <c r="B243" s="533"/>
      <c r="C243" s="2"/>
      <c r="D243" s="2"/>
      <c r="E243" s="2"/>
    </row>
    <row r="244" spans="1:5" ht="15.75" customHeight="1">
      <c r="A244" s="2"/>
      <c r="B244" s="533"/>
      <c r="C244" s="2"/>
      <c r="D244" s="2"/>
      <c r="E244" s="2"/>
    </row>
    <row r="245" spans="1:5" ht="15.75" customHeight="1">
      <c r="A245" s="2"/>
      <c r="B245" s="533"/>
      <c r="C245" s="2"/>
      <c r="D245" s="2"/>
      <c r="E245" s="2"/>
    </row>
    <row r="246" spans="1:5" ht="15.75" customHeight="1">
      <c r="A246" s="2"/>
      <c r="B246" s="533"/>
      <c r="C246" s="2"/>
      <c r="D246" s="2"/>
      <c r="E246" s="2"/>
    </row>
    <row r="247" spans="1:5" ht="15.75" customHeight="1">
      <c r="A247" s="2"/>
      <c r="B247" s="533"/>
      <c r="C247" s="2"/>
      <c r="D247" s="2"/>
      <c r="E247" s="2"/>
    </row>
    <row r="248" spans="1:5" ht="15.75" customHeight="1">
      <c r="A248" s="2"/>
      <c r="B248" s="533"/>
      <c r="C248" s="2"/>
      <c r="D248" s="2"/>
      <c r="E248" s="2"/>
    </row>
    <row r="249" spans="1:5" ht="15.75" customHeight="1">
      <c r="A249" s="2"/>
      <c r="B249" s="533"/>
      <c r="C249" s="2"/>
      <c r="D249" s="2"/>
      <c r="E249" s="2"/>
    </row>
    <row r="250" spans="1:5" ht="15.75" customHeight="1">
      <c r="A250" s="2"/>
      <c r="B250" s="533"/>
      <c r="C250" s="2"/>
      <c r="D250" s="2"/>
      <c r="E250" s="2"/>
    </row>
    <row r="251" spans="1:5" ht="15.75" customHeight="1">
      <c r="A251" s="2"/>
      <c r="B251" s="533"/>
      <c r="C251" s="2"/>
      <c r="D251" s="2"/>
      <c r="E251" s="2"/>
    </row>
    <row r="252" spans="1:5" ht="15.75" customHeight="1">
      <c r="A252" s="2"/>
      <c r="B252" s="533"/>
      <c r="C252" s="2"/>
      <c r="D252" s="2"/>
      <c r="E252" s="2"/>
    </row>
    <row r="253" spans="1:5" ht="15.75" customHeight="1">
      <c r="A253" s="2"/>
      <c r="B253" s="533"/>
      <c r="C253" s="2"/>
      <c r="D253" s="2"/>
      <c r="E253" s="2"/>
    </row>
    <row r="254" spans="1:5" ht="15.75" customHeight="1">
      <c r="A254" s="2"/>
      <c r="B254" s="533"/>
      <c r="C254" s="2"/>
      <c r="D254" s="2"/>
      <c r="E254" s="2"/>
    </row>
    <row r="255" spans="1:5" ht="15.75" customHeight="1">
      <c r="A255" s="2"/>
      <c r="B255" s="533"/>
      <c r="C255" s="2"/>
      <c r="D255" s="2"/>
      <c r="E255" s="2"/>
    </row>
    <row r="256" spans="1:5" ht="15.75" customHeight="1">
      <c r="A256" s="2"/>
      <c r="B256" s="533"/>
      <c r="C256" s="2"/>
      <c r="D256" s="2"/>
      <c r="E256" s="2"/>
    </row>
    <row r="257" spans="1:5" ht="15.75" customHeight="1">
      <c r="A257" s="2"/>
      <c r="B257" s="533"/>
      <c r="C257" s="2"/>
      <c r="D257" s="2"/>
      <c r="E257" s="2"/>
    </row>
    <row r="258" spans="1:5" ht="15.75" customHeight="1">
      <c r="A258" s="2"/>
      <c r="B258" s="533"/>
      <c r="C258" s="2"/>
      <c r="D258" s="2"/>
      <c r="E258" s="2"/>
    </row>
    <row r="259" spans="1:5" ht="15.75" customHeight="1">
      <c r="A259" s="2"/>
      <c r="B259" s="533"/>
      <c r="C259" s="2"/>
      <c r="D259" s="2"/>
      <c r="E259" s="2"/>
    </row>
    <row r="260" spans="1:5" ht="15.75" customHeight="1">
      <c r="A260" s="2"/>
      <c r="B260" s="533"/>
      <c r="C260" s="2"/>
      <c r="D260" s="2"/>
      <c r="E260" s="2"/>
    </row>
    <row r="261" spans="1:5" ht="15.75" customHeight="1">
      <c r="A261" s="2"/>
      <c r="B261" s="533"/>
      <c r="C261" s="2"/>
      <c r="D261" s="2"/>
      <c r="E261" s="2"/>
    </row>
    <row r="262" spans="1:5" ht="15.75" customHeight="1">
      <c r="A262" s="2"/>
      <c r="B262" s="533"/>
      <c r="C262" s="2"/>
      <c r="D262" s="2"/>
      <c r="E262" s="2"/>
    </row>
    <row r="263" spans="1:5" ht="15.75" customHeight="1">
      <c r="A263" s="2"/>
      <c r="B263" s="533"/>
      <c r="C263" s="2"/>
      <c r="D263" s="2"/>
      <c r="E263" s="2"/>
    </row>
    <row r="264" spans="1:5" ht="15.75" customHeight="1">
      <c r="A264" s="2"/>
      <c r="B264" s="533"/>
      <c r="C264" s="2"/>
      <c r="D264" s="2"/>
      <c r="E264" s="2"/>
    </row>
    <row r="265" spans="1:5" ht="15.75" customHeight="1">
      <c r="A265" s="2"/>
      <c r="B265" s="533"/>
      <c r="C265" s="2"/>
      <c r="D265" s="2"/>
      <c r="E265" s="2"/>
    </row>
    <row r="266" spans="1:5" ht="15.75" customHeight="1">
      <c r="A266" s="2"/>
      <c r="B266" s="533"/>
      <c r="C266" s="2"/>
      <c r="D266" s="2"/>
      <c r="E266" s="2"/>
    </row>
    <row r="267" spans="1:5" ht="15.75" customHeight="1">
      <c r="A267" s="2"/>
      <c r="B267" s="533"/>
      <c r="C267" s="2"/>
      <c r="D267" s="2"/>
      <c r="E267" s="2"/>
    </row>
    <row r="268" spans="1:5" ht="15.75" customHeight="1">
      <c r="A268" s="2"/>
      <c r="B268" s="533"/>
      <c r="C268" s="2"/>
      <c r="D268" s="2"/>
      <c r="E268" s="2"/>
    </row>
    <row r="269" spans="1:5" ht="15.75" customHeight="1">
      <c r="A269" s="2"/>
      <c r="B269" s="533"/>
      <c r="C269" s="2"/>
      <c r="D269" s="2"/>
      <c r="E269" s="2"/>
    </row>
    <row r="270" spans="1:5" ht="15.75" customHeight="1">
      <c r="A270" s="2"/>
      <c r="B270" s="533"/>
      <c r="C270" s="2"/>
      <c r="D270" s="2"/>
      <c r="E270" s="2"/>
    </row>
    <row r="271" spans="1:5" ht="15.75" customHeight="1">
      <c r="A271" s="2"/>
      <c r="B271" s="533"/>
      <c r="C271" s="2"/>
      <c r="D271" s="2"/>
      <c r="E271" s="2"/>
    </row>
    <row r="272" spans="1:5" ht="15.75" customHeight="1">
      <c r="A272" s="2"/>
      <c r="B272" s="533"/>
      <c r="C272" s="2"/>
      <c r="D272" s="2"/>
      <c r="E272" s="2"/>
    </row>
    <row r="273" spans="1:5" ht="15.75" customHeight="1">
      <c r="A273" s="2"/>
      <c r="B273" s="533"/>
      <c r="C273" s="2"/>
      <c r="D273" s="2"/>
      <c r="E273" s="2"/>
    </row>
    <row r="274" spans="1:5" ht="15.75" customHeight="1">
      <c r="A274" s="2"/>
      <c r="B274" s="533"/>
      <c r="C274" s="2"/>
      <c r="D274" s="2"/>
      <c r="E274" s="2"/>
    </row>
    <row r="275" spans="1:5" ht="15.75" customHeight="1">
      <c r="A275" s="2"/>
      <c r="B275" s="533"/>
      <c r="C275" s="2"/>
      <c r="D275" s="2"/>
      <c r="E275" s="2"/>
    </row>
    <row r="276" spans="1:5" ht="15.75" customHeight="1">
      <c r="A276" s="2"/>
      <c r="B276" s="533"/>
      <c r="C276" s="2"/>
      <c r="D276" s="2"/>
      <c r="E276" s="2"/>
    </row>
    <row r="277" spans="1:5" ht="15.75" customHeight="1">
      <c r="A277" s="2"/>
      <c r="B277" s="533"/>
      <c r="C277" s="2"/>
      <c r="D277" s="2"/>
      <c r="E277" s="2"/>
    </row>
    <row r="278" spans="1:5" ht="15.75" customHeight="1">
      <c r="A278" s="2"/>
      <c r="B278" s="533"/>
      <c r="C278" s="2"/>
      <c r="D278" s="2"/>
      <c r="E278" s="2"/>
    </row>
    <row r="279" spans="1:5" ht="15.75" customHeight="1">
      <c r="A279" s="2"/>
      <c r="B279" s="533"/>
      <c r="C279" s="2"/>
      <c r="D279" s="2"/>
      <c r="E279" s="2"/>
    </row>
    <row r="280" spans="1:5" ht="15.75" customHeight="1">
      <c r="A280" s="2"/>
      <c r="B280" s="533"/>
      <c r="C280" s="2"/>
      <c r="D280" s="2"/>
      <c r="E280" s="2"/>
    </row>
    <row r="281" spans="1:5" ht="15.75" customHeight="1">
      <c r="A281" s="2"/>
      <c r="B281" s="533"/>
      <c r="C281" s="2"/>
      <c r="D281" s="2"/>
      <c r="E281" s="2"/>
    </row>
    <row r="282" spans="1:5" ht="15.75" customHeight="1">
      <c r="A282" s="2"/>
      <c r="B282" s="533"/>
      <c r="C282" s="2"/>
      <c r="D282" s="2"/>
      <c r="E282" s="2"/>
    </row>
    <row r="283" spans="1:5" ht="15.75" customHeight="1">
      <c r="A283" s="2"/>
      <c r="B283" s="533"/>
      <c r="C283" s="2"/>
      <c r="D283" s="2"/>
      <c r="E283" s="2"/>
    </row>
    <row r="284" spans="1:5" ht="15.75" customHeight="1">
      <c r="A284" s="2"/>
      <c r="B284" s="533"/>
      <c r="C284" s="2"/>
      <c r="D284" s="2"/>
      <c r="E284" s="2"/>
    </row>
    <row r="285" spans="1:5" ht="15.75" customHeight="1">
      <c r="A285" s="2"/>
      <c r="B285" s="533"/>
      <c r="C285" s="2"/>
      <c r="D285" s="2"/>
      <c r="E285" s="2"/>
    </row>
    <row r="286" spans="1:5" ht="15.75" customHeight="1">
      <c r="A286" s="2"/>
      <c r="B286" s="533"/>
      <c r="C286" s="2"/>
      <c r="D286" s="2"/>
      <c r="E286" s="2"/>
    </row>
    <row r="287" spans="1:5" ht="15.75" customHeight="1">
      <c r="A287" s="2"/>
      <c r="B287" s="533"/>
      <c r="C287" s="2"/>
      <c r="D287" s="2"/>
      <c r="E287" s="2"/>
    </row>
    <row r="288" spans="1:5" ht="15.75" customHeight="1">
      <c r="A288" s="2"/>
      <c r="B288" s="533"/>
      <c r="C288" s="2"/>
      <c r="D288" s="2"/>
      <c r="E288" s="2"/>
    </row>
    <row r="289" spans="1:5" ht="15.75" customHeight="1">
      <c r="A289" s="2"/>
      <c r="B289" s="533"/>
      <c r="C289" s="2"/>
      <c r="D289" s="2"/>
      <c r="E289" s="2"/>
    </row>
    <row r="290" spans="1:5" ht="15.75" customHeight="1">
      <c r="A290" s="2"/>
      <c r="B290" s="533"/>
      <c r="C290" s="2"/>
      <c r="D290" s="2"/>
      <c r="E290" s="2"/>
    </row>
    <row r="291" spans="1:5" ht="15.75" customHeight="1">
      <c r="A291" s="2"/>
      <c r="B291" s="533"/>
      <c r="C291" s="2"/>
      <c r="D291" s="2"/>
      <c r="E291" s="2"/>
    </row>
    <row r="292" spans="1:5" ht="15.75" customHeight="1">
      <c r="A292" s="2"/>
      <c r="B292" s="533"/>
      <c r="C292" s="2"/>
      <c r="D292" s="2"/>
      <c r="E292" s="2"/>
    </row>
    <row r="293" spans="1:5" ht="15.75" customHeight="1">
      <c r="A293" s="2"/>
      <c r="B293" s="533"/>
      <c r="C293" s="2"/>
      <c r="D293" s="2"/>
      <c r="E293" s="2"/>
    </row>
    <row r="294" spans="1:5" ht="15.75" customHeight="1">
      <c r="A294" s="2"/>
      <c r="B294" s="533"/>
      <c r="C294" s="2"/>
      <c r="D294" s="2"/>
      <c r="E294" s="2"/>
    </row>
    <row r="295" spans="1:5" ht="15.75" customHeight="1">
      <c r="A295" s="2"/>
      <c r="B295" s="533"/>
      <c r="C295" s="2"/>
      <c r="D295" s="2"/>
      <c r="E295" s="2"/>
    </row>
    <row r="296" spans="1:5" ht="15.75" customHeight="1">
      <c r="A296" s="2"/>
      <c r="B296" s="533"/>
      <c r="C296" s="2"/>
      <c r="D296" s="2"/>
      <c r="E296" s="2"/>
    </row>
    <row r="297" spans="1:5" ht="15.75" customHeight="1">
      <c r="A297" s="2"/>
      <c r="B297" s="533"/>
      <c r="C297" s="2"/>
      <c r="D297" s="2"/>
      <c r="E297" s="2"/>
    </row>
    <row r="298" spans="1:5" ht="15.75" customHeight="1">
      <c r="A298" s="2"/>
      <c r="B298" s="533"/>
      <c r="C298" s="2"/>
      <c r="D298" s="2"/>
      <c r="E298" s="2"/>
    </row>
    <row r="299" spans="1:5" ht="15.75" customHeight="1">
      <c r="A299" s="2"/>
      <c r="B299" s="533"/>
      <c r="C299" s="2"/>
      <c r="D299" s="2"/>
      <c r="E299" s="2"/>
    </row>
    <row r="300" spans="1:5" ht="15.75" customHeight="1">
      <c r="A300" s="2"/>
      <c r="B300" s="533"/>
      <c r="C300" s="2"/>
      <c r="D300" s="2"/>
      <c r="E300" s="2"/>
    </row>
    <row r="301" spans="1:5" ht="15.75" customHeight="1">
      <c r="A301" s="2"/>
      <c r="B301" s="533"/>
      <c r="C301" s="2"/>
      <c r="D301" s="2"/>
      <c r="E301" s="2"/>
    </row>
    <row r="302" spans="1:5" ht="15.75" customHeight="1">
      <c r="A302" s="2"/>
      <c r="B302" s="533"/>
      <c r="C302" s="2"/>
      <c r="D302" s="2"/>
      <c r="E302" s="2"/>
    </row>
    <row r="303" spans="1:5" ht="15.75" customHeight="1">
      <c r="A303" s="2"/>
      <c r="B303" s="533"/>
      <c r="C303" s="2"/>
      <c r="D303" s="2"/>
      <c r="E303" s="2"/>
    </row>
    <row r="304" spans="1:5" ht="15.75" customHeight="1">
      <c r="A304" s="2"/>
      <c r="B304" s="533"/>
      <c r="C304" s="2"/>
      <c r="D304" s="2"/>
      <c r="E304" s="2"/>
    </row>
    <row r="305" spans="1:5" ht="15.75" customHeight="1">
      <c r="A305" s="2"/>
      <c r="B305" s="533"/>
      <c r="C305" s="2"/>
      <c r="D305" s="2"/>
      <c r="E305" s="2"/>
    </row>
    <row r="306" spans="1:5" ht="15.75" customHeight="1">
      <c r="A306" s="2"/>
      <c r="B306" s="533"/>
      <c r="C306" s="2"/>
      <c r="D306" s="2"/>
      <c r="E306" s="2"/>
    </row>
    <row r="307" spans="1:5" ht="15.75" customHeight="1">
      <c r="A307" s="2"/>
      <c r="B307" s="533"/>
      <c r="C307" s="2"/>
      <c r="D307" s="2"/>
      <c r="E307" s="2"/>
    </row>
    <row r="308" spans="1:5" ht="15.75" customHeight="1">
      <c r="A308" s="2"/>
      <c r="B308" s="533"/>
      <c r="C308" s="2"/>
      <c r="D308" s="2"/>
      <c r="E308" s="2"/>
    </row>
    <row r="309" spans="1:5" ht="15.75" customHeight="1">
      <c r="A309" s="2"/>
      <c r="B309" s="533"/>
      <c r="C309" s="2"/>
      <c r="D309" s="2"/>
      <c r="E309" s="2"/>
    </row>
    <row r="310" spans="1:5" ht="15.75" customHeight="1">
      <c r="A310" s="2"/>
      <c r="B310" s="533"/>
      <c r="C310" s="2"/>
      <c r="D310" s="2"/>
      <c r="E310" s="2"/>
    </row>
    <row r="311" spans="1:5" ht="15.75" customHeight="1">
      <c r="A311" s="2"/>
      <c r="B311" s="533"/>
      <c r="C311" s="2"/>
      <c r="D311" s="2"/>
      <c r="E311" s="2"/>
    </row>
    <row r="312" spans="1:5" ht="15.75" customHeight="1">
      <c r="A312" s="2"/>
      <c r="B312" s="533"/>
      <c r="C312" s="2"/>
      <c r="D312" s="2"/>
      <c r="E312" s="2"/>
    </row>
    <row r="313" spans="1:5" ht="15.75" customHeight="1">
      <c r="A313" s="2"/>
      <c r="B313" s="533"/>
      <c r="C313" s="2"/>
      <c r="D313" s="2"/>
      <c r="E313" s="2"/>
    </row>
    <row r="314" spans="1:5" ht="15.75" customHeight="1">
      <c r="A314" s="2"/>
      <c r="B314" s="533"/>
      <c r="C314" s="2"/>
      <c r="D314" s="2"/>
      <c r="E314" s="2"/>
    </row>
    <row r="315" spans="1:5" ht="15.75" customHeight="1">
      <c r="A315" s="2"/>
      <c r="B315" s="533"/>
      <c r="C315" s="2"/>
      <c r="D315" s="2"/>
      <c r="E315" s="2"/>
    </row>
    <row r="316" spans="1:5" ht="15.75" customHeight="1">
      <c r="A316" s="2"/>
      <c r="B316" s="533"/>
      <c r="C316" s="2"/>
      <c r="D316" s="2"/>
      <c r="E316" s="2"/>
    </row>
    <row r="317" spans="1:5" ht="15.75" customHeight="1">
      <c r="A317" s="2"/>
      <c r="B317" s="533"/>
      <c r="C317" s="2"/>
      <c r="D317" s="2"/>
      <c r="E317" s="2"/>
    </row>
    <row r="318" spans="1:5" ht="15.75" customHeight="1">
      <c r="A318" s="2"/>
      <c r="B318" s="533"/>
      <c r="C318" s="2"/>
      <c r="D318" s="2"/>
      <c r="E318" s="2"/>
    </row>
    <row r="319" spans="1:5" ht="15.75" customHeight="1">
      <c r="A319" s="2"/>
      <c r="B319" s="533"/>
      <c r="C319" s="2"/>
      <c r="D319" s="2"/>
      <c r="E319" s="2"/>
    </row>
    <row r="320" spans="1:5" ht="15.75" customHeight="1">
      <c r="A320" s="2"/>
      <c r="B320" s="533"/>
      <c r="C320" s="2"/>
      <c r="D320" s="2"/>
      <c r="E320" s="2"/>
    </row>
    <row r="321" spans="1:5" ht="15.75" customHeight="1">
      <c r="A321" s="2"/>
      <c r="B321" s="533"/>
      <c r="C321" s="2"/>
      <c r="D321" s="2"/>
      <c r="E321" s="2"/>
    </row>
    <row r="322" spans="1:5" ht="15.75" customHeight="1">
      <c r="A322" s="2"/>
      <c r="B322" s="533"/>
      <c r="C322" s="2"/>
      <c r="D322" s="2"/>
      <c r="E322" s="2"/>
    </row>
    <row r="323" spans="1:5" ht="15.75" customHeight="1">
      <c r="A323" s="2"/>
      <c r="B323" s="533"/>
      <c r="C323" s="2"/>
      <c r="D323" s="2"/>
      <c r="E323" s="2"/>
    </row>
    <row r="324" spans="1:5" ht="15.75" customHeight="1">
      <c r="A324" s="2"/>
      <c r="B324" s="533"/>
      <c r="C324" s="2"/>
      <c r="D324" s="2"/>
      <c r="E324" s="2"/>
    </row>
    <row r="325" spans="1:5" ht="15.75" customHeight="1">
      <c r="A325" s="2"/>
      <c r="B325" s="533"/>
      <c r="C325" s="2"/>
      <c r="D325" s="2"/>
      <c r="E325" s="2"/>
    </row>
    <row r="326" spans="1:5" ht="15.75" customHeight="1">
      <c r="A326" s="2"/>
      <c r="B326" s="533"/>
      <c r="C326" s="2"/>
      <c r="D326" s="2"/>
      <c r="E326" s="2"/>
    </row>
    <row r="327" spans="1:5" ht="15.75" customHeight="1">
      <c r="A327" s="2"/>
      <c r="B327" s="533"/>
      <c r="C327" s="2"/>
      <c r="D327" s="2"/>
      <c r="E327" s="2"/>
    </row>
    <row r="328" spans="1:5" ht="15.75" customHeight="1">
      <c r="A328" s="2"/>
      <c r="B328" s="533"/>
      <c r="C328" s="2"/>
      <c r="D328" s="2"/>
      <c r="E328" s="2"/>
    </row>
    <row r="329" spans="1:5" ht="15.75" customHeight="1">
      <c r="A329" s="2"/>
      <c r="B329" s="533"/>
      <c r="C329" s="2"/>
      <c r="D329" s="2"/>
      <c r="E329" s="2"/>
    </row>
    <row r="330" spans="1:5" ht="15.75" customHeight="1">
      <c r="A330" s="2"/>
      <c r="B330" s="533"/>
      <c r="C330" s="2"/>
      <c r="D330" s="2"/>
      <c r="E330" s="2"/>
    </row>
    <row r="331" spans="1:5" ht="15.75" customHeight="1">
      <c r="A331" s="2"/>
      <c r="B331" s="533"/>
      <c r="C331" s="2"/>
      <c r="D331" s="2"/>
      <c r="E331" s="2"/>
    </row>
    <row r="332" spans="1:5" ht="15.75" customHeight="1">
      <c r="A332" s="2"/>
      <c r="B332" s="533"/>
      <c r="C332" s="2"/>
      <c r="D332" s="2"/>
      <c r="E332" s="2"/>
    </row>
    <row r="333" spans="1:5" ht="15.75" customHeight="1">
      <c r="A333" s="2"/>
      <c r="B333" s="533"/>
      <c r="C333" s="2"/>
      <c r="D333" s="2"/>
      <c r="E333" s="2"/>
    </row>
    <row r="334" spans="1:5" ht="15.75" customHeight="1">
      <c r="A334" s="2"/>
      <c r="B334" s="533"/>
      <c r="C334" s="2"/>
      <c r="D334" s="2"/>
      <c r="E334" s="2"/>
    </row>
    <row r="335" spans="1:5" ht="15.75" customHeight="1">
      <c r="A335" s="2"/>
      <c r="B335" s="533"/>
      <c r="C335" s="2"/>
      <c r="D335" s="2"/>
      <c r="E335" s="2"/>
    </row>
    <row r="336" spans="1:5" ht="15.75" customHeight="1">
      <c r="A336" s="2"/>
      <c r="B336" s="533"/>
      <c r="C336" s="2"/>
      <c r="D336" s="2"/>
      <c r="E336" s="2"/>
    </row>
    <row r="337" spans="1:5" ht="15.75" customHeight="1">
      <c r="A337" s="2"/>
      <c r="B337" s="533"/>
      <c r="C337" s="2"/>
      <c r="D337" s="2"/>
      <c r="E337" s="2"/>
    </row>
    <row r="338" spans="1:5" ht="15.75" customHeight="1">
      <c r="A338" s="2"/>
      <c r="B338" s="533"/>
      <c r="C338" s="2"/>
      <c r="D338" s="2"/>
      <c r="E338" s="2"/>
    </row>
    <row r="339" spans="1:5" ht="15.75" customHeight="1">
      <c r="A339" s="2"/>
      <c r="B339" s="533"/>
      <c r="C339" s="2"/>
      <c r="D339" s="2"/>
      <c r="E339" s="2"/>
    </row>
    <row r="340" spans="1:5" ht="15.75" customHeight="1">
      <c r="A340" s="2"/>
      <c r="B340" s="533"/>
      <c r="C340" s="2"/>
      <c r="D340" s="2"/>
      <c r="E340" s="2"/>
    </row>
    <row r="341" spans="1:5" ht="15.75" customHeight="1">
      <c r="A341" s="2"/>
      <c r="B341" s="533"/>
      <c r="C341" s="2"/>
      <c r="D341" s="2"/>
      <c r="E341" s="2"/>
    </row>
    <row r="342" spans="1:5" ht="15.75" customHeight="1">
      <c r="A342" s="2"/>
      <c r="B342" s="533"/>
      <c r="C342" s="2"/>
      <c r="D342" s="2"/>
      <c r="E342" s="2"/>
    </row>
    <row r="343" spans="1:5" ht="15.75" customHeight="1">
      <c r="A343" s="2"/>
      <c r="B343" s="533"/>
      <c r="C343" s="2"/>
      <c r="D343" s="2"/>
      <c r="E343" s="2"/>
    </row>
    <row r="344" spans="1:5" ht="15.75" customHeight="1">
      <c r="A344" s="2"/>
      <c r="B344" s="533"/>
      <c r="C344" s="2"/>
      <c r="D344" s="2"/>
      <c r="E344" s="2"/>
    </row>
    <row r="345" spans="1:5" ht="15.75" customHeight="1">
      <c r="A345" s="2"/>
      <c r="B345" s="533"/>
      <c r="C345" s="2"/>
      <c r="D345" s="2"/>
      <c r="E345" s="2"/>
    </row>
    <row r="346" spans="1:5" ht="15.75" customHeight="1">
      <c r="A346" s="2"/>
      <c r="B346" s="533"/>
      <c r="C346" s="2"/>
      <c r="D346" s="2"/>
      <c r="E346" s="2"/>
    </row>
    <row r="347" spans="1:5" ht="15.75" customHeight="1">
      <c r="A347" s="2"/>
      <c r="B347" s="533"/>
      <c r="C347" s="2"/>
      <c r="D347" s="2"/>
      <c r="E347" s="2"/>
    </row>
    <row r="348" spans="1:5" ht="15.75" customHeight="1">
      <c r="A348" s="2"/>
      <c r="B348" s="533"/>
      <c r="C348" s="2"/>
      <c r="D348" s="2"/>
      <c r="E348" s="2"/>
    </row>
    <row r="349" spans="1:5" ht="15.75" customHeight="1">
      <c r="A349" s="2"/>
      <c r="B349" s="533"/>
      <c r="C349" s="2"/>
      <c r="D349" s="2"/>
      <c r="E349" s="2"/>
    </row>
    <row r="350" spans="1:5" ht="15.75" customHeight="1">
      <c r="A350" s="2"/>
      <c r="B350" s="533"/>
      <c r="C350" s="2"/>
      <c r="D350" s="2"/>
      <c r="E350" s="2"/>
    </row>
    <row r="351" spans="1:5" ht="15.75" customHeight="1">
      <c r="A351" s="2"/>
      <c r="B351" s="533"/>
      <c r="C351" s="2"/>
      <c r="D351" s="2"/>
      <c r="E351" s="2"/>
    </row>
    <row r="352" spans="1:5" ht="15.75" customHeight="1">
      <c r="A352" s="2"/>
      <c r="B352" s="533"/>
      <c r="C352" s="2"/>
      <c r="D352" s="2"/>
      <c r="E352" s="2"/>
    </row>
    <row r="353" spans="1:5" ht="15.75" customHeight="1">
      <c r="A353" s="2"/>
      <c r="B353" s="533"/>
      <c r="C353" s="2"/>
      <c r="D353" s="2"/>
      <c r="E353" s="2"/>
    </row>
    <row r="354" spans="1:5" ht="15.75" customHeight="1">
      <c r="A354" s="2"/>
      <c r="B354" s="533"/>
      <c r="C354" s="2"/>
      <c r="D354" s="2"/>
      <c r="E354" s="2"/>
    </row>
    <row r="355" spans="1:5" ht="15.75" customHeight="1">
      <c r="A355" s="2"/>
      <c r="B355" s="533"/>
      <c r="C355" s="2"/>
      <c r="D355" s="2"/>
      <c r="E355" s="2"/>
    </row>
    <row r="356" spans="1:5" ht="15.75" customHeight="1">
      <c r="A356" s="2"/>
      <c r="B356" s="533"/>
      <c r="C356" s="2"/>
      <c r="D356" s="2"/>
      <c r="E356" s="2"/>
    </row>
    <row r="357" spans="1:5" ht="15.75" customHeight="1">
      <c r="A357" s="2"/>
      <c r="B357" s="533"/>
      <c r="C357" s="2"/>
      <c r="D357" s="2"/>
      <c r="E357" s="2"/>
    </row>
    <row r="358" spans="1:5" ht="15.75" customHeight="1">
      <c r="A358" s="2"/>
      <c r="B358" s="533"/>
      <c r="C358" s="2"/>
      <c r="D358" s="2"/>
      <c r="E358" s="2"/>
    </row>
    <row r="359" spans="1:5" ht="15.75" customHeight="1">
      <c r="A359" s="2"/>
      <c r="B359" s="533"/>
      <c r="C359" s="2"/>
      <c r="D359" s="2"/>
      <c r="E359" s="2"/>
    </row>
    <row r="360" spans="1:5" ht="15.75" customHeight="1">
      <c r="A360" s="2"/>
      <c r="B360" s="533"/>
      <c r="C360" s="2"/>
      <c r="D360" s="2"/>
      <c r="E360" s="2"/>
    </row>
    <row r="361" spans="1:5" ht="15.75" customHeight="1">
      <c r="A361" s="2"/>
      <c r="B361" s="533"/>
      <c r="C361" s="2"/>
      <c r="D361" s="2"/>
      <c r="E361" s="2"/>
    </row>
    <row r="362" spans="1:5" ht="15.75" customHeight="1">
      <c r="A362" s="2"/>
      <c r="B362" s="533"/>
      <c r="C362" s="2"/>
      <c r="D362" s="2"/>
      <c r="E362" s="2"/>
    </row>
    <row r="363" spans="1:5" ht="15.75" customHeight="1">
      <c r="A363" s="2"/>
      <c r="B363" s="533"/>
      <c r="C363" s="2"/>
      <c r="D363" s="2"/>
      <c r="E363" s="2"/>
    </row>
    <row r="364" spans="1:5" ht="15.75" customHeight="1">
      <c r="A364" s="2"/>
      <c r="B364" s="533"/>
      <c r="C364" s="2"/>
      <c r="D364" s="2"/>
      <c r="E364" s="2"/>
    </row>
    <row r="365" spans="1:5" ht="15.75" customHeight="1">
      <c r="A365" s="2"/>
      <c r="B365" s="533"/>
      <c r="C365" s="2"/>
      <c r="D365" s="2"/>
      <c r="E365" s="2"/>
    </row>
    <row r="366" spans="1:5" ht="15.75" customHeight="1">
      <c r="A366" s="2"/>
      <c r="B366" s="533"/>
      <c r="C366" s="2"/>
      <c r="D366" s="2"/>
      <c r="E366" s="2"/>
    </row>
    <row r="367" spans="1:5" ht="15.75" customHeight="1">
      <c r="A367" s="2"/>
      <c r="B367" s="533"/>
      <c r="C367" s="2"/>
      <c r="D367" s="2"/>
      <c r="E367" s="2"/>
    </row>
    <row r="368" spans="1:5" ht="15.75" customHeight="1">
      <c r="A368" s="2"/>
      <c r="B368" s="533"/>
      <c r="C368" s="2"/>
      <c r="D368" s="2"/>
      <c r="E368" s="2"/>
    </row>
    <row r="369" spans="1:5" ht="15.75" customHeight="1">
      <c r="A369" s="2"/>
      <c r="B369" s="533"/>
      <c r="C369" s="2"/>
      <c r="D369" s="2"/>
      <c r="E369" s="2"/>
    </row>
    <row r="370" spans="1:5" ht="15.75" customHeight="1">
      <c r="A370" s="2"/>
      <c r="B370" s="533"/>
      <c r="C370" s="2"/>
      <c r="D370" s="2"/>
      <c r="E370" s="2"/>
    </row>
    <row r="371" spans="1:5" ht="15.75" customHeight="1">
      <c r="A371" s="2"/>
      <c r="B371" s="533"/>
      <c r="C371" s="2"/>
      <c r="D371" s="2"/>
      <c r="E371" s="2"/>
    </row>
    <row r="372" spans="1:5" ht="15.75" customHeight="1">
      <c r="A372" s="2"/>
      <c r="B372" s="533"/>
      <c r="C372" s="2"/>
      <c r="D372" s="2"/>
      <c r="E372" s="2"/>
    </row>
    <row r="373" spans="1:5" ht="15.75" customHeight="1">
      <c r="A373" s="2"/>
      <c r="B373" s="533"/>
      <c r="C373" s="2"/>
      <c r="D373" s="2"/>
      <c r="E373" s="2"/>
    </row>
    <row r="374" spans="1:5" ht="15.75" customHeight="1">
      <c r="A374" s="2"/>
      <c r="B374" s="533"/>
      <c r="C374" s="2"/>
      <c r="D374" s="2"/>
      <c r="E374" s="2"/>
    </row>
    <row r="375" spans="1:5" ht="15.75" customHeight="1">
      <c r="A375" s="2"/>
      <c r="B375" s="533"/>
      <c r="C375" s="2"/>
      <c r="D375" s="2"/>
      <c r="E375" s="2"/>
    </row>
    <row r="376" spans="1:5" ht="15.75" customHeight="1">
      <c r="A376" s="2"/>
      <c r="B376" s="533"/>
      <c r="C376" s="2"/>
      <c r="D376" s="2"/>
      <c r="E376" s="2"/>
    </row>
    <row r="377" spans="1:5" ht="15.75" customHeight="1">
      <c r="A377" s="2"/>
      <c r="B377" s="533"/>
      <c r="C377" s="2"/>
      <c r="D377" s="2"/>
      <c r="E377" s="2"/>
    </row>
    <row r="378" spans="1:5" ht="15.75" customHeight="1">
      <c r="A378" s="2"/>
      <c r="B378" s="533"/>
      <c r="C378" s="2"/>
      <c r="D378" s="2"/>
      <c r="E378" s="2"/>
    </row>
    <row r="379" spans="1:5" ht="15.75" customHeight="1">
      <c r="A379" s="2"/>
      <c r="B379" s="533"/>
      <c r="C379" s="2"/>
      <c r="D379" s="2"/>
      <c r="E379" s="2"/>
    </row>
    <row r="380" spans="1:5" ht="15.75" customHeight="1">
      <c r="A380" s="2"/>
      <c r="B380" s="533"/>
      <c r="C380" s="2"/>
      <c r="D380" s="2"/>
      <c r="E380" s="2"/>
    </row>
    <row r="381" spans="1:5" ht="15.75" customHeight="1">
      <c r="A381" s="2"/>
      <c r="B381" s="533"/>
      <c r="C381" s="2"/>
      <c r="D381" s="2"/>
      <c r="E381" s="2"/>
    </row>
    <row r="382" spans="1:5" ht="15.75" customHeight="1">
      <c r="A382" s="2"/>
      <c r="B382" s="533"/>
      <c r="C382" s="2"/>
      <c r="D382" s="2"/>
      <c r="E382" s="2"/>
    </row>
    <row r="383" spans="1:5" ht="15.75" customHeight="1">
      <c r="A383" s="2"/>
      <c r="B383" s="533"/>
      <c r="C383" s="2"/>
      <c r="D383" s="2"/>
      <c r="E383" s="2"/>
    </row>
    <row r="384" spans="1:5" ht="15.75" customHeight="1">
      <c r="A384" s="2"/>
      <c r="B384" s="533"/>
      <c r="C384" s="2"/>
      <c r="D384" s="2"/>
      <c r="E384" s="2"/>
    </row>
    <row r="385" spans="1:5" ht="15.75" customHeight="1">
      <c r="A385" s="2"/>
      <c r="B385" s="533"/>
      <c r="C385" s="2"/>
      <c r="D385" s="2"/>
      <c r="E385" s="2"/>
    </row>
    <row r="386" spans="1:5" ht="15.75" customHeight="1">
      <c r="A386" s="2"/>
      <c r="B386" s="533"/>
      <c r="C386" s="2"/>
      <c r="D386" s="2"/>
      <c r="E386" s="2"/>
    </row>
    <row r="387" spans="1:5" ht="15.75" customHeight="1">
      <c r="A387" s="2"/>
      <c r="B387" s="533"/>
      <c r="C387" s="2"/>
      <c r="D387" s="2"/>
      <c r="E387" s="2"/>
    </row>
    <row r="388" spans="1:5" ht="15.75" customHeight="1">
      <c r="A388" s="2"/>
      <c r="B388" s="533"/>
      <c r="C388" s="2"/>
      <c r="D388" s="2"/>
      <c r="E388" s="2"/>
    </row>
    <row r="389" spans="1:5" ht="15.75" customHeight="1">
      <c r="A389" s="2"/>
      <c r="B389" s="533"/>
      <c r="C389" s="2"/>
      <c r="D389" s="2"/>
      <c r="E389" s="2"/>
    </row>
    <row r="390" spans="1:5" ht="15.75" customHeight="1">
      <c r="A390" s="2"/>
      <c r="B390" s="533"/>
      <c r="C390" s="2"/>
      <c r="D390" s="2"/>
      <c r="E390" s="2"/>
    </row>
    <row r="391" spans="1:5" ht="15.75" customHeight="1">
      <c r="A391" s="2"/>
      <c r="B391" s="533"/>
      <c r="C391" s="2"/>
      <c r="D391" s="2"/>
      <c r="E391" s="2"/>
    </row>
    <row r="392" spans="1:5" ht="15.75" customHeight="1">
      <c r="A392" s="2"/>
      <c r="B392" s="533"/>
      <c r="C392" s="2"/>
      <c r="D392" s="2"/>
      <c r="E392" s="2"/>
    </row>
    <row r="393" spans="1:5" ht="15.75" customHeight="1">
      <c r="A393" s="2"/>
      <c r="B393" s="533"/>
      <c r="C393" s="2"/>
      <c r="D393" s="2"/>
      <c r="E393" s="2"/>
    </row>
    <row r="394" spans="1:5" ht="15.75" customHeight="1">
      <c r="A394" s="2"/>
      <c r="B394" s="533"/>
      <c r="C394" s="2"/>
      <c r="D394" s="2"/>
      <c r="E394" s="2"/>
    </row>
    <row r="395" spans="1:5" ht="15.75" customHeight="1">
      <c r="A395" s="2"/>
      <c r="B395" s="533"/>
      <c r="C395" s="2"/>
      <c r="D395" s="2"/>
      <c r="E395" s="2"/>
    </row>
    <row r="396" spans="1:5" ht="15.75" customHeight="1">
      <c r="A396" s="2"/>
      <c r="B396" s="533"/>
      <c r="C396" s="2"/>
      <c r="D396" s="2"/>
      <c r="E396" s="2"/>
    </row>
    <row r="397" spans="1:5" ht="15.75" customHeight="1">
      <c r="A397" s="2"/>
      <c r="B397" s="533"/>
      <c r="C397" s="2"/>
      <c r="D397" s="2"/>
      <c r="E397" s="2"/>
    </row>
    <row r="398" spans="1:5" ht="15.75" customHeight="1">
      <c r="A398" s="2"/>
      <c r="B398" s="533"/>
      <c r="C398" s="2"/>
      <c r="D398" s="2"/>
      <c r="E398" s="2"/>
    </row>
    <row r="399" spans="1:5" ht="15.75" customHeight="1">
      <c r="A399" s="2"/>
      <c r="B399" s="533"/>
      <c r="C399" s="2"/>
      <c r="D399" s="2"/>
      <c r="E399" s="2"/>
    </row>
    <row r="400" spans="1:5" ht="15.75" customHeight="1">
      <c r="A400" s="2"/>
      <c r="B400" s="533"/>
      <c r="C400" s="2"/>
      <c r="D400" s="2"/>
      <c r="E400" s="2"/>
    </row>
    <row r="401" spans="1:5" ht="15.75" customHeight="1">
      <c r="A401" s="2"/>
      <c r="B401" s="533"/>
      <c r="C401" s="2"/>
      <c r="D401" s="2"/>
      <c r="E401" s="2"/>
    </row>
    <row r="402" spans="1:5" ht="15.75" customHeight="1">
      <c r="A402" s="2"/>
      <c r="B402" s="533"/>
      <c r="C402" s="2"/>
      <c r="D402" s="2"/>
      <c r="E402" s="2"/>
    </row>
    <row r="403" spans="1:5" ht="15.75" customHeight="1">
      <c r="A403" s="2"/>
      <c r="B403" s="533"/>
      <c r="C403" s="2"/>
      <c r="D403" s="2"/>
      <c r="E403" s="2"/>
    </row>
    <row r="404" spans="1:5" ht="15.75" customHeight="1">
      <c r="A404" s="2"/>
      <c r="B404" s="533"/>
      <c r="C404" s="2"/>
      <c r="D404" s="2"/>
      <c r="E404" s="2"/>
    </row>
    <row r="405" spans="1:5" ht="15.75" customHeight="1">
      <c r="A405" s="2"/>
      <c r="B405" s="533"/>
      <c r="C405" s="2"/>
      <c r="D405" s="2"/>
      <c r="E405" s="2"/>
    </row>
    <row r="406" spans="1:5" ht="15.75" customHeight="1">
      <c r="A406" s="2"/>
      <c r="B406" s="533"/>
      <c r="C406" s="2"/>
      <c r="D406" s="2"/>
      <c r="E406" s="2"/>
    </row>
    <row r="407" spans="1:5" ht="15.75" customHeight="1">
      <c r="A407" s="2"/>
      <c r="B407" s="533"/>
      <c r="C407" s="2"/>
      <c r="D407" s="2"/>
      <c r="E407" s="2"/>
    </row>
    <row r="408" spans="1:5" ht="15.75" customHeight="1">
      <c r="A408" s="2"/>
      <c r="B408" s="533"/>
      <c r="C408" s="2"/>
      <c r="D408" s="2"/>
      <c r="E408" s="2"/>
    </row>
    <row r="409" spans="1:5" ht="15.75" customHeight="1">
      <c r="A409" s="2"/>
      <c r="B409" s="533"/>
      <c r="C409" s="2"/>
      <c r="D409" s="2"/>
      <c r="E409" s="2"/>
    </row>
    <row r="410" spans="1:5" ht="15.75" customHeight="1">
      <c r="A410" s="2"/>
      <c r="B410" s="533"/>
      <c r="C410" s="2"/>
      <c r="D410" s="2"/>
      <c r="E410" s="2"/>
    </row>
    <row r="411" spans="1:5" ht="15.75" customHeight="1">
      <c r="A411" s="2"/>
      <c r="B411" s="533"/>
      <c r="C411" s="2"/>
      <c r="D411" s="2"/>
      <c r="E411" s="2"/>
    </row>
    <row r="412" spans="1:5" ht="15.75" customHeight="1">
      <c r="A412" s="2"/>
      <c r="B412" s="533"/>
      <c r="C412" s="2"/>
      <c r="D412" s="2"/>
      <c r="E412" s="2"/>
    </row>
    <row r="413" spans="1:5" ht="15.75" customHeight="1">
      <c r="A413" s="2"/>
      <c r="B413" s="533"/>
      <c r="C413" s="2"/>
      <c r="D413" s="2"/>
      <c r="E413" s="2"/>
    </row>
    <row r="414" spans="1:5" ht="15.75" customHeight="1">
      <c r="A414" s="2"/>
      <c r="B414" s="533"/>
      <c r="C414" s="2"/>
      <c r="D414" s="2"/>
      <c r="E414" s="2"/>
    </row>
    <row r="415" spans="1:5" ht="15.75" customHeight="1">
      <c r="A415" s="2"/>
      <c r="B415" s="533"/>
      <c r="C415" s="2"/>
      <c r="D415" s="2"/>
      <c r="E415" s="2"/>
    </row>
    <row r="416" spans="1:5" ht="15.75" customHeight="1">
      <c r="A416" s="2"/>
      <c r="B416" s="533"/>
      <c r="C416" s="2"/>
      <c r="D416" s="2"/>
      <c r="E416" s="2"/>
    </row>
    <row r="417" spans="1:5" ht="15.75" customHeight="1">
      <c r="A417" s="2"/>
      <c r="B417" s="533"/>
      <c r="C417" s="2"/>
      <c r="D417" s="2"/>
      <c r="E417" s="2"/>
    </row>
    <row r="418" spans="1:5" ht="15.75" customHeight="1">
      <c r="A418" s="2"/>
      <c r="B418" s="533"/>
      <c r="C418" s="2"/>
      <c r="D418" s="2"/>
      <c r="E418" s="2"/>
    </row>
    <row r="419" spans="1:5" ht="15.75" customHeight="1">
      <c r="A419" s="2"/>
      <c r="B419" s="533"/>
      <c r="C419" s="2"/>
      <c r="D419" s="2"/>
      <c r="E419" s="2"/>
    </row>
    <row r="420" spans="1:5" ht="15.75" customHeight="1">
      <c r="A420" s="2"/>
      <c r="B420" s="533"/>
      <c r="C420" s="2"/>
      <c r="D420" s="2"/>
      <c r="E420" s="2"/>
    </row>
    <row r="421" spans="1:5" ht="15.75" customHeight="1">
      <c r="A421" s="2"/>
      <c r="B421" s="533"/>
      <c r="C421" s="2"/>
      <c r="D421" s="2"/>
      <c r="E421" s="2"/>
    </row>
    <row r="422" spans="1:5" ht="15.75" customHeight="1">
      <c r="A422" s="2"/>
      <c r="B422" s="533"/>
      <c r="C422" s="2"/>
      <c r="D422" s="2"/>
      <c r="E422" s="2"/>
    </row>
    <row r="423" spans="1:5" ht="15.75" customHeight="1">
      <c r="A423" s="2"/>
      <c r="B423" s="533"/>
      <c r="C423" s="2"/>
      <c r="D423" s="2"/>
      <c r="E423" s="2"/>
    </row>
    <row r="424" spans="1:5" ht="15.75" customHeight="1">
      <c r="A424" s="2"/>
      <c r="B424" s="533"/>
      <c r="C424" s="2"/>
      <c r="D424" s="2"/>
      <c r="E424" s="2"/>
    </row>
    <row r="425" spans="1:5" ht="15.75" customHeight="1">
      <c r="A425" s="2"/>
      <c r="B425" s="533"/>
      <c r="C425" s="2"/>
      <c r="D425" s="2"/>
      <c r="E425" s="2"/>
    </row>
    <row r="426" spans="1:5" ht="15.75" customHeight="1">
      <c r="A426" s="2"/>
      <c r="B426" s="533"/>
      <c r="C426" s="2"/>
      <c r="D426" s="2"/>
      <c r="E426" s="2"/>
    </row>
    <row r="427" spans="1:5" ht="15.75" customHeight="1">
      <c r="A427" s="2"/>
      <c r="B427" s="533"/>
      <c r="C427" s="2"/>
      <c r="D427" s="2"/>
      <c r="E427" s="2"/>
    </row>
    <row r="428" spans="1:5" ht="15.75" customHeight="1">
      <c r="A428" s="2"/>
      <c r="B428" s="533"/>
      <c r="C428" s="2"/>
      <c r="D428" s="2"/>
      <c r="E428" s="2"/>
    </row>
    <row r="429" spans="1:5" ht="15.75" customHeight="1">
      <c r="A429" s="2"/>
      <c r="B429" s="533"/>
      <c r="C429" s="2"/>
      <c r="D429" s="2"/>
      <c r="E429" s="2"/>
    </row>
    <row r="430" spans="1:5" ht="15.75" customHeight="1">
      <c r="A430" s="2"/>
      <c r="B430" s="533"/>
      <c r="C430" s="2"/>
      <c r="D430" s="2"/>
      <c r="E430" s="2"/>
    </row>
    <row r="431" spans="1:5" ht="15.75" customHeight="1">
      <c r="A431" s="2"/>
      <c r="B431" s="533"/>
      <c r="C431" s="2"/>
      <c r="D431" s="2"/>
      <c r="E431" s="2"/>
    </row>
    <row r="432" spans="1:5" ht="15.75" customHeight="1">
      <c r="A432" s="2"/>
      <c r="B432" s="533"/>
      <c r="C432" s="2"/>
      <c r="D432" s="2"/>
      <c r="E432" s="2"/>
    </row>
    <row r="433" spans="1:5" ht="15.75" customHeight="1">
      <c r="A433" s="2"/>
      <c r="B433" s="533"/>
      <c r="C433" s="2"/>
      <c r="D433" s="2"/>
      <c r="E433" s="2"/>
    </row>
    <row r="434" spans="1:5" ht="15.75" customHeight="1">
      <c r="A434" s="2"/>
      <c r="B434" s="533"/>
      <c r="C434" s="2"/>
      <c r="D434" s="2"/>
      <c r="E434" s="2"/>
    </row>
    <row r="435" spans="1:5" ht="15.75" customHeight="1">
      <c r="A435" s="2"/>
      <c r="B435" s="533"/>
      <c r="C435" s="2"/>
      <c r="D435" s="2"/>
      <c r="E435" s="2"/>
    </row>
    <row r="436" spans="1:5" ht="15.75" customHeight="1">
      <c r="A436" s="2"/>
      <c r="B436" s="533"/>
      <c r="C436" s="2"/>
      <c r="D436" s="2"/>
      <c r="E436" s="2"/>
    </row>
    <row r="437" spans="1:5" ht="15.75" customHeight="1">
      <c r="A437" s="2"/>
      <c r="B437" s="533"/>
      <c r="C437" s="2"/>
      <c r="D437" s="2"/>
      <c r="E437" s="2"/>
    </row>
    <row r="438" spans="1:5" ht="15.75" customHeight="1">
      <c r="A438" s="2"/>
      <c r="B438" s="533"/>
      <c r="C438" s="2"/>
      <c r="D438" s="2"/>
      <c r="E438" s="2"/>
    </row>
    <row r="439" spans="1:5" ht="15.75" customHeight="1">
      <c r="A439" s="2"/>
      <c r="B439" s="533"/>
      <c r="C439" s="2"/>
      <c r="D439" s="2"/>
      <c r="E439" s="2"/>
    </row>
    <row r="440" spans="1:5" ht="15.75" customHeight="1">
      <c r="A440" s="2"/>
      <c r="B440" s="533"/>
      <c r="C440" s="2"/>
      <c r="D440" s="2"/>
      <c r="E440" s="2"/>
    </row>
    <row r="441" spans="1:5" ht="15.75" customHeight="1">
      <c r="A441" s="2"/>
      <c r="B441" s="533"/>
      <c r="C441" s="2"/>
      <c r="D441" s="2"/>
      <c r="E441" s="2"/>
    </row>
    <row r="442" spans="1:5" ht="15.75" customHeight="1">
      <c r="A442" s="2"/>
      <c r="B442" s="533"/>
      <c r="C442" s="2"/>
      <c r="D442" s="2"/>
      <c r="E442" s="2"/>
    </row>
    <row r="443" spans="1:5" ht="15.75" customHeight="1">
      <c r="A443" s="2"/>
      <c r="B443" s="533"/>
      <c r="C443" s="2"/>
      <c r="D443" s="2"/>
      <c r="E443" s="2"/>
    </row>
    <row r="444" spans="1:5" ht="15.75" customHeight="1">
      <c r="A444" s="2"/>
      <c r="B444" s="533"/>
      <c r="C444" s="2"/>
      <c r="D444" s="2"/>
      <c r="E444" s="2"/>
    </row>
    <row r="445" spans="1:5" ht="15.75" customHeight="1">
      <c r="A445" s="2"/>
      <c r="B445" s="533"/>
      <c r="C445" s="2"/>
      <c r="D445" s="2"/>
      <c r="E445" s="2"/>
    </row>
    <row r="446" spans="1:5" ht="15.75" customHeight="1">
      <c r="A446" s="2"/>
      <c r="B446" s="533"/>
      <c r="C446" s="2"/>
      <c r="D446" s="2"/>
      <c r="E446" s="2"/>
    </row>
    <row r="447" spans="1:5" ht="15.75" customHeight="1">
      <c r="A447" s="2"/>
      <c r="B447" s="533"/>
      <c r="C447" s="2"/>
      <c r="D447" s="2"/>
      <c r="E447" s="2"/>
    </row>
    <row r="448" spans="1:5" ht="15.75" customHeight="1">
      <c r="A448" s="2"/>
      <c r="B448" s="533"/>
      <c r="C448" s="2"/>
      <c r="D448" s="2"/>
      <c r="E448" s="2"/>
    </row>
    <row r="449" spans="1:5" ht="15.75" customHeight="1">
      <c r="A449" s="2"/>
      <c r="B449" s="533"/>
      <c r="C449" s="2"/>
      <c r="D449" s="2"/>
      <c r="E449" s="2"/>
    </row>
    <row r="450" spans="1:5" ht="15.75" customHeight="1">
      <c r="A450" s="2"/>
      <c r="B450" s="533"/>
      <c r="C450" s="2"/>
      <c r="D450" s="2"/>
      <c r="E450" s="2"/>
    </row>
    <row r="451" spans="1:5" ht="15.75" customHeight="1">
      <c r="A451" s="2"/>
      <c r="B451" s="533"/>
      <c r="C451" s="2"/>
      <c r="D451" s="2"/>
      <c r="E451" s="2"/>
    </row>
    <row r="452" spans="1:5" ht="15.75" customHeight="1">
      <c r="A452" s="2"/>
      <c r="B452" s="533"/>
      <c r="C452" s="2"/>
      <c r="D452" s="2"/>
      <c r="E452" s="2"/>
    </row>
    <row r="453" spans="1:5" ht="15.75" customHeight="1">
      <c r="A453" s="2"/>
      <c r="B453" s="533"/>
      <c r="C453" s="2"/>
      <c r="D453" s="2"/>
      <c r="E453" s="2"/>
    </row>
    <row r="454" spans="1:5" ht="15.75" customHeight="1">
      <c r="A454" s="2"/>
      <c r="B454" s="533"/>
      <c r="C454" s="2"/>
      <c r="D454" s="2"/>
      <c r="E454" s="2"/>
    </row>
    <row r="455" spans="1:5" ht="15.75" customHeight="1">
      <c r="A455" s="2"/>
      <c r="B455" s="533"/>
      <c r="C455" s="2"/>
      <c r="D455" s="2"/>
      <c r="E455" s="2"/>
    </row>
    <row r="456" spans="1:5" ht="15.75" customHeight="1">
      <c r="A456" s="2"/>
      <c r="B456" s="533"/>
      <c r="C456" s="2"/>
      <c r="D456" s="2"/>
      <c r="E456" s="2"/>
    </row>
    <row r="457" spans="1:5" ht="15.75" customHeight="1">
      <c r="A457" s="2"/>
      <c r="B457" s="533"/>
      <c r="C457" s="2"/>
      <c r="D457" s="2"/>
      <c r="E457" s="2"/>
    </row>
    <row r="458" spans="1:5" ht="15.75" customHeight="1">
      <c r="A458" s="2"/>
      <c r="B458" s="533"/>
      <c r="C458" s="2"/>
      <c r="D458" s="2"/>
      <c r="E458" s="2"/>
    </row>
    <row r="459" spans="1:5" ht="15.75" customHeight="1">
      <c r="A459" s="2"/>
      <c r="B459" s="533"/>
      <c r="C459" s="2"/>
      <c r="D459" s="2"/>
      <c r="E459" s="2"/>
    </row>
    <row r="460" spans="1:5" ht="15.75" customHeight="1">
      <c r="A460" s="2"/>
      <c r="B460" s="533"/>
      <c r="C460" s="2"/>
      <c r="D460" s="2"/>
      <c r="E460" s="2"/>
    </row>
    <row r="461" spans="1:5" ht="15.75" customHeight="1">
      <c r="A461" s="2"/>
      <c r="B461" s="533"/>
      <c r="C461" s="2"/>
      <c r="D461" s="2"/>
      <c r="E461" s="2"/>
    </row>
    <row r="462" spans="1:5" ht="15.75" customHeight="1">
      <c r="A462" s="2"/>
      <c r="B462" s="533"/>
      <c r="C462" s="2"/>
      <c r="D462" s="2"/>
      <c r="E462" s="2"/>
    </row>
    <row r="463" spans="1:5" ht="15.75" customHeight="1">
      <c r="A463" s="2"/>
      <c r="B463" s="533"/>
      <c r="C463" s="2"/>
      <c r="D463" s="2"/>
      <c r="E463" s="2"/>
    </row>
    <row r="464" spans="1:5" ht="15.75" customHeight="1">
      <c r="A464" s="2"/>
      <c r="B464" s="533"/>
      <c r="C464" s="2"/>
      <c r="D464" s="2"/>
      <c r="E464" s="2"/>
    </row>
    <row r="465" spans="1:5" ht="15.75" customHeight="1">
      <c r="A465" s="2"/>
      <c r="B465" s="533"/>
      <c r="C465" s="2"/>
      <c r="D465" s="2"/>
      <c r="E465" s="2"/>
    </row>
    <row r="466" spans="1:5" ht="15.75" customHeight="1">
      <c r="A466" s="2"/>
      <c r="B466" s="533"/>
      <c r="C466" s="2"/>
      <c r="D466" s="2"/>
      <c r="E466" s="2"/>
    </row>
    <row r="467" spans="1:5" ht="15.75" customHeight="1">
      <c r="A467" s="2"/>
      <c r="B467" s="533"/>
      <c r="C467" s="2"/>
      <c r="D467" s="2"/>
      <c r="E467" s="2"/>
    </row>
    <row r="468" spans="1:5" ht="15.75" customHeight="1">
      <c r="A468" s="2"/>
      <c r="B468" s="533"/>
      <c r="C468" s="2"/>
      <c r="D468" s="2"/>
      <c r="E468" s="2"/>
    </row>
    <row r="469" spans="1:5" ht="15.75" customHeight="1">
      <c r="A469" s="2"/>
      <c r="B469" s="533"/>
      <c r="C469" s="2"/>
      <c r="D469" s="2"/>
      <c r="E469" s="2"/>
    </row>
    <row r="470" spans="1:5" ht="15.75" customHeight="1">
      <c r="A470" s="2"/>
      <c r="B470" s="533"/>
      <c r="C470" s="2"/>
      <c r="D470" s="2"/>
      <c r="E470" s="2"/>
    </row>
    <row r="471" spans="1:5" ht="15.75" customHeight="1">
      <c r="A471" s="2"/>
      <c r="B471" s="533"/>
      <c r="C471" s="2"/>
      <c r="D471" s="2"/>
      <c r="E471" s="2"/>
    </row>
    <row r="472" spans="1:5" ht="15.75" customHeight="1">
      <c r="A472" s="2"/>
      <c r="B472" s="533"/>
      <c r="C472" s="2"/>
      <c r="D472" s="2"/>
      <c r="E472" s="2"/>
    </row>
    <row r="473" spans="1:5" ht="15.75" customHeight="1">
      <c r="A473" s="2"/>
      <c r="B473" s="533"/>
      <c r="C473" s="2"/>
      <c r="D473" s="2"/>
      <c r="E473" s="2"/>
    </row>
    <row r="474" spans="1:5" ht="15.75" customHeight="1">
      <c r="A474" s="2"/>
      <c r="B474" s="533"/>
      <c r="C474" s="2"/>
      <c r="D474" s="2"/>
      <c r="E474" s="2"/>
    </row>
    <row r="475" spans="1:5" ht="15.75" customHeight="1">
      <c r="A475" s="2"/>
      <c r="B475" s="533"/>
      <c r="C475" s="2"/>
      <c r="D475" s="2"/>
      <c r="E475" s="2"/>
    </row>
    <row r="476" spans="1:5" ht="15.75" customHeight="1">
      <c r="A476" s="2"/>
      <c r="B476" s="533"/>
      <c r="C476" s="2"/>
      <c r="D476" s="2"/>
      <c r="E476" s="2"/>
    </row>
    <row r="477" spans="1:5" ht="15.75" customHeight="1">
      <c r="A477" s="2"/>
      <c r="B477" s="533"/>
      <c r="C477" s="2"/>
      <c r="D477" s="2"/>
      <c r="E477" s="2"/>
    </row>
    <row r="478" spans="1:5" ht="15.75" customHeight="1">
      <c r="A478" s="2"/>
      <c r="B478" s="533"/>
      <c r="C478" s="2"/>
      <c r="D478" s="2"/>
      <c r="E478" s="2"/>
    </row>
    <row r="479" spans="1:5" ht="15.75" customHeight="1">
      <c r="A479" s="2"/>
      <c r="B479" s="533"/>
      <c r="C479" s="2"/>
      <c r="D479" s="2"/>
      <c r="E479" s="2"/>
    </row>
    <row r="480" spans="1:5" ht="15.75" customHeight="1">
      <c r="A480" s="2"/>
      <c r="B480" s="533"/>
      <c r="C480" s="2"/>
      <c r="D480" s="2"/>
      <c r="E480" s="2"/>
    </row>
    <row r="481" spans="1:5" ht="15.75" customHeight="1">
      <c r="A481" s="2"/>
      <c r="B481" s="533"/>
      <c r="C481" s="2"/>
      <c r="D481" s="2"/>
      <c r="E481" s="2"/>
    </row>
    <row r="482" spans="1:5" ht="15.75" customHeight="1">
      <c r="A482" s="2"/>
      <c r="B482" s="533"/>
      <c r="C482" s="2"/>
      <c r="D482" s="2"/>
      <c r="E482" s="2"/>
    </row>
    <row r="483" spans="1:5" ht="15.75" customHeight="1">
      <c r="A483" s="2"/>
      <c r="B483" s="533"/>
      <c r="C483" s="2"/>
      <c r="D483" s="2"/>
      <c r="E483" s="2"/>
    </row>
    <row r="484" spans="1:5" ht="15.75" customHeight="1">
      <c r="A484" s="2"/>
      <c r="B484" s="533"/>
      <c r="C484" s="2"/>
      <c r="D484" s="2"/>
      <c r="E484" s="2"/>
    </row>
    <row r="485" spans="1:5" ht="15.75" customHeight="1">
      <c r="A485" s="2"/>
      <c r="B485" s="533"/>
      <c r="C485" s="2"/>
      <c r="D485" s="2"/>
      <c r="E485" s="2"/>
    </row>
    <row r="486" spans="1:5" ht="15.75" customHeight="1">
      <c r="A486" s="2"/>
      <c r="B486" s="533"/>
      <c r="C486" s="2"/>
      <c r="D486" s="2"/>
      <c r="E486" s="2"/>
    </row>
    <row r="487" spans="1:5" ht="15.75" customHeight="1">
      <c r="A487" s="2"/>
      <c r="B487" s="533"/>
      <c r="C487" s="2"/>
      <c r="D487" s="2"/>
      <c r="E487" s="2"/>
    </row>
    <row r="488" spans="1:5" ht="15.75" customHeight="1">
      <c r="A488" s="2"/>
      <c r="B488" s="533"/>
      <c r="C488" s="2"/>
      <c r="D488" s="2"/>
      <c r="E488" s="2"/>
    </row>
    <row r="489" spans="1:5" ht="15.75" customHeight="1">
      <c r="A489" s="2"/>
      <c r="B489" s="533"/>
      <c r="C489" s="2"/>
      <c r="D489" s="2"/>
      <c r="E489" s="2"/>
    </row>
    <row r="490" spans="1:5" ht="15.75" customHeight="1">
      <c r="A490" s="2"/>
      <c r="B490" s="533"/>
      <c r="C490" s="2"/>
      <c r="D490" s="2"/>
      <c r="E490" s="2"/>
    </row>
    <row r="491" spans="1:5" ht="15.75" customHeight="1">
      <c r="A491" s="2"/>
      <c r="B491" s="533"/>
      <c r="C491" s="2"/>
      <c r="D491" s="2"/>
      <c r="E491" s="2"/>
    </row>
    <row r="492" spans="1:5" ht="15.75" customHeight="1">
      <c r="A492" s="2"/>
      <c r="B492" s="533"/>
      <c r="C492" s="2"/>
      <c r="D492" s="2"/>
      <c r="E492" s="2"/>
    </row>
    <row r="493" spans="1:5" ht="15.75" customHeight="1">
      <c r="A493" s="2"/>
      <c r="B493" s="533"/>
      <c r="C493" s="2"/>
      <c r="D493" s="2"/>
      <c r="E493" s="2"/>
    </row>
    <row r="494" spans="1:5" ht="15.75" customHeight="1">
      <c r="A494" s="2"/>
      <c r="B494" s="533"/>
      <c r="C494" s="2"/>
      <c r="D494" s="2"/>
      <c r="E494" s="2"/>
    </row>
    <row r="495" spans="1:5" ht="15.75" customHeight="1">
      <c r="A495" s="2"/>
      <c r="B495" s="533"/>
      <c r="C495" s="2"/>
      <c r="D495" s="2"/>
      <c r="E495" s="2"/>
    </row>
    <row r="496" spans="1:5" ht="15.75" customHeight="1">
      <c r="A496" s="2"/>
      <c r="B496" s="533"/>
      <c r="C496" s="2"/>
      <c r="D496" s="2"/>
      <c r="E496" s="2"/>
    </row>
    <row r="497" spans="1:5" ht="15.75" customHeight="1">
      <c r="A497" s="2"/>
      <c r="B497" s="533"/>
      <c r="C497" s="2"/>
      <c r="D497" s="2"/>
      <c r="E497" s="2"/>
    </row>
    <row r="498" spans="1:5" ht="15.75" customHeight="1">
      <c r="A498" s="2"/>
      <c r="B498" s="533"/>
      <c r="C498" s="2"/>
      <c r="D498" s="2"/>
      <c r="E498" s="2"/>
    </row>
    <row r="499" spans="1:5" ht="15.75" customHeight="1">
      <c r="A499" s="2"/>
      <c r="B499" s="533"/>
      <c r="C499" s="2"/>
      <c r="D499" s="2"/>
      <c r="E499" s="2"/>
    </row>
    <row r="500" spans="1:5" ht="15.75" customHeight="1">
      <c r="A500" s="2"/>
      <c r="B500" s="533"/>
      <c r="C500" s="2"/>
      <c r="D500" s="2"/>
      <c r="E500" s="2"/>
    </row>
    <row r="501" spans="1:5" ht="15.75" customHeight="1">
      <c r="A501" s="2"/>
      <c r="B501" s="533"/>
      <c r="C501" s="2"/>
      <c r="D501" s="2"/>
      <c r="E501" s="2"/>
    </row>
    <row r="502" spans="1:5" ht="15.75" customHeight="1">
      <c r="A502" s="2"/>
      <c r="B502" s="533"/>
      <c r="C502" s="2"/>
      <c r="D502" s="2"/>
      <c r="E502" s="2"/>
    </row>
    <row r="503" spans="1:5" ht="15.75" customHeight="1">
      <c r="A503" s="2"/>
      <c r="B503" s="533"/>
      <c r="C503" s="2"/>
      <c r="D503" s="2"/>
      <c r="E503" s="2"/>
    </row>
    <row r="504" spans="1:5" ht="15.75" customHeight="1">
      <c r="A504" s="2"/>
      <c r="B504" s="533"/>
      <c r="C504" s="2"/>
      <c r="D504" s="2"/>
      <c r="E504" s="2"/>
    </row>
    <row r="505" spans="1:5" ht="15.75" customHeight="1">
      <c r="A505" s="2"/>
      <c r="B505" s="533"/>
      <c r="C505" s="2"/>
      <c r="D505" s="2"/>
      <c r="E505" s="2"/>
    </row>
    <row r="506" spans="1:5" ht="15.75" customHeight="1">
      <c r="A506" s="2"/>
      <c r="B506" s="533"/>
      <c r="C506" s="2"/>
      <c r="D506" s="2"/>
      <c r="E506" s="2"/>
    </row>
    <row r="507" spans="1:5" ht="15.75" customHeight="1">
      <c r="A507" s="2"/>
      <c r="B507" s="533"/>
      <c r="C507" s="2"/>
      <c r="D507" s="2"/>
      <c r="E507" s="2"/>
    </row>
    <row r="508" spans="1:5" ht="15.75" customHeight="1">
      <c r="A508" s="2"/>
      <c r="B508" s="533"/>
      <c r="C508" s="2"/>
      <c r="D508" s="2"/>
      <c r="E508" s="2"/>
    </row>
    <row r="509" spans="1:5" ht="15.75" customHeight="1">
      <c r="A509" s="2"/>
      <c r="B509" s="533"/>
      <c r="C509" s="2"/>
      <c r="D509" s="2"/>
      <c r="E509" s="2"/>
    </row>
    <row r="510" spans="1:5" ht="15.75" customHeight="1">
      <c r="A510" s="2"/>
      <c r="B510" s="533"/>
      <c r="C510" s="2"/>
      <c r="D510" s="2"/>
      <c r="E510" s="2"/>
    </row>
    <row r="511" spans="1:5" ht="15.75" customHeight="1">
      <c r="A511" s="2"/>
      <c r="B511" s="533"/>
      <c r="C511" s="2"/>
      <c r="D511" s="2"/>
      <c r="E511" s="2"/>
    </row>
    <row r="512" spans="1:5" ht="15.75" customHeight="1">
      <c r="A512" s="2"/>
      <c r="B512" s="533"/>
      <c r="C512" s="2"/>
      <c r="D512" s="2"/>
      <c r="E512" s="2"/>
    </row>
    <row r="513" spans="1:5" ht="15.75" customHeight="1">
      <c r="A513" s="2"/>
      <c r="B513" s="533"/>
      <c r="C513" s="2"/>
      <c r="D513" s="2"/>
      <c r="E513" s="2"/>
    </row>
    <row r="514" spans="1:5" ht="15.75" customHeight="1">
      <c r="A514" s="2"/>
      <c r="B514" s="533"/>
      <c r="C514" s="2"/>
      <c r="D514" s="2"/>
      <c r="E514" s="2"/>
    </row>
    <row r="515" spans="1:5" ht="15.75" customHeight="1">
      <c r="A515" s="2"/>
      <c r="B515" s="533"/>
      <c r="C515" s="2"/>
      <c r="D515" s="2"/>
      <c r="E515" s="2"/>
    </row>
    <row r="516" spans="1:5" ht="15.75" customHeight="1">
      <c r="A516" s="2"/>
      <c r="B516" s="533"/>
      <c r="C516" s="2"/>
      <c r="D516" s="2"/>
      <c r="E516" s="2"/>
    </row>
    <row r="517" spans="1:5" ht="15.75" customHeight="1">
      <c r="A517" s="2"/>
      <c r="B517" s="533"/>
      <c r="C517" s="2"/>
      <c r="D517" s="2"/>
      <c r="E517" s="2"/>
    </row>
    <row r="518" spans="1:5" ht="15.75" customHeight="1">
      <c r="A518" s="2"/>
      <c r="B518" s="533"/>
      <c r="C518" s="2"/>
      <c r="D518" s="2"/>
      <c r="E518" s="2"/>
    </row>
    <row r="519" spans="1:5" ht="15.75" customHeight="1">
      <c r="A519" s="2"/>
      <c r="B519" s="533"/>
      <c r="C519" s="2"/>
      <c r="D519" s="2"/>
      <c r="E519" s="2"/>
    </row>
    <row r="520" spans="1:5" ht="15.75" customHeight="1">
      <c r="A520" s="2"/>
      <c r="B520" s="533"/>
      <c r="C520" s="2"/>
      <c r="D520" s="2"/>
      <c r="E520" s="2"/>
    </row>
    <row r="521" spans="1:5" ht="15.75" customHeight="1">
      <c r="A521" s="2"/>
      <c r="B521" s="533"/>
      <c r="C521" s="2"/>
      <c r="D521" s="2"/>
      <c r="E521" s="2"/>
    </row>
    <row r="522" spans="1:5" ht="15.75" customHeight="1">
      <c r="A522" s="2"/>
      <c r="B522" s="533"/>
      <c r="C522" s="2"/>
      <c r="D522" s="2"/>
      <c r="E522" s="2"/>
    </row>
    <row r="523" spans="1:5" ht="15.75" customHeight="1">
      <c r="A523" s="2"/>
      <c r="B523" s="533"/>
      <c r="C523" s="2"/>
      <c r="D523" s="2"/>
      <c r="E523" s="2"/>
    </row>
    <row r="524" spans="1:5" ht="15.75" customHeight="1">
      <c r="A524" s="2"/>
      <c r="B524" s="533"/>
      <c r="C524" s="2"/>
      <c r="D524" s="2"/>
      <c r="E524" s="2"/>
    </row>
    <row r="525" spans="1:5" ht="15.75" customHeight="1">
      <c r="A525" s="2"/>
      <c r="B525" s="533"/>
      <c r="C525" s="2"/>
      <c r="D525" s="2"/>
      <c r="E525" s="2"/>
    </row>
    <row r="526" spans="1:5" ht="15.75" customHeight="1">
      <c r="A526" s="2"/>
      <c r="B526" s="533"/>
      <c r="C526" s="2"/>
      <c r="D526" s="2"/>
      <c r="E526" s="2"/>
    </row>
    <row r="527" spans="1:5" ht="15.75" customHeight="1">
      <c r="A527" s="2"/>
      <c r="B527" s="533"/>
      <c r="C527" s="2"/>
      <c r="D527" s="2"/>
      <c r="E527" s="2"/>
    </row>
    <row r="528" spans="1:5" ht="15.75" customHeight="1">
      <c r="A528" s="2"/>
      <c r="B528" s="533"/>
      <c r="C528" s="2"/>
      <c r="D528" s="2"/>
      <c r="E528" s="2"/>
    </row>
    <row r="529" spans="1:5" ht="15.75" customHeight="1">
      <c r="A529" s="2"/>
      <c r="B529" s="533"/>
      <c r="C529" s="2"/>
      <c r="D529" s="2"/>
      <c r="E529" s="2"/>
    </row>
    <row r="530" spans="1:5" ht="15.75" customHeight="1">
      <c r="A530" s="2"/>
      <c r="B530" s="533"/>
      <c r="C530" s="2"/>
      <c r="D530" s="2"/>
      <c r="E530" s="2"/>
    </row>
    <row r="531" spans="1:5" ht="15.75" customHeight="1">
      <c r="A531" s="2"/>
      <c r="B531" s="533"/>
      <c r="C531" s="2"/>
      <c r="D531" s="2"/>
      <c r="E531" s="2"/>
    </row>
    <row r="532" spans="1:5" ht="15.75" customHeight="1">
      <c r="A532" s="2"/>
      <c r="B532" s="533"/>
      <c r="C532" s="2"/>
      <c r="D532" s="2"/>
      <c r="E532" s="2"/>
    </row>
    <row r="533" spans="1:5" ht="15.75" customHeight="1">
      <c r="A533" s="2"/>
      <c r="B533" s="533"/>
      <c r="C533" s="2"/>
      <c r="D533" s="2"/>
      <c r="E533" s="2"/>
    </row>
    <row r="534" spans="1:5" ht="15.75" customHeight="1">
      <c r="A534" s="2"/>
      <c r="B534" s="533"/>
      <c r="C534" s="2"/>
      <c r="D534" s="2"/>
      <c r="E534" s="2"/>
    </row>
    <row r="535" spans="1:5" ht="15.75" customHeight="1">
      <c r="A535" s="2"/>
      <c r="B535" s="533"/>
      <c r="C535" s="2"/>
      <c r="D535" s="2"/>
      <c r="E535" s="2"/>
    </row>
    <row r="536" spans="1:5" ht="15.75" customHeight="1">
      <c r="A536" s="2"/>
      <c r="B536" s="533"/>
      <c r="C536" s="2"/>
      <c r="D536" s="2"/>
      <c r="E536" s="2"/>
    </row>
    <row r="537" spans="1:5" ht="15.75" customHeight="1">
      <c r="A537" s="2"/>
      <c r="B537" s="533"/>
      <c r="C537" s="2"/>
      <c r="D537" s="2"/>
      <c r="E537" s="2"/>
    </row>
    <row r="538" spans="1:5" ht="15.75" customHeight="1">
      <c r="A538" s="2"/>
      <c r="B538" s="533"/>
      <c r="C538" s="2"/>
      <c r="D538" s="2"/>
      <c r="E538" s="2"/>
    </row>
    <row r="539" spans="1:5" ht="15.75" customHeight="1">
      <c r="A539" s="2"/>
      <c r="B539" s="533"/>
      <c r="C539" s="2"/>
      <c r="D539" s="2"/>
      <c r="E539" s="2"/>
    </row>
    <row r="540" spans="1:5" ht="15.75" customHeight="1">
      <c r="A540" s="2"/>
      <c r="B540" s="533"/>
      <c r="C540" s="2"/>
      <c r="D540" s="2"/>
      <c r="E540" s="2"/>
    </row>
    <row r="541" spans="1:5" ht="15.75" customHeight="1">
      <c r="A541" s="2"/>
      <c r="B541" s="533"/>
      <c r="C541" s="2"/>
      <c r="D541" s="2"/>
      <c r="E541" s="2"/>
    </row>
    <row r="542" spans="1:5" ht="15.75" customHeight="1">
      <c r="A542" s="2"/>
      <c r="B542" s="533"/>
      <c r="C542" s="2"/>
      <c r="D542" s="2"/>
      <c r="E542" s="2"/>
    </row>
    <row r="543" spans="1:5" ht="15.75" customHeight="1">
      <c r="A543" s="2"/>
      <c r="B543" s="533"/>
      <c r="C543" s="2"/>
      <c r="D543" s="2"/>
      <c r="E543" s="2"/>
    </row>
    <row r="544" spans="1:5" ht="15.75" customHeight="1">
      <c r="A544" s="2"/>
      <c r="B544" s="533"/>
      <c r="C544" s="2"/>
      <c r="D544" s="2"/>
      <c r="E544" s="2"/>
    </row>
    <row r="545" spans="1:5" ht="15.75" customHeight="1">
      <c r="A545" s="2"/>
      <c r="B545" s="533"/>
      <c r="C545" s="2"/>
      <c r="D545" s="2"/>
      <c r="E545" s="2"/>
    </row>
    <row r="546" spans="1:5" ht="15.75" customHeight="1">
      <c r="A546" s="2"/>
      <c r="B546" s="533"/>
      <c r="C546" s="2"/>
      <c r="D546" s="2"/>
      <c r="E546" s="2"/>
    </row>
    <row r="547" spans="1:5" ht="15.75" customHeight="1">
      <c r="A547" s="2"/>
      <c r="B547" s="533"/>
      <c r="C547" s="2"/>
      <c r="D547" s="2"/>
      <c r="E547" s="2"/>
    </row>
    <row r="548" spans="1:5" ht="15.75" customHeight="1">
      <c r="A548" s="2"/>
      <c r="B548" s="533"/>
      <c r="C548" s="2"/>
      <c r="D548" s="2"/>
      <c r="E548" s="2"/>
    </row>
    <row r="549" spans="1:5" ht="15.75" customHeight="1">
      <c r="A549" s="2"/>
      <c r="B549" s="533"/>
      <c r="C549" s="2"/>
      <c r="D549" s="2"/>
      <c r="E549" s="2"/>
    </row>
    <row r="550" spans="1:5" ht="15.75" customHeight="1">
      <c r="A550" s="2"/>
      <c r="B550" s="533"/>
      <c r="C550" s="2"/>
      <c r="D550" s="2"/>
      <c r="E550" s="2"/>
    </row>
    <row r="551" spans="1:5" ht="15.75" customHeight="1">
      <c r="A551" s="2"/>
      <c r="B551" s="533"/>
      <c r="C551" s="2"/>
      <c r="D551" s="2"/>
      <c r="E551" s="2"/>
    </row>
    <row r="552" spans="1:5" ht="15.75" customHeight="1">
      <c r="A552" s="2"/>
      <c r="B552" s="533"/>
      <c r="C552" s="2"/>
      <c r="D552" s="2"/>
      <c r="E552" s="2"/>
    </row>
    <row r="553" spans="1:5" ht="15.75" customHeight="1">
      <c r="A553" s="2"/>
      <c r="B553" s="533"/>
      <c r="C553" s="2"/>
      <c r="D553" s="2"/>
      <c r="E553" s="2"/>
    </row>
    <row r="554" spans="1:5" ht="15.75" customHeight="1">
      <c r="A554" s="2"/>
      <c r="B554" s="533"/>
      <c r="C554" s="2"/>
      <c r="D554" s="2"/>
      <c r="E554" s="2"/>
    </row>
    <row r="555" spans="1:5" ht="15.75" customHeight="1">
      <c r="A555" s="2"/>
      <c r="B555" s="533"/>
      <c r="C555" s="2"/>
      <c r="D555" s="2"/>
      <c r="E555" s="2"/>
    </row>
    <row r="556" spans="1:5" ht="15.75" customHeight="1">
      <c r="A556" s="2"/>
      <c r="B556" s="533"/>
      <c r="C556" s="2"/>
      <c r="D556" s="2"/>
      <c r="E556" s="2"/>
    </row>
    <row r="557" spans="1:5" ht="15.75" customHeight="1">
      <c r="A557" s="2"/>
      <c r="B557" s="533"/>
      <c r="C557" s="2"/>
      <c r="D557" s="2"/>
      <c r="E557" s="2"/>
    </row>
    <row r="558" spans="1:5" ht="15.75" customHeight="1">
      <c r="A558" s="2"/>
      <c r="B558" s="533"/>
      <c r="C558" s="2"/>
      <c r="D558" s="2"/>
      <c r="E558" s="2"/>
    </row>
    <row r="559" spans="1:5" ht="15.75" customHeight="1">
      <c r="A559" s="2"/>
      <c r="B559" s="533"/>
      <c r="C559" s="2"/>
      <c r="D559" s="2"/>
      <c r="E559" s="2"/>
    </row>
    <row r="560" spans="1:5" ht="15.75" customHeight="1">
      <c r="A560" s="2"/>
      <c r="B560" s="533"/>
      <c r="C560" s="2"/>
      <c r="D560" s="2"/>
      <c r="E560" s="2"/>
    </row>
    <row r="561" spans="1:5" ht="15.75" customHeight="1">
      <c r="A561" s="2"/>
      <c r="B561" s="533"/>
      <c r="C561" s="2"/>
      <c r="D561" s="2"/>
      <c r="E561" s="2"/>
    </row>
    <row r="562" spans="1:5" ht="15.75" customHeight="1">
      <c r="A562" s="2"/>
      <c r="B562" s="533"/>
      <c r="C562" s="2"/>
      <c r="D562" s="2"/>
      <c r="E562" s="2"/>
    </row>
    <row r="563" spans="1:5" ht="15.75" customHeight="1">
      <c r="A563" s="2"/>
      <c r="B563" s="533"/>
      <c r="C563" s="2"/>
      <c r="D563" s="2"/>
      <c r="E563" s="2"/>
    </row>
    <row r="564" spans="1:5" ht="15.75" customHeight="1">
      <c r="A564" s="2"/>
      <c r="B564" s="533"/>
      <c r="C564" s="2"/>
      <c r="D564" s="2"/>
      <c r="E564" s="2"/>
    </row>
    <row r="565" spans="1:5" ht="15.75" customHeight="1">
      <c r="A565" s="2"/>
      <c r="B565" s="533"/>
      <c r="C565" s="2"/>
      <c r="D565" s="2"/>
      <c r="E565" s="2"/>
    </row>
    <row r="566" spans="1:5" ht="15.75" customHeight="1">
      <c r="A566" s="2"/>
      <c r="B566" s="533"/>
      <c r="C566" s="2"/>
      <c r="D566" s="2"/>
      <c r="E566" s="2"/>
    </row>
    <row r="567" spans="1:5" ht="15.75" customHeight="1">
      <c r="A567" s="2"/>
      <c r="B567" s="533"/>
      <c r="C567" s="2"/>
      <c r="D567" s="2"/>
      <c r="E567" s="2"/>
    </row>
    <row r="568" spans="1:5" ht="15.75" customHeight="1">
      <c r="A568" s="2"/>
      <c r="B568" s="533"/>
      <c r="C568" s="2"/>
      <c r="D568" s="2"/>
      <c r="E568" s="2"/>
    </row>
    <row r="569" spans="1:5" ht="15.75" customHeight="1">
      <c r="A569" s="2"/>
      <c r="B569" s="533"/>
      <c r="C569" s="2"/>
      <c r="D569" s="2"/>
      <c r="E569" s="2"/>
    </row>
    <row r="570" spans="1:5" ht="15.75" customHeight="1">
      <c r="A570" s="2"/>
      <c r="B570" s="533"/>
      <c r="C570" s="2"/>
      <c r="D570" s="2"/>
      <c r="E570" s="2"/>
    </row>
    <row r="571" spans="1:5" ht="15.75" customHeight="1">
      <c r="A571" s="2"/>
      <c r="B571" s="533"/>
      <c r="C571" s="2"/>
      <c r="D571" s="2"/>
      <c r="E571" s="2"/>
    </row>
    <row r="572" spans="1:5" ht="15.75" customHeight="1">
      <c r="A572" s="2"/>
      <c r="B572" s="533"/>
      <c r="C572" s="2"/>
      <c r="D572" s="2"/>
      <c r="E572" s="2"/>
    </row>
    <row r="573" spans="1:5" ht="15.75" customHeight="1">
      <c r="A573" s="2"/>
      <c r="B573" s="533"/>
      <c r="C573" s="2"/>
      <c r="D573" s="2"/>
      <c r="E573" s="2"/>
    </row>
    <row r="574" spans="1:5" ht="15.75" customHeight="1">
      <c r="A574" s="2"/>
      <c r="B574" s="533"/>
      <c r="C574" s="2"/>
      <c r="D574" s="2"/>
      <c r="E574" s="2"/>
    </row>
    <row r="575" spans="1:5" ht="15.75" customHeight="1">
      <c r="A575" s="2"/>
      <c r="B575" s="533"/>
      <c r="C575" s="2"/>
      <c r="D575" s="2"/>
      <c r="E575" s="2"/>
    </row>
    <row r="576" spans="1:5" ht="15.75" customHeight="1">
      <c r="A576" s="2"/>
      <c r="B576" s="533"/>
      <c r="C576" s="2"/>
      <c r="D576" s="2"/>
      <c r="E576" s="2"/>
    </row>
    <row r="577" spans="1:5" ht="15.75" customHeight="1">
      <c r="A577" s="2"/>
      <c r="B577" s="533"/>
      <c r="C577" s="2"/>
      <c r="D577" s="2"/>
      <c r="E577" s="2"/>
    </row>
    <row r="578" spans="1:5" ht="15.75" customHeight="1">
      <c r="A578" s="2"/>
      <c r="B578" s="533"/>
      <c r="C578" s="2"/>
      <c r="D578" s="2"/>
      <c r="E578" s="2"/>
    </row>
    <row r="579" spans="1:5" ht="15.75" customHeight="1">
      <c r="A579" s="2"/>
      <c r="B579" s="533"/>
      <c r="C579" s="2"/>
      <c r="D579" s="2"/>
      <c r="E579" s="2"/>
    </row>
    <row r="580" spans="1:5" ht="15.75" customHeight="1">
      <c r="A580" s="2"/>
      <c r="B580" s="533"/>
      <c r="C580" s="2"/>
      <c r="D580" s="2"/>
      <c r="E580" s="2"/>
    </row>
    <row r="581" spans="1:5" ht="15.75" customHeight="1">
      <c r="A581" s="2"/>
      <c r="B581" s="533"/>
      <c r="C581" s="2"/>
      <c r="D581" s="2"/>
      <c r="E581" s="2"/>
    </row>
    <row r="582" spans="1:5" ht="15.75" customHeight="1">
      <c r="A582" s="2"/>
      <c r="B582" s="533"/>
      <c r="C582" s="2"/>
      <c r="D582" s="2"/>
      <c r="E582" s="2"/>
    </row>
    <row r="583" spans="1:5" ht="15.75" customHeight="1">
      <c r="A583" s="2"/>
      <c r="B583" s="533"/>
      <c r="C583" s="2"/>
      <c r="D583" s="2"/>
      <c r="E583" s="2"/>
    </row>
    <row r="584" spans="1:5" ht="15.75" customHeight="1">
      <c r="A584" s="2"/>
      <c r="B584" s="533"/>
      <c r="C584" s="2"/>
      <c r="D584" s="2"/>
      <c r="E584" s="2"/>
    </row>
    <row r="585" spans="1:5" ht="15.75" customHeight="1">
      <c r="A585" s="2"/>
      <c r="B585" s="533"/>
      <c r="C585" s="2"/>
      <c r="D585" s="2"/>
      <c r="E585" s="2"/>
    </row>
    <row r="586" spans="1:5" ht="15.75" customHeight="1">
      <c r="A586" s="2"/>
      <c r="B586" s="533"/>
      <c r="C586" s="2"/>
      <c r="D586" s="2"/>
      <c r="E586" s="2"/>
    </row>
    <row r="587" spans="1:5" ht="15.75" customHeight="1">
      <c r="A587" s="2"/>
      <c r="B587" s="533"/>
      <c r="C587" s="2"/>
      <c r="D587" s="2"/>
      <c r="E587" s="2"/>
    </row>
    <row r="588" spans="1:5" ht="15.75" customHeight="1">
      <c r="A588" s="2"/>
      <c r="B588" s="533"/>
      <c r="C588" s="2"/>
      <c r="D588" s="2"/>
      <c r="E588" s="2"/>
    </row>
    <row r="589" spans="1:5" ht="15.75" customHeight="1">
      <c r="A589" s="2"/>
      <c r="B589" s="533"/>
      <c r="C589" s="2"/>
      <c r="D589" s="2"/>
      <c r="E589" s="2"/>
    </row>
    <row r="590" spans="1:5" ht="15.75" customHeight="1">
      <c r="A590" s="2"/>
      <c r="B590" s="533"/>
      <c r="C590" s="2"/>
      <c r="D590" s="2"/>
      <c r="E590" s="2"/>
    </row>
    <row r="591" spans="1:5" ht="15.75" customHeight="1">
      <c r="A591" s="2"/>
      <c r="B591" s="533"/>
      <c r="C591" s="2"/>
      <c r="D591" s="2"/>
      <c r="E591" s="2"/>
    </row>
    <row r="592" spans="1:5" ht="15.75" customHeight="1">
      <c r="A592" s="2"/>
      <c r="B592" s="533"/>
      <c r="C592" s="2"/>
      <c r="D592" s="2"/>
      <c r="E592" s="2"/>
    </row>
    <row r="593" spans="1:5" ht="15.75" customHeight="1">
      <c r="A593" s="2"/>
      <c r="B593" s="533"/>
      <c r="C593" s="2"/>
      <c r="D593" s="2"/>
      <c r="E593" s="2"/>
    </row>
    <row r="594" spans="1:5" ht="15.75" customHeight="1">
      <c r="A594" s="2"/>
      <c r="B594" s="533"/>
      <c r="C594" s="2"/>
      <c r="D594" s="2"/>
      <c r="E594" s="2"/>
    </row>
    <row r="595" spans="1:5" ht="15.75" customHeight="1">
      <c r="A595" s="2"/>
      <c r="B595" s="533"/>
      <c r="C595" s="2"/>
      <c r="D595" s="2"/>
      <c r="E595" s="2"/>
    </row>
    <row r="596" spans="1:5" ht="15.75" customHeight="1">
      <c r="A596" s="2"/>
      <c r="B596" s="533"/>
      <c r="C596" s="2"/>
      <c r="D596" s="2"/>
      <c r="E596" s="2"/>
    </row>
    <row r="597" spans="1:5" ht="15.75" customHeight="1">
      <c r="A597" s="2"/>
      <c r="B597" s="533"/>
      <c r="C597" s="2"/>
      <c r="D597" s="2"/>
      <c r="E597" s="2"/>
    </row>
    <row r="598" spans="1:5" ht="15.75" customHeight="1">
      <c r="A598" s="2"/>
      <c r="B598" s="533"/>
      <c r="C598" s="2"/>
      <c r="D598" s="2"/>
      <c r="E598" s="2"/>
    </row>
    <row r="599" spans="1:5" ht="15.75" customHeight="1">
      <c r="A599" s="2"/>
      <c r="B599" s="533"/>
      <c r="C599" s="2"/>
      <c r="D599" s="2"/>
      <c r="E599" s="2"/>
    </row>
    <row r="600" spans="1:5" ht="15.75" customHeight="1">
      <c r="A600" s="2"/>
      <c r="B600" s="533"/>
      <c r="C600" s="2"/>
      <c r="D600" s="2"/>
      <c r="E600" s="2"/>
    </row>
    <row r="601" spans="1:5" ht="15.75" customHeight="1">
      <c r="A601" s="2"/>
      <c r="B601" s="533"/>
      <c r="C601" s="2"/>
      <c r="D601" s="2"/>
      <c r="E601" s="2"/>
    </row>
    <row r="602" spans="1:5" ht="15.75" customHeight="1">
      <c r="A602" s="2"/>
      <c r="B602" s="533"/>
      <c r="C602" s="2"/>
      <c r="D602" s="2"/>
      <c r="E602" s="2"/>
    </row>
    <row r="603" spans="1:5" ht="15.75" customHeight="1">
      <c r="A603" s="2"/>
      <c r="B603" s="533"/>
      <c r="C603" s="2"/>
      <c r="D603" s="2"/>
      <c r="E603" s="2"/>
    </row>
    <row r="604" spans="1:5" ht="15.75" customHeight="1">
      <c r="A604" s="2"/>
      <c r="B604" s="533"/>
      <c r="C604" s="2"/>
      <c r="D604" s="2"/>
      <c r="E604" s="2"/>
    </row>
    <row r="605" spans="1:5" ht="15.75" customHeight="1">
      <c r="A605" s="2"/>
      <c r="B605" s="533"/>
      <c r="C605" s="2"/>
      <c r="D605" s="2"/>
      <c r="E605" s="2"/>
    </row>
    <row r="606" spans="1:5" ht="15.75" customHeight="1">
      <c r="A606" s="2"/>
      <c r="B606" s="533"/>
      <c r="C606" s="2"/>
      <c r="D606" s="2"/>
      <c r="E606" s="2"/>
    </row>
    <row r="607" spans="1:5" ht="15.75" customHeight="1">
      <c r="A607" s="2"/>
      <c r="B607" s="533"/>
      <c r="C607" s="2"/>
      <c r="D607" s="2"/>
      <c r="E607" s="2"/>
    </row>
    <row r="608" spans="1:5" ht="15.75" customHeight="1">
      <c r="A608" s="2"/>
      <c r="B608" s="533"/>
      <c r="C608" s="2"/>
      <c r="D608" s="2"/>
      <c r="E608" s="2"/>
    </row>
    <row r="609" spans="1:5" ht="15.75" customHeight="1">
      <c r="A609" s="2"/>
      <c r="B609" s="533"/>
      <c r="C609" s="2"/>
      <c r="D609" s="2"/>
      <c r="E609" s="2"/>
    </row>
    <row r="610" spans="1:5" ht="15.75" customHeight="1">
      <c r="A610" s="2"/>
      <c r="B610" s="533"/>
      <c r="C610" s="2"/>
      <c r="D610" s="2"/>
      <c r="E610" s="2"/>
    </row>
    <row r="611" spans="1:5" ht="15.75" customHeight="1">
      <c r="A611" s="2"/>
      <c r="B611" s="533"/>
      <c r="C611" s="2"/>
      <c r="D611" s="2"/>
      <c r="E611" s="2"/>
    </row>
    <row r="612" spans="1:5" ht="15.75" customHeight="1">
      <c r="A612" s="2"/>
      <c r="B612" s="533"/>
      <c r="C612" s="2"/>
      <c r="D612" s="2"/>
      <c r="E612" s="2"/>
    </row>
    <row r="613" spans="1:5" ht="15.75" customHeight="1">
      <c r="A613" s="2"/>
      <c r="B613" s="533"/>
      <c r="C613" s="2"/>
      <c r="D613" s="2"/>
      <c r="E613" s="2"/>
    </row>
    <row r="614" spans="1:5" ht="15.75" customHeight="1">
      <c r="A614" s="2"/>
      <c r="B614" s="533"/>
      <c r="C614" s="2"/>
      <c r="D614" s="2"/>
      <c r="E614" s="2"/>
    </row>
    <row r="615" spans="1:5" ht="15.75" customHeight="1">
      <c r="A615" s="2"/>
      <c r="B615" s="533"/>
      <c r="C615" s="2"/>
      <c r="D615" s="2"/>
      <c r="E615" s="2"/>
    </row>
    <row r="616" spans="1:5" ht="15.75" customHeight="1">
      <c r="A616" s="2"/>
      <c r="B616" s="533"/>
      <c r="C616" s="2"/>
      <c r="D616" s="2"/>
      <c r="E616" s="2"/>
    </row>
    <row r="617" spans="1:5" ht="15.75" customHeight="1">
      <c r="A617" s="2"/>
      <c r="B617" s="533"/>
      <c r="C617" s="2"/>
      <c r="D617" s="2"/>
      <c r="E617" s="2"/>
    </row>
    <row r="618" spans="1:5" ht="15.75" customHeight="1">
      <c r="A618" s="2"/>
      <c r="B618" s="533"/>
      <c r="C618" s="2"/>
      <c r="D618" s="2"/>
      <c r="E618" s="2"/>
    </row>
    <row r="619" spans="1:5" ht="15.75" customHeight="1">
      <c r="A619" s="2"/>
      <c r="B619" s="533"/>
      <c r="C619" s="2"/>
      <c r="D619" s="2"/>
      <c r="E619" s="2"/>
    </row>
    <row r="620" spans="1:5" ht="15.75" customHeight="1">
      <c r="A620" s="2"/>
      <c r="B620" s="533"/>
      <c r="C620" s="2"/>
      <c r="D620" s="2"/>
      <c r="E620" s="2"/>
    </row>
    <row r="621" spans="1:5" ht="15.75" customHeight="1">
      <c r="A621" s="2"/>
      <c r="B621" s="533"/>
      <c r="C621" s="2"/>
      <c r="D621" s="2"/>
      <c r="E621" s="2"/>
    </row>
    <row r="622" spans="1:5" ht="15.75" customHeight="1">
      <c r="A622" s="2"/>
      <c r="B622" s="533"/>
      <c r="C622" s="2"/>
      <c r="D622" s="2"/>
      <c r="E622" s="2"/>
    </row>
    <row r="623" spans="1:5" ht="15.75" customHeight="1">
      <c r="A623" s="2"/>
      <c r="B623" s="533"/>
      <c r="C623" s="2"/>
      <c r="D623" s="2"/>
      <c r="E623" s="2"/>
    </row>
    <row r="624" spans="1:5" ht="15.75" customHeight="1">
      <c r="A624" s="2"/>
      <c r="B624" s="533"/>
      <c r="C624" s="2"/>
      <c r="D624" s="2"/>
      <c r="E624" s="2"/>
    </row>
    <row r="625" spans="1:5" ht="15.75" customHeight="1">
      <c r="A625" s="2"/>
      <c r="B625" s="533"/>
      <c r="C625" s="2"/>
      <c r="D625" s="2"/>
      <c r="E625" s="2"/>
    </row>
    <row r="626" spans="1:5" ht="15.75" customHeight="1">
      <c r="A626" s="2"/>
      <c r="B626" s="533"/>
      <c r="C626" s="2"/>
      <c r="D626" s="2"/>
      <c r="E626" s="2"/>
    </row>
    <row r="627" spans="1:5" ht="15.75" customHeight="1">
      <c r="A627" s="2"/>
      <c r="B627" s="533"/>
      <c r="C627" s="2"/>
      <c r="D627" s="2"/>
      <c r="E627" s="2"/>
    </row>
    <row r="628" spans="1:5" ht="15.75" customHeight="1">
      <c r="A628" s="2"/>
      <c r="B628" s="533"/>
      <c r="C628" s="2"/>
      <c r="D628" s="2"/>
      <c r="E628" s="2"/>
    </row>
    <row r="629" spans="1:5" ht="15.75" customHeight="1">
      <c r="A629" s="2"/>
      <c r="B629" s="533"/>
      <c r="C629" s="2"/>
      <c r="D629" s="2"/>
      <c r="E629" s="2"/>
    </row>
    <row r="630" spans="1:5" ht="15.75" customHeight="1">
      <c r="A630" s="2"/>
      <c r="B630" s="533"/>
      <c r="C630" s="2"/>
      <c r="D630" s="2"/>
      <c r="E630" s="2"/>
    </row>
    <row r="631" spans="1:5" ht="15.75" customHeight="1">
      <c r="A631" s="2"/>
      <c r="B631" s="533"/>
      <c r="C631" s="2"/>
      <c r="D631" s="2"/>
      <c r="E631" s="2"/>
    </row>
    <row r="632" spans="1:5" ht="15.75" customHeight="1">
      <c r="A632" s="2"/>
      <c r="B632" s="533"/>
      <c r="C632" s="2"/>
      <c r="D632" s="2"/>
      <c r="E632" s="2"/>
    </row>
    <row r="633" spans="1:5" ht="15.75" customHeight="1">
      <c r="A633" s="2"/>
      <c r="B633" s="533"/>
      <c r="C633" s="2"/>
      <c r="D633" s="2"/>
      <c r="E633" s="2"/>
    </row>
    <row r="634" spans="1:5" ht="15.75" customHeight="1">
      <c r="A634" s="2"/>
      <c r="B634" s="533"/>
      <c r="C634" s="2"/>
      <c r="D634" s="2"/>
      <c r="E634" s="2"/>
    </row>
    <row r="635" spans="1:5" ht="15.75" customHeight="1">
      <c r="A635" s="2"/>
      <c r="B635" s="533"/>
      <c r="C635" s="2"/>
      <c r="D635" s="2"/>
      <c r="E635" s="2"/>
    </row>
    <row r="636" spans="1:5" ht="15.75" customHeight="1">
      <c r="A636" s="2"/>
      <c r="B636" s="533"/>
      <c r="C636" s="2"/>
      <c r="D636" s="2"/>
      <c r="E636" s="2"/>
    </row>
    <row r="637" spans="1:5" ht="15.75" customHeight="1">
      <c r="A637" s="2"/>
      <c r="B637" s="533"/>
      <c r="C637" s="2"/>
      <c r="D637" s="2"/>
      <c r="E637" s="2"/>
    </row>
    <row r="638" spans="1:5" ht="15.75" customHeight="1">
      <c r="A638" s="2"/>
      <c r="B638" s="533"/>
      <c r="C638" s="2"/>
      <c r="D638" s="2"/>
      <c r="E638" s="2"/>
    </row>
    <row r="639" spans="1:5" ht="15.75" customHeight="1">
      <c r="A639" s="2"/>
      <c r="B639" s="533"/>
      <c r="C639" s="2"/>
      <c r="D639" s="2"/>
      <c r="E639" s="2"/>
    </row>
    <row r="640" spans="1:5" ht="15.75" customHeight="1">
      <c r="A640" s="2"/>
      <c r="B640" s="533"/>
      <c r="C640" s="2"/>
      <c r="D640" s="2"/>
      <c r="E640" s="2"/>
    </row>
    <row r="641" spans="1:5" ht="15.75" customHeight="1">
      <c r="A641" s="2"/>
      <c r="B641" s="533"/>
      <c r="C641" s="2"/>
      <c r="D641" s="2"/>
      <c r="E641" s="2"/>
    </row>
    <row r="642" spans="1:5" ht="15.75" customHeight="1">
      <c r="A642" s="2"/>
      <c r="B642" s="533"/>
      <c r="C642" s="2"/>
      <c r="D642" s="2"/>
      <c r="E642" s="2"/>
    </row>
    <row r="643" spans="1:5" ht="15.75" customHeight="1">
      <c r="A643" s="2"/>
      <c r="B643" s="533"/>
      <c r="C643" s="2"/>
      <c r="D643" s="2"/>
      <c r="E643" s="2"/>
    </row>
    <row r="644" spans="1:5" ht="15.75" customHeight="1">
      <c r="A644" s="2"/>
      <c r="B644" s="533"/>
      <c r="C644" s="2"/>
      <c r="D644" s="2"/>
      <c r="E644" s="2"/>
    </row>
    <row r="645" spans="1:5" ht="15.75" customHeight="1">
      <c r="A645" s="2"/>
      <c r="B645" s="533"/>
      <c r="C645" s="2"/>
      <c r="D645" s="2"/>
      <c r="E645" s="2"/>
    </row>
    <row r="646" spans="1:5" ht="15.75" customHeight="1">
      <c r="A646" s="2"/>
      <c r="B646" s="533"/>
      <c r="C646" s="2"/>
      <c r="D646" s="2"/>
      <c r="E646" s="2"/>
    </row>
    <row r="647" spans="1:5" ht="15.75" customHeight="1">
      <c r="A647" s="2"/>
      <c r="B647" s="533"/>
      <c r="C647" s="2"/>
      <c r="D647" s="2"/>
      <c r="E647" s="2"/>
    </row>
    <row r="648" spans="1:5" ht="15.75" customHeight="1">
      <c r="A648" s="2"/>
      <c r="B648" s="533"/>
      <c r="C648" s="2"/>
      <c r="D648" s="2"/>
      <c r="E648" s="2"/>
    </row>
    <row r="649" spans="1:5" ht="15.75" customHeight="1">
      <c r="A649" s="2"/>
      <c r="B649" s="533"/>
      <c r="C649" s="2"/>
      <c r="D649" s="2"/>
      <c r="E649" s="2"/>
    </row>
    <row r="650" spans="1:5" ht="15.75" customHeight="1">
      <c r="A650" s="2"/>
      <c r="B650" s="533"/>
      <c r="C650" s="2"/>
      <c r="D650" s="2"/>
      <c r="E650" s="2"/>
    </row>
    <row r="651" spans="1:5" ht="15.75" customHeight="1">
      <c r="A651" s="2"/>
      <c r="B651" s="533"/>
      <c r="C651" s="2"/>
      <c r="D651" s="2"/>
      <c r="E651" s="2"/>
    </row>
    <row r="652" spans="1:5" ht="15.75" customHeight="1">
      <c r="A652" s="2"/>
      <c r="B652" s="533"/>
      <c r="C652" s="2"/>
      <c r="D652" s="2"/>
      <c r="E652" s="2"/>
    </row>
    <row r="653" spans="1:5" ht="15.75" customHeight="1">
      <c r="A653" s="2"/>
      <c r="B653" s="533"/>
      <c r="C653" s="2"/>
      <c r="D653" s="2"/>
      <c r="E653" s="2"/>
    </row>
    <row r="654" spans="1:5" ht="15.75" customHeight="1">
      <c r="A654" s="2"/>
      <c r="B654" s="533"/>
      <c r="C654" s="2"/>
      <c r="D654" s="2"/>
      <c r="E654" s="2"/>
    </row>
    <row r="655" spans="1:5" ht="15.75" customHeight="1">
      <c r="A655" s="2"/>
      <c r="B655" s="533"/>
      <c r="C655" s="2"/>
      <c r="D655" s="2"/>
      <c r="E655" s="2"/>
    </row>
    <row r="656" spans="1:5" ht="15.75" customHeight="1">
      <c r="A656" s="2"/>
      <c r="B656" s="533"/>
      <c r="C656" s="2"/>
      <c r="D656" s="2"/>
      <c r="E656" s="2"/>
    </row>
    <row r="657" spans="1:5" ht="15.75" customHeight="1">
      <c r="A657" s="2"/>
      <c r="B657" s="533"/>
      <c r="C657" s="2"/>
      <c r="D657" s="2"/>
      <c r="E657" s="2"/>
    </row>
    <row r="658" spans="1:5" ht="15.75" customHeight="1">
      <c r="A658" s="2"/>
      <c r="B658" s="533"/>
      <c r="C658" s="2"/>
      <c r="D658" s="2"/>
      <c r="E658" s="2"/>
    </row>
    <row r="659" spans="1:5" ht="15.75" customHeight="1">
      <c r="A659" s="2"/>
      <c r="B659" s="533"/>
      <c r="C659" s="2"/>
      <c r="D659" s="2"/>
      <c r="E659" s="2"/>
    </row>
    <row r="660" spans="1:5" ht="15.75" customHeight="1">
      <c r="A660" s="2"/>
      <c r="B660" s="533"/>
      <c r="C660" s="2"/>
      <c r="D660" s="2"/>
      <c r="E660" s="2"/>
    </row>
    <row r="661" spans="1:5" ht="15.75" customHeight="1">
      <c r="A661" s="2"/>
      <c r="B661" s="533"/>
      <c r="C661" s="2"/>
      <c r="D661" s="2"/>
      <c r="E661" s="2"/>
    </row>
    <row r="662" spans="1:5" ht="15.75" customHeight="1">
      <c r="A662" s="2"/>
      <c r="B662" s="533"/>
      <c r="C662" s="2"/>
      <c r="D662" s="2"/>
      <c r="E662" s="2"/>
    </row>
    <row r="663" spans="1:5" ht="15.75" customHeight="1">
      <c r="A663" s="2"/>
      <c r="B663" s="533"/>
      <c r="C663" s="2"/>
      <c r="D663" s="2"/>
      <c r="E663" s="2"/>
    </row>
    <row r="664" spans="1:5" ht="15.75" customHeight="1">
      <c r="A664" s="2"/>
      <c r="B664" s="533"/>
      <c r="C664" s="2"/>
      <c r="D664" s="2"/>
      <c r="E664" s="2"/>
    </row>
    <row r="665" spans="1:5" ht="15.75" customHeight="1">
      <c r="A665" s="2"/>
      <c r="B665" s="533"/>
      <c r="C665" s="2"/>
      <c r="D665" s="2"/>
      <c r="E665" s="2"/>
    </row>
    <row r="666" spans="1:5" ht="15.75" customHeight="1">
      <c r="A666" s="2"/>
      <c r="B666" s="533"/>
      <c r="C666" s="2"/>
      <c r="D666" s="2"/>
      <c r="E666" s="2"/>
    </row>
    <row r="667" spans="1:5" ht="15.75" customHeight="1">
      <c r="A667" s="2"/>
      <c r="B667" s="533"/>
      <c r="C667" s="2"/>
      <c r="D667" s="2"/>
      <c r="E667" s="2"/>
    </row>
    <row r="668" spans="1:5" ht="15.75" customHeight="1">
      <c r="A668" s="2"/>
      <c r="B668" s="533"/>
      <c r="C668" s="2"/>
      <c r="D668" s="2"/>
      <c r="E668" s="2"/>
    </row>
    <row r="669" spans="1:5" ht="15.75" customHeight="1">
      <c r="A669" s="2"/>
      <c r="B669" s="533"/>
      <c r="C669" s="2"/>
      <c r="D669" s="2"/>
      <c r="E669" s="2"/>
    </row>
    <row r="670" spans="1:5" ht="15.75" customHeight="1">
      <c r="A670" s="2"/>
      <c r="B670" s="533"/>
      <c r="C670" s="2"/>
      <c r="D670" s="2"/>
      <c r="E670" s="2"/>
    </row>
    <row r="671" spans="1:5" ht="15.75" customHeight="1">
      <c r="A671" s="2"/>
      <c r="B671" s="533"/>
      <c r="C671" s="2"/>
      <c r="D671" s="2"/>
      <c r="E671" s="2"/>
    </row>
    <row r="672" spans="1:5" ht="15.75" customHeight="1">
      <c r="A672" s="2"/>
      <c r="B672" s="533"/>
      <c r="C672" s="2"/>
      <c r="D672" s="2"/>
      <c r="E672" s="2"/>
    </row>
    <row r="673" spans="1:5" ht="15.75" customHeight="1">
      <c r="A673" s="2"/>
      <c r="B673" s="533"/>
      <c r="C673" s="2"/>
      <c r="D673" s="2"/>
      <c r="E673" s="2"/>
    </row>
    <row r="674" spans="1:5" ht="15.75" customHeight="1">
      <c r="A674" s="2"/>
      <c r="B674" s="533"/>
      <c r="C674" s="2"/>
      <c r="D674" s="2"/>
      <c r="E674" s="2"/>
    </row>
    <row r="675" spans="1:5" ht="15.75" customHeight="1">
      <c r="A675" s="2"/>
      <c r="B675" s="533"/>
      <c r="C675" s="2"/>
      <c r="D675" s="2"/>
      <c r="E675" s="2"/>
    </row>
    <row r="676" spans="1:5" ht="15.75" customHeight="1">
      <c r="A676" s="2"/>
      <c r="B676" s="533"/>
      <c r="C676" s="2"/>
      <c r="D676" s="2"/>
      <c r="E676" s="2"/>
    </row>
    <row r="677" spans="1:5" ht="15.75" customHeight="1">
      <c r="A677" s="2"/>
      <c r="B677" s="533"/>
      <c r="C677" s="2"/>
      <c r="D677" s="2"/>
      <c r="E677" s="2"/>
    </row>
    <row r="678" spans="1:5" ht="15.75" customHeight="1">
      <c r="A678" s="2"/>
      <c r="B678" s="533"/>
      <c r="C678" s="2"/>
      <c r="D678" s="2"/>
      <c r="E678" s="2"/>
    </row>
    <row r="679" spans="1:5" ht="15.75" customHeight="1">
      <c r="A679" s="2"/>
      <c r="B679" s="533"/>
      <c r="C679" s="2"/>
      <c r="D679" s="2"/>
      <c r="E679" s="2"/>
    </row>
    <row r="680" spans="1:5" ht="15.75" customHeight="1">
      <c r="A680" s="2"/>
      <c r="B680" s="533"/>
      <c r="C680" s="2"/>
      <c r="D680" s="2"/>
      <c r="E680" s="2"/>
    </row>
    <row r="681" spans="1:5" ht="15.75" customHeight="1">
      <c r="A681" s="2"/>
      <c r="B681" s="533"/>
      <c r="C681" s="2"/>
      <c r="D681" s="2"/>
      <c r="E681" s="2"/>
    </row>
    <row r="682" spans="1:5" ht="15.75" customHeight="1">
      <c r="A682" s="2"/>
      <c r="B682" s="533"/>
      <c r="C682" s="2"/>
      <c r="D682" s="2"/>
      <c r="E682" s="2"/>
    </row>
    <row r="683" spans="1:5" ht="15.75" customHeight="1">
      <c r="A683" s="2"/>
      <c r="B683" s="533"/>
      <c r="C683" s="2"/>
      <c r="D683" s="2"/>
      <c r="E683" s="2"/>
    </row>
    <row r="684" spans="1:5" ht="15.75" customHeight="1">
      <c r="A684" s="2"/>
      <c r="B684" s="533"/>
      <c r="C684" s="2"/>
      <c r="D684" s="2"/>
      <c r="E684" s="2"/>
    </row>
    <row r="685" spans="1:5" ht="15.75" customHeight="1">
      <c r="A685" s="2"/>
      <c r="B685" s="533"/>
      <c r="C685" s="2"/>
      <c r="D685" s="2"/>
      <c r="E685" s="2"/>
    </row>
    <row r="686" spans="1:5" ht="15.75" customHeight="1">
      <c r="A686" s="2"/>
      <c r="B686" s="533"/>
      <c r="C686" s="2"/>
      <c r="D686" s="2"/>
      <c r="E686" s="2"/>
    </row>
    <row r="687" spans="1:5" ht="15.75" customHeight="1">
      <c r="A687" s="2"/>
      <c r="B687" s="533"/>
      <c r="C687" s="2"/>
      <c r="D687" s="2"/>
      <c r="E687" s="2"/>
    </row>
    <row r="688" spans="1:5" ht="15.75" customHeight="1">
      <c r="A688" s="2"/>
      <c r="B688" s="533"/>
      <c r="C688" s="2"/>
      <c r="D688" s="2"/>
      <c r="E688" s="2"/>
    </row>
    <row r="689" spans="1:5" ht="15.75" customHeight="1">
      <c r="A689" s="2"/>
      <c r="B689" s="533"/>
      <c r="C689" s="2"/>
      <c r="D689" s="2"/>
      <c r="E689" s="2"/>
    </row>
    <row r="690" spans="1:5" ht="15.75" customHeight="1">
      <c r="A690" s="2"/>
      <c r="B690" s="533"/>
      <c r="C690" s="2"/>
      <c r="D690" s="2"/>
      <c r="E690" s="2"/>
    </row>
    <row r="691" spans="1:5" ht="15.75" customHeight="1">
      <c r="A691" s="2"/>
      <c r="B691" s="533"/>
      <c r="C691" s="2"/>
      <c r="D691" s="2"/>
      <c r="E691" s="2"/>
    </row>
    <row r="692" spans="1:5" ht="15.75" customHeight="1">
      <c r="A692" s="2"/>
      <c r="B692" s="533"/>
      <c r="C692" s="2"/>
      <c r="D692" s="2"/>
      <c r="E692" s="2"/>
    </row>
    <row r="693" spans="1:5" ht="15.75" customHeight="1">
      <c r="A693" s="2"/>
      <c r="B693" s="533"/>
      <c r="C693" s="2"/>
      <c r="D693" s="2"/>
      <c r="E693" s="2"/>
    </row>
    <row r="694" spans="1:5" ht="15.75" customHeight="1">
      <c r="A694" s="2"/>
      <c r="B694" s="533"/>
      <c r="C694" s="2"/>
      <c r="D694" s="2"/>
      <c r="E694" s="2"/>
    </row>
    <row r="695" spans="1:5" ht="15.75" customHeight="1">
      <c r="A695" s="2"/>
      <c r="B695" s="533"/>
      <c r="C695" s="2"/>
      <c r="D695" s="2"/>
      <c r="E695" s="2"/>
    </row>
    <row r="696" spans="1:5" ht="15.75" customHeight="1">
      <c r="A696" s="2"/>
      <c r="B696" s="533"/>
      <c r="C696" s="2"/>
      <c r="D696" s="2"/>
      <c r="E696" s="2"/>
    </row>
    <row r="697" spans="1:5" ht="15.75" customHeight="1">
      <c r="A697" s="2"/>
      <c r="B697" s="533"/>
      <c r="C697" s="2"/>
      <c r="D697" s="2"/>
      <c r="E697" s="2"/>
    </row>
    <row r="698" spans="1:5" ht="15.75" customHeight="1">
      <c r="A698" s="2"/>
      <c r="B698" s="533"/>
      <c r="C698" s="2"/>
      <c r="D698" s="2"/>
      <c r="E698" s="2"/>
    </row>
    <row r="699" spans="1:5" ht="15.75" customHeight="1">
      <c r="A699" s="2"/>
      <c r="B699" s="533"/>
      <c r="C699" s="2"/>
      <c r="D699" s="2"/>
      <c r="E699" s="2"/>
    </row>
    <row r="700" spans="1:5" ht="15.75" customHeight="1">
      <c r="A700" s="2"/>
      <c r="B700" s="533"/>
      <c r="C700" s="2"/>
      <c r="D700" s="2"/>
      <c r="E700" s="2"/>
    </row>
    <row r="701" spans="1:5" ht="15.75" customHeight="1">
      <c r="A701" s="2"/>
      <c r="B701" s="533"/>
      <c r="C701" s="2"/>
      <c r="D701" s="2"/>
      <c r="E701" s="2"/>
    </row>
    <row r="702" spans="1:5" ht="15.75" customHeight="1">
      <c r="A702" s="2"/>
      <c r="B702" s="533"/>
      <c r="C702" s="2"/>
      <c r="D702" s="2"/>
      <c r="E702" s="2"/>
    </row>
    <row r="703" spans="1:5" ht="15.75" customHeight="1">
      <c r="A703" s="2"/>
      <c r="B703" s="533"/>
      <c r="C703" s="2"/>
      <c r="D703" s="2"/>
      <c r="E703" s="2"/>
    </row>
    <row r="704" spans="1:5" ht="15.75" customHeight="1">
      <c r="A704" s="2"/>
      <c r="B704" s="533"/>
      <c r="C704" s="2"/>
      <c r="D704" s="2"/>
      <c r="E704" s="2"/>
    </row>
    <row r="705" spans="1:5" ht="15.75" customHeight="1">
      <c r="A705" s="2"/>
      <c r="B705" s="533"/>
      <c r="C705" s="2"/>
      <c r="D705" s="2"/>
      <c r="E705" s="2"/>
    </row>
    <row r="706" spans="1:5" ht="15.75" customHeight="1">
      <c r="A706" s="2"/>
      <c r="B706" s="533"/>
      <c r="C706" s="2"/>
      <c r="D706" s="2"/>
      <c r="E706" s="2"/>
    </row>
    <row r="707" spans="1:5" ht="15.75" customHeight="1">
      <c r="A707" s="2"/>
      <c r="B707" s="533"/>
      <c r="C707" s="2"/>
      <c r="D707" s="2"/>
      <c r="E707" s="2"/>
    </row>
    <row r="708" spans="1:5" ht="15.75" customHeight="1">
      <c r="A708" s="2"/>
      <c r="B708" s="533"/>
      <c r="C708" s="2"/>
      <c r="D708" s="2"/>
      <c r="E708" s="2"/>
    </row>
    <row r="709" spans="1:5" ht="15.75" customHeight="1">
      <c r="A709" s="2"/>
      <c r="B709" s="533"/>
      <c r="C709" s="2"/>
      <c r="D709" s="2"/>
      <c r="E709" s="2"/>
    </row>
    <row r="710" spans="1:5" ht="15.75" customHeight="1">
      <c r="A710" s="2"/>
      <c r="B710" s="533"/>
      <c r="C710" s="2"/>
      <c r="D710" s="2"/>
      <c r="E710" s="2"/>
    </row>
    <row r="711" spans="1:5" ht="15.75" customHeight="1">
      <c r="A711" s="2"/>
      <c r="B711" s="533"/>
      <c r="C711" s="2"/>
      <c r="D711" s="2"/>
      <c r="E711" s="2"/>
    </row>
    <row r="712" spans="1:5" ht="15.75" customHeight="1">
      <c r="A712" s="2"/>
      <c r="B712" s="533"/>
      <c r="C712" s="2"/>
      <c r="D712" s="2"/>
      <c r="E712" s="2"/>
    </row>
    <row r="713" spans="1:5" ht="15.75" customHeight="1">
      <c r="A713" s="2"/>
      <c r="B713" s="533"/>
      <c r="C713" s="2"/>
      <c r="D713" s="2"/>
      <c r="E713" s="2"/>
    </row>
    <row r="714" spans="1:5" ht="15.75" customHeight="1">
      <c r="A714" s="2"/>
      <c r="B714" s="533"/>
      <c r="C714" s="2"/>
      <c r="D714" s="2"/>
      <c r="E714" s="2"/>
    </row>
    <row r="715" spans="1:5" ht="15.75" customHeight="1">
      <c r="A715" s="2"/>
      <c r="B715" s="533"/>
      <c r="C715" s="2"/>
      <c r="D715" s="2"/>
      <c r="E715" s="2"/>
    </row>
    <row r="716" spans="1:5" ht="15.75" customHeight="1">
      <c r="A716" s="2"/>
      <c r="B716" s="533"/>
      <c r="C716" s="2"/>
      <c r="D716" s="2"/>
      <c r="E716" s="2"/>
    </row>
    <row r="717" spans="1:5" ht="15.75" customHeight="1">
      <c r="A717" s="2"/>
      <c r="B717" s="533"/>
      <c r="C717" s="2"/>
      <c r="D717" s="2"/>
      <c r="E717" s="2"/>
    </row>
    <row r="718" spans="1:5" ht="15.75" customHeight="1">
      <c r="A718" s="2"/>
      <c r="B718" s="533"/>
      <c r="C718" s="2"/>
      <c r="D718" s="2"/>
      <c r="E718" s="2"/>
    </row>
    <row r="719" spans="1:5" ht="15.75" customHeight="1">
      <c r="A719" s="2"/>
      <c r="B719" s="533"/>
      <c r="C719" s="2"/>
      <c r="D719" s="2"/>
      <c r="E719" s="2"/>
    </row>
    <row r="720" spans="1:5" ht="15.75" customHeight="1">
      <c r="A720" s="2"/>
      <c r="B720" s="533"/>
      <c r="C720" s="2"/>
      <c r="D720" s="2"/>
      <c r="E720" s="2"/>
    </row>
    <row r="721" spans="1:5" ht="15.75" customHeight="1">
      <c r="A721" s="2"/>
      <c r="B721" s="533"/>
      <c r="C721" s="2"/>
      <c r="D721" s="2"/>
      <c r="E721" s="2"/>
    </row>
    <row r="722" spans="1:5" ht="15.75" customHeight="1">
      <c r="A722" s="2"/>
      <c r="B722" s="533"/>
      <c r="C722" s="2"/>
      <c r="D722" s="2"/>
      <c r="E722" s="2"/>
    </row>
    <row r="723" spans="1:5" ht="15.75" customHeight="1">
      <c r="A723" s="2"/>
      <c r="B723" s="533"/>
      <c r="C723" s="2"/>
      <c r="D723" s="2"/>
      <c r="E723" s="2"/>
    </row>
    <row r="724" spans="1:5" ht="15.75" customHeight="1">
      <c r="A724" s="2"/>
      <c r="B724" s="533"/>
      <c r="C724" s="2"/>
      <c r="D724" s="2"/>
      <c r="E724" s="2"/>
    </row>
    <row r="725" spans="1:5" ht="15.75" customHeight="1">
      <c r="A725" s="2"/>
      <c r="B725" s="533"/>
      <c r="C725" s="2"/>
      <c r="D725" s="2"/>
      <c r="E725" s="2"/>
    </row>
    <row r="726" spans="1:5" ht="15.75" customHeight="1">
      <c r="A726" s="2"/>
      <c r="B726" s="533"/>
      <c r="C726" s="2"/>
      <c r="D726" s="2"/>
      <c r="E726" s="2"/>
    </row>
    <row r="727" spans="1:5" ht="15.75" customHeight="1">
      <c r="A727" s="2"/>
      <c r="B727" s="533"/>
      <c r="C727" s="2"/>
      <c r="D727" s="2"/>
      <c r="E727" s="2"/>
    </row>
    <row r="728" spans="1:5" ht="15.75" customHeight="1">
      <c r="A728" s="2"/>
      <c r="B728" s="533"/>
      <c r="C728" s="2"/>
      <c r="D728" s="2"/>
      <c r="E728" s="2"/>
    </row>
    <row r="729" spans="1:5" ht="15.75" customHeight="1">
      <c r="A729" s="2"/>
      <c r="B729" s="533"/>
      <c r="C729" s="2"/>
      <c r="D729" s="2"/>
      <c r="E729" s="2"/>
    </row>
    <row r="730" spans="1:5" ht="15.75" customHeight="1">
      <c r="A730" s="2"/>
      <c r="B730" s="533"/>
      <c r="C730" s="2"/>
      <c r="D730" s="2"/>
      <c r="E730" s="2"/>
    </row>
    <row r="731" spans="1:5" ht="15.75" customHeight="1">
      <c r="A731" s="2"/>
      <c r="B731" s="533"/>
      <c r="C731" s="2"/>
      <c r="D731" s="2"/>
      <c r="E731" s="2"/>
    </row>
    <row r="732" spans="1:5" ht="15.75" customHeight="1">
      <c r="A732" s="2"/>
      <c r="B732" s="533"/>
      <c r="C732" s="2"/>
      <c r="D732" s="2"/>
      <c r="E732" s="2"/>
    </row>
    <row r="733" spans="1:5" ht="15.75" customHeight="1">
      <c r="A733" s="2"/>
      <c r="B733" s="533"/>
      <c r="C733" s="2"/>
      <c r="D733" s="2"/>
      <c r="E733" s="2"/>
    </row>
    <row r="734" spans="1:5" ht="15.75" customHeight="1">
      <c r="A734" s="2"/>
      <c r="B734" s="533"/>
      <c r="C734" s="2"/>
      <c r="D734" s="2"/>
      <c r="E734" s="2"/>
    </row>
    <row r="735" spans="1:5" ht="15.75" customHeight="1">
      <c r="A735" s="2"/>
      <c r="B735" s="533"/>
      <c r="C735" s="2"/>
      <c r="D735" s="2"/>
      <c r="E735" s="2"/>
    </row>
    <row r="736" spans="1:5" ht="15.75" customHeight="1">
      <c r="A736" s="2"/>
      <c r="B736" s="533"/>
      <c r="C736" s="2"/>
      <c r="D736" s="2"/>
      <c r="E736" s="2"/>
    </row>
    <row r="737" spans="1:5" ht="15.75" customHeight="1">
      <c r="A737" s="2"/>
      <c r="B737" s="533"/>
      <c r="C737" s="2"/>
      <c r="D737" s="2"/>
      <c r="E737" s="2"/>
    </row>
    <row r="738" spans="1:5" ht="15.75" customHeight="1">
      <c r="A738" s="2"/>
      <c r="B738" s="533"/>
      <c r="C738" s="2"/>
      <c r="D738" s="2"/>
      <c r="E738" s="2"/>
    </row>
    <row r="739" spans="1:5" ht="15.75" customHeight="1">
      <c r="A739" s="2"/>
      <c r="B739" s="533"/>
      <c r="C739" s="2"/>
      <c r="D739" s="2"/>
      <c r="E739" s="2"/>
    </row>
    <row r="740" spans="1:5" ht="15.75" customHeight="1">
      <c r="A740" s="2"/>
      <c r="B740" s="533"/>
      <c r="C740" s="2"/>
      <c r="D740" s="2"/>
      <c r="E740" s="2"/>
    </row>
    <row r="741" spans="1:5" ht="15.75" customHeight="1">
      <c r="A741" s="2"/>
      <c r="B741" s="533"/>
      <c r="C741" s="2"/>
      <c r="D741" s="2"/>
      <c r="E741" s="2"/>
    </row>
    <row r="742" spans="1:5" ht="15.75" customHeight="1">
      <c r="A742" s="2"/>
      <c r="B742" s="533"/>
      <c r="C742" s="2"/>
      <c r="D742" s="2"/>
      <c r="E742" s="2"/>
    </row>
    <row r="743" spans="1:5" ht="15.75" customHeight="1">
      <c r="A743" s="2"/>
      <c r="B743" s="533"/>
      <c r="C743" s="2"/>
      <c r="D743" s="2"/>
      <c r="E743" s="2"/>
    </row>
    <row r="744" spans="1:5" ht="15.75" customHeight="1">
      <c r="A744" s="2"/>
      <c r="B744" s="533"/>
      <c r="C744" s="2"/>
      <c r="D744" s="2"/>
      <c r="E744" s="2"/>
    </row>
    <row r="745" spans="1:5" ht="15.75" customHeight="1">
      <c r="A745" s="2"/>
      <c r="B745" s="533"/>
      <c r="C745" s="2"/>
      <c r="D745" s="2"/>
      <c r="E745" s="2"/>
    </row>
    <row r="746" spans="1:5" ht="15.75" customHeight="1">
      <c r="A746" s="2"/>
      <c r="B746" s="533"/>
      <c r="C746" s="2"/>
      <c r="D746" s="2"/>
      <c r="E746" s="2"/>
    </row>
    <row r="747" spans="1:5" ht="15.75" customHeight="1">
      <c r="A747" s="2"/>
      <c r="B747" s="533"/>
      <c r="C747" s="2"/>
      <c r="D747" s="2"/>
      <c r="E747" s="2"/>
    </row>
    <row r="748" spans="1:5" ht="15.75" customHeight="1">
      <c r="A748" s="2"/>
      <c r="B748" s="533"/>
      <c r="C748" s="2"/>
      <c r="D748" s="2"/>
      <c r="E748" s="2"/>
    </row>
    <row r="749" spans="1:5" ht="15.75" customHeight="1">
      <c r="A749" s="2"/>
      <c r="B749" s="533"/>
      <c r="C749" s="2"/>
      <c r="D749" s="2"/>
      <c r="E749" s="2"/>
    </row>
    <row r="750" spans="1:5" ht="15.75" customHeight="1">
      <c r="A750" s="2"/>
      <c r="B750" s="533"/>
      <c r="C750" s="2"/>
      <c r="D750" s="2"/>
      <c r="E750" s="2"/>
    </row>
    <row r="751" spans="1:5" ht="15.75" customHeight="1">
      <c r="A751" s="2"/>
      <c r="B751" s="533"/>
      <c r="C751" s="2"/>
      <c r="D751" s="2"/>
      <c r="E751" s="2"/>
    </row>
    <row r="752" spans="1:5" ht="15.75" customHeight="1">
      <c r="A752" s="2"/>
      <c r="B752" s="533"/>
      <c r="C752" s="2"/>
      <c r="D752" s="2"/>
      <c r="E752" s="2"/>
    </row>
    <row r="753" spans="1:5" ht="15.75" customHeight="1">
      <c r="A753" s="2"/>
      <c r="B753" s="533"/>
      <c r="C753" s="2"/>
      <c r="D753" s="2"/>
      <c r="E753" s="2"/>
    </row>
    <row r="754" spans="1:5" ht="15.75" customHeight="1">
      <c r="A754" s="2"/>
      <c r="B754" s="533"/>
      <c r="C754" s="2"/>
      <c r="D754" s="2"/>
      <c r="E754" s="2"/>
    </row>
    <row r="755" spans="1:5" ht="15.75" customHeight="1">
      <c r="A755" s="2"/>
      <c r="B755" s="533"/>
      <c r="C755" s="2"/>
      <c r="D755" s="2"/>
      <c r="E755" s="2"/>
    </row>
    <row r="756" spans="1:5" ht="15.75" customHeight="1">
      <c r="A756" s="2"/>
      <c r="B756" s="533"/>
      <c r="C756" s="2"/>
      <c r="D756" s="2"/>
      <c r="E756" s="2"/>
    </row>
    <row r="757" spans="1:5" ht="15.75" customHeight="1">
      <c r="A757" s="2"/>
      <c r="B757" s="533"/>
      <c r="C757" s="2"/>
      <c r="D757" s="2"/>
      <c r="E757" s="2"/>
    </row>
    <row r="758" spans="1:5" ht="15.75" customHeight="1">
      <c r="A758" s="2"/>
      <c r="B758" s="533"/>
      <c r="C758" s="2"/>
      <c r="D758" s="2"/>
      <c r="E758" s="2"/>
    </row>
    <row r="759" spans="1:5" ht="15.75" customHeight="1">
      <c r="A759" s="2"/>
      <c r="B759" s="533"/>
      <c r="C759" s="2"/>
      <c r="D759" s="2"/>
      <c r="E759" s="2"/>
    </row>
    <row r="760" spans="1:5" ht="15.75" customHeight="1">
      <c r="A760" s="2"/>
      <c r="B760" s="533"/>
      <c r="C760" s="2"/>
      <c r="D760" s="2"/>
      <c r="E760" s="2"/>
    </row>
    <row r="761" spans="1:5" ht="15.75" customHeight="1">
      <c r="A761" s="2"/>
      <c r="B761" s="533"/>
      <c r="C761" s="2"/>
      <c r="D761" s="2"/>
      <c r="E761" s="2"/>
    </row>
    <row r="762" spans="1:5" ht="15.75" customHeight="1">
      <c r="A762" s="2"/>
      <c r="B762" s="533"/>
      <c r="C762" s="2"/>
      <c r="D762" s="2"/>
      <c r="E762" s="2"/>
    </row>
    <row r="763" spans="1:5" ht="15.75" customHeight="1">
      <c r="A763" s="2"/>
      <c r="B763" s="533"/>
      <c r="C763" s="2"/>
      <c r="D763" s="2"/>
      <c r="E763" s="2"/>
    </row>
    <row r="764" spans="1:5" ht="15.75" customHeight="1">
      <c r="A764" s="2"/>
      <c r="B764" s="533"/>
      <c r="C764" s="2"/>
      <c r="D764" s="2"/>
      <c r="E764" s="2"/>
    </row>
    <row r="765" spans="1:5" ht="15.75" customHeight="1">
      <c r="A765" s="2"/>
      <c r="B765" s="533"/>
      <c r="C765" s="2"/>
      <c r="D765" s="2"/>
      <c r="E765" s="2"/>
    </row>
    <row r="766" spans="1:5" ht="15.75" customHeight="1">
      <c r="A766" s="2"/>
      <c r="B766" s="533"/>
      <c r="C766" s="2"/>
      <c r="D766" s="2"/>
      <c r="E766" s="2"/>
    </row>
    <row r="767" spans="1:5" ht="15.75" customHeight="1">
      <c r="A767" s="2"/>
      <c r="B767" s="533"/>
      <c r="C767" s="2"/>
      <c r="D767" s="2"/>
      <c r="E767" s="2"/>
    </row>
    <row r="768" spans="1:5" ht="15.75" customHeight="1">
      <c r="A768" s="2"/>
      <c r="B768" s="533"/>
      <c r="C768" s="2"/>
      <c r="D768" s="2"/>
      <c r="E768" s="2"/>
    </row>
    <row r="769" spans="1:5" ht="15.75" customHeight="1">
      <c r="A769" s="2"/>
      <c r="B769" s="533"/>
      <c r="C769" s="2"/>
      <c r="D769" s="2"/>
      <c r="E769" s="2"/>
    </row>
    <row r="770" spans="1:5" ht="15.75" customHeight="1">
      <c r="A770" s="2"/>
      <c r="B770" s="533"/>
      <c r="C770" s="2"/>
      <c r="D770" s="2"/>
      <c r="E770" s="2"/>
    </row>
    <row r="771" spans="1:5" ht="15.75" customHeight="1">
      <c r="A771" s="2"/>
      <c r="B771" s="533"/>
      <c r="C771" s="2"/>
      <c r="D771" s="2"/>
      <c r="E771" s="2"/>
    </row>
    <row r="772" spans="1:5" ht="15.75" customHeight="1">
      <c r="A772" s="2"/>
      <c r="B772" s="533"/>
      <c r="C772" s="2"/>
      <c r="D772" s="2"/>
      <c r="E772" s="2"/>
    </row>
    <row r="773" spans="1:5" ht="15.75" customHeight="1">
      <c r="A773" s="2"/>
      <c r="B773" s="533"/>
      <c r="C773" s="2"/>
      <c r="D773" s="2"/>
      <c r="E773" s="2"/>
    </row>
    <row r="774" spans="1:5" ht="15.75" customHeight="1">
      <c r="A774" s="2"/>
      <c r="B774" s="533"/>
      <c r="C774" s="2"/>
      <c r="D774" s="2"/>
      <c r="E774" s="2"/>
    </row>
    <row r="775" spans="1:5" ht="15.75" customHeight="1">
      <c r="A775" s="2"/>
      <c r="B775" s="533"/>
      <c r="C775" s="2"/>
      <c r="D775" s="2"/>
      <c r="E775" s="2"/>
    </row>
    <row r="776" spans="1:5" ht="15.75" customHeight="1">
      <c r="A776" s="2"/>
      <c r="B776" s="533"/>
      <c r="C776" s="2"/>
      <c r="D776" s="2"/>
      <c r="E776" s="2"/>
    </row>
    <row r="777" spans="1:5" ht="15.75" customHeight="1">
      <c r="A777" s="2"/>
      <c r="B777" s="533"/>
      <c r="C777" s="2"/>
      <c r="D777" s="2"/>
      <c r="E777" s="2"/>
    </row>
    <row r="778" spans="1:5" ht="15.75" customHeight="1">
      <c r="A778" s="2"/>
      <c r="B778" s="533"/>
      <c r="C778" s="2"/>
      <c r="D778" s="2"/>
      <c r="E778" s="2"/>
    </row>
    <row r="779" spans="1:5" ht="15.75" customHeight="1">
      <c r="A779" s="2"/>
      <c r="B779" s="533"/>
      <c r="C779" s="2"/>
      <c r="D779" s="2"/>
      <c r="E779" s="2"/>
    </row>
    <row r="780" spans="1:5" ht="15.75" customHeight="1">
      <c r="A780" s="2"/>
      <c r="B780" s="533"/>
      <c r="C780" s="2"/>
      <c r="D780" s="2"/>
      <c r="E780" s="2"/>
    </row>
    <row r="781" spans="1:5" ht="15.75" customHeight="1">
      <c r="A781" s="2"/>
      <c r="B781" s="533"/>
      <c r="C781" s="2"/>
      <c r="D781" s="2"/>
      <c r="E781" s="2"/>
    </row>
    <row r="782" spans="1:5" ht="15.75" customHeight="1">
      <c r="A782" s="2"/>
      <c r="B782" s="533"/>
      <c r="C782" s="2"/>
      <c r="D782" s="2"/>
      <c r="E782" s="2"/>
    </row>
    <row r="783" spans="1:5" ht="15.75" customHeight="1">
      <c r="A783" s="2"/>
      <c r="B783" s="533"/>
      <c r="C783" s="2"/>
      <c r="D783" s="2"/>
      <c r="E783" s="2"/>
    </row>
    <row r="784" spans="1:5" ht="15.75" customHeight="1">
      <c r="A784" s="2"/>
      <c r="B784" s="533"/>
      <c r="C784" s="2"/>
      <c r="D784" s="2"/>
      <c r="E784" s="2"/>
    </row>
    <row r="785" spans="1:5" ht="15.75" customHeight="1">
      <c r="A785" s="2"/>
      <c r="B785" s="533"/>
      <c r="C785" s="2"/>
      <c r="D785" s="2"/>
      <c r="E785" s="2"/>
    </row>
    <row r="786" spans="1:5" ht="15.75" customHeight="1">
      <c r="A786" s="2"/>
      <c r="B786" s="533"/>
      <c r="C786" s="2"/>
      <c r="D786" s="2"/>
      <c r="E786" s="2"/>
    </row>
    <row r="787" spans="1:5" ht="15.75" customHeight="1">
      <c r="A787" s="2"/>
      <c r="B787" s="533"/>
      <c r="C787" s="2"/>
      <c r="D787" s="2"/>
      <c r="E787" s="2"/>
    </row>
    <row r="788" spans="1:5" ht="15.75" customHeight="1">
      <c r="A788" s="2"/>
      <c r="B788" s="533"/>
      <c r="C788" s="2"/>
      <c r="D788" s="2"/>
      <c r="E788" s="2"/>
    </row>
    <row r="789" spans="1:5" ht="15.75" customHeight="1">
      <c r="A789" s="2"/>
      <c r="B789" s="533"/>
      <c r="C789" s="2"/>
      <c r="D789" s="2"/>
      <c r="E789" s="2"/>
    </row>
    <row r="790" spans="1:5" ht="15.75" customHeight="1">
      <c r="A790" s="2"/>
      <c r="B790" s="533"/>
      <c r="C790" s="2"/>
      <c r="D790" s="2"/>
      <c r="E790" s="2"/>
    </row>
    <row r="791" spans="1:5" ht="15.75" customHeight="1">
      <c r="A791" s="2"/>
      <c r="B791" s="533"/>
      <c r="C791" s="2"/>
      <c r="D791" s="2"/>
      <c r="E791" s="2"/>
    </row>
    <row r="792" spans="1:5" ht="15.75" customHeight="1">
      <c r="A792" s="2"/>
      <c r="B792" s="533"/>
      <c r="C792" s="2"/>
      <c r="D792" s="2"/>
      <c r="E792" s="2"/>
    </row>
    <row r="793" spans="1:5" ht="15.75" customHeight="1">
      <c r="A793" s="2"/>
      <c r="B793" s="533"/>
      <c r="C793" s="2"/>
      <c r="D793" s="2"/>
      <c r="E793" s="2"/>
    </row>
    <row r="794" spans="1:5" ht="15.75" customHeight="1">
      <c r="A794" s="2"/>
      <c r="B794" s="533"/>
      <c r="C794" s="2"/>
      <c r="D794" s="2"/>
      <c r="E794" s="2"/>
    </row>
    <row r="795" spans="1:5" ht="15.75" customHeight="1">
      <c r="A795" s="2"/>
      <c r="B795" s="533"/>
      <c r="C795" s="2"/>
      <c r="D795" s="2"/>
      <c r="E795" s="2"/>
    </row>
    <row r="796" spans="1:5" ht="15.75" customHeight="1">
      <c r="A796" s="2"/>
      <c r="B796" s="533"/>
      <c r="C796" s="2"/>
      <c r="D796" s="2"/>
      <c r="E796" s="2"/>
    </row>
    <row r="797" spans="1:5" ht="15.75" customHeight="1">
      <c r="A797" s="2"/>
      <c r="B797" s="533"/>
      <c r="C797" s="2"/>
      <c r="D797" s="2"/>
      <c r="E797" s="2"/>
    </row>
    <row r="798" spans="1:5" ht="15.75" customHeight="1">
      <c r="A798" s="2"/>
      <c r="B798" s="533"/>
      <c r="C798" s="2"/>
      <c r="D798" s="2"/>
      <c r="E798" s="2"/>
    </row>
    <row r="799" spans="1:5" ht="15.75" customHeight="1">
      <c r="A799" s="2"/>
      <c r="B799" s="533"/>
      <c r="C799" s="2"/>
      <c r="D799" s="2"/>
      <c r="E799" s="2"/>
    </row>
    <row r="800" spans="1:5" ht="15.75" customHeight="1">
      <c r="A800" s="2"/>
      <c r="B800" s="533"/>
      <c r="C800" s="2"/>
      <c r="D800" s="2"/>
      <c r="E800" s="2"/>
    </row>
    <row r="801" spans="1:5" ht="15.75" customHeight="1">
      <c r="A801" s="2"/>
      <c r="B801" s="533"/>
      <c r="C801" s="2"/>
      <c r="D801" s="2"/>
      <c r="E801" s="2"/>
    </row>
    <row r="802" spans="1:5" ht="15.75" customHeight="1">
      <c r="A802" s="2"/>
      <c r="B802" s="533"/>
      <c r="C802" s="2"/>
      <c r="D802" s="2"/>
      <c r="E802" s="2"/>
    </row>
    <row r="803" spans="1:5" ht="15.75" customHeight="1">
      <c r="A803" s="2"/>
      <c r="B803" s="533"/>
      <c r="C803" s="2"/>
      <c r="D803" s="2"/>
      <c r="E803" s="2"/>
    </row>
    <row r="804" spans="1:5" ht="15.75" customHeight="1">
      <c r="A804" s="2"/>
      <c r="B804" s="533"/>
      <c r="C804" s="2"/>
      <c r="D804" s="2"/>
      <c r="E804" s="2"/>
    </row>
    <row r="805" spans="1:5" ht="15.75" customHeight="1">
      <c r="A805" s="2"/>
      <c r="B805" s="533"/>
      <c r="C805" s="2"/>
      <c r="D805" s="2"/>
      <c r="E805" s="2"/>
    </row>
    <row r="806" spans="1:5" ht="15.75" customHeight="1">
      <c r="A806" s="2"/>
      <c r="B806" s="533"/>
      <c r="C806" s="2"/>
      <c r="D806" s="2"/>
      <c r="E806" s="2"/>
    </row>
    <row r="807" spans="1:5" ht="15.75" customHeight="1">
      <c r="A807" s="2"/>
      <c r="B807" s="533"/>
      <c r="C807" s="2"/>
      <c r="D807" s="2"/>
      <c r="E807" s="2"/>
    </row>
    <row r="808" spans="1:5" ht="15.75" customHeight="1">
      <c r="A808" s="2"/>
      <c r="B808" s="533"/>
      <c r="C808" s="2"/>
      <c r="D808" s="2"/>
      <c r="E808" s="2"/>
    </row>
    <row r="809" spans="1:5" ht="15.75" customHeight="1">
      <c r="A809" s="2"/>
      <c r="B809" s="533"/>
      <c r="C809" s="2"/>
      <c r="D809" s="2"/>
      <c r="E809" s="2"/>
    </row>
    <row r="810" spans="1:5" ht="15.75" customHeight="1">
      <c r="A810" s="2"/>
      <c r="B810" s="533"/>
      <c r="C810" s="2"/>
      <c r="D810" s="2"/>
      <c r="E810" s="2"/>
    </row>
    <row r="811" spans="1:5" ht="15.75" customHeight="1">
      <c r="A811" s="2"/>
      <c r="B811" s="533"/>
      <c r="C811" s="2"/>
      <c r="D811" s="2"/>
      <c r="E811" s="2"/>
    </row>
    <row r="812" spans="1:5" ht="15.75" customHeight="1">
      <c r="A812" s="2"/>
      <c r="B812" s="533"/>
      <c r="C812" s="2"/>
      <c r="D812" s="2"/>
      <c r="E812" s="2"/>
    </row>
    <row r="813" spans="1:5" ht="15.75" customHeight="1">
      <c r="A813" s="2"/>
      <c r="B813" s="533"/>
      <c r="C813" s="2"/>
      <c r="D813" s="2"/>
      <c r="E813" s="2"/>
    </row>
    <row r="814" spans="1:5" ht="15.75" customHeight="1">
      <c r="A814" s="2"/>
      <c r="B814" s="533"/>
      <c r="C814" s="2"/>
      <c r="D814" s="2"/>
      <c r="E814" s="2"/>
    </row>
    <row r="815" spans="1:5" ht="15.75" customHeight="1">
      <c r="A815" s="2"/>
      <c r="B815" s="533"/>
      <c r="C815" s="2"/>
      <c r="D815" s="2"/>
      <c r="E815" s="2"/>
    </row>
    <row r="816" spans="1:5" ht="15.75" customHeight="1">
      <c r="A816" s="2"/>
      <c r="B816" s="533"/>
      <c r="C816" s="2"/>
      <c r="D816" s="2"/>
      <c r="E816" s="2"/>
    </row>
    <row r="817" spans="1:5" ht="15.75" customHeight="1">
      <c r="A817" s="2"/>
      <c r="B817" s="533"/>
      <c r="C817" s="2"/>
      <c r="D817" s="2"/>
      <c r="E817" s="2"/>
    </row>
    <row r="818" spans="1:5" ht="15.75" customHeight="1">
      <c r="A818" s="2"/>
      <c r="B818" s="533"/>
      <c r="C818" s="2"/>
      <c r="D818" s="2"/>
      <c r="E818" s="2"/>
    </row>
    <row r="819" spans="1:5" ht="15.75" customHeight="1">
      <c r="A819" s="2"/>
      <c r="B819" s="533"/>
      <c r="C819" s="2"/>
      <c r="D819" s="2"/>
      <c r="E819" s="2"/>
    </row>
    <row r="820" spans="1:5" ht="15.75" customHeight="1">
      <c r="A820" s="2"/>
      <c r="B820" s="533"/>
      <c r="C820" s="2"/>
      <c r="D820" s="2"/>
      <c r="E820" s="2"/>
    </row>
    <row r="821" spans="1:5" ht="15.75" customHeight="1">
      <c r="A821" s="2"/>
      <c r="B821" s="533"/>
      <c r="C821" s="2"/>
      <c r="D821" s="2"/>
      <c r="E821" s="2"/>
    </row>
    <row r="822" spans="1:5" ht="15.75" customHeight="1">
      <c r="A822" s="2"/>
      <c r="B822" s="533"/>
      <c r="C822" s="2"/>
      <c r="D822" s="2"/>
      <c r="E822" s="2"/>
    </row>
    <row r="823" spans="1:5" ht="15.75" customHeight="1">
      <c r="A823" s="2"/>
      <c r="B823" s="533"/>
      <c r="C823" s="2"/>
      <c r="D823" s="2"/>
      <c r="E823" s="2"/>
    </row>
    <row r="824" spans="1:5" ht="15.75" customHeight="1">
      <c r="A824" s="2"/>
      <c r="B824" s="533"/>
      <c r="C824" s="2"/>
      <c r="D824" s="2"/>
      <c r="E824" s="2"/>
    </row>
    <row r="825" spans="1:5" ht="15.75" customHeight="1">
      <c r="A825" s="2"/>
      <c r="B825" s="533"/>
      <c r="C825" s="2"/>
      <c r="D825" s="2"/>
      <c r="E825" s="2"/>
    </row>
    <row r="826" spans="1:5" ht="15.75" customHeight="1">
      <c r="A826" s="2"/>
      <c r="B826" s="533"/>
      <c r="C826" s="2"/>
      <c r="D826" s="2"/>
      <c r="E826" s="2"/>
    </row>
    <row r="827" spans="1:5" ht="15.75" customHeight="1">
      <c r="A827" s="2"/>
      <c r="B827" s="533"/>
      <c r="C827" s="2"/>
      <c r="D827" s="2"/>
      <c r="E827" s="2"/>
    </row>
    <row r="828" spans="1:5" ht="15.75" customHeight="1">
      <c r="A828" s="2"/>
      <c r="B828" s="533"/>
      <c r="C828" s="2"/>
      <c r="D828" s="2"/>
      <c r="E828" s="2"/>
    </row>
    <row r="829" spans="1:5" ht="15.75" customHeight="1">
      <c r="A829" s="2"/>
      <c r="B829" s="533"/>
      <c r="C829" s="2"/>
      <c r="D829" s="2"/>
      <c r="E829" s="2"/>
    </row>
    <row r="830" spans="1:5" ht="15.75" customHeight="1">
      <c r="A830" s="2"/>
      <c r="B830" s="533"/>
      <c r="C830" s="2"/>
      <c r="D830" s="2"/>
      <c r="E830" s="2"/>
    </row>
    <row r="831" spans="1:5" ht="15.75" customHeight="1">
      <c r="A831" s="2"/>
      <c r="B831" s="533"/>
      <c r="C831" s="2"/>
      <c r="D831" s="2"/>
      <c r="E831" s="2"/>
    </row>
    <row r="832" spans="1:5" ht="15.75" customHeight="1">
      <c r="A832" s="2"/>
      <c r="B832" s="533"/>
      <c r="C832" s="2"/>
      <c r="D832" s="2"/>
      <c r="E832" s="2"/>
    </row>
    <row r="833" spans="1:5" ht="15.75" customHeight="1">
      <c r="A833" s="2"/>
      <c r="B833" s="533"/>
      <c r="C833" s="2"/>
      <c r="D833" s="2"/>
      <c r="E833" s="2"/>
    </row>
    <row r="834" spans="1:5" ht="15.75" customHeight="1">
      <c r="A834" s="2"/>
      <c r="B834" s="533"/>
      <c r="C834" s="2"/>
      <c r="D834" s="2"/>
      <c r="E834" s="2"/>
    </row>
    <row r="835" spans="1:5" ht="15.75" customHeight="1">
      <c r="A835" s="2"/>
      <c r="B835" s="533"/>
      <c r="C835" s="2"/>
      <c r="D835" s="2"/>
      <c r="E835" s="2"/>
    </row>
    <row r="836" spans="1:5" ht="15.75" customHeight="1">
      <c r="A836" s="2"/>
      <c r="B836" s="533"/>
      <c r="C836" s="2"/>
      <c r="D836" s="2"/>
      <c r="E836" s="2"/>
    </row>
    <row r="837" spans="1:5" ht="15.75" customHeight="1">
      <c r="A837" s="2"/>
      <c r="B837" s="533"/>
      <c r="C837" s="2"/>
      <c r="D837" s="2"/>
      <c r="E837" s="2"/>
    </row>
    <row r="838" spans="1:5" ht="15.75" customHeight="1">
      <c r="A838" s="2"/>
      <c r="B838" s="533"/>
      <c r="C838" s="2"/>
      <c r="D838" s="2"/>
      <c r="E838" s="2"/>
    </row>
    <row r="839" spans="1:5" ht="15.75" customHeight="1">
      <c r="A839" s="2"/>
      <c r="B839" s="533"/>
      <c r="C839" s="2"/>
      <c r="D839" s="2"/>
      <c r="E839" s="2"/>
    </row>
    <row r="840" spans="1:5" ht="15.75" customHeight="1">
      <c r="A840" s="2"/>
      <c r="B840" s="533"/>
      <c r="C840" s="2"/>
      <c r="D840" s="2"/>
      <c r="E840" s="2"/>
    </row>
    <row r="841" spans="1:5" ht="15.75" customHeight="1">
      <c r="A841" s="2"/>
      <c r="B841" s="533"/>
      <c r="C841" s="2"/>
      <c r="D841" s="2"/>
      <c r="E841" s="2"/>
    </row>
    <row r="842" spans="1:5" ht="15.75" customHeight="1">
      <c r="A842" s="2"/>
      <c r="B842" s="533"/>
      <c r="C842" s="2"/>
      <c r="D842" s="2"/>
      <c r="E842" s="2"/>
    </row>
    <row r="843" spans="1:5" ht="15.75" customHeight="1">
      <c r="A843" s="2"/>
      <c r="B843" s="533"/>
      <c r="C843" s="2"/>
      <c r="D843" s="2"/>
      <c r="E843" s="2"/>
    </row>
    <row r="844" spans="1:5" ht="15.75" customHeight="1">
      <c r="A844" s="2"/>
      <c r="B844" s="533"/>
      <c r="C844" s="2"/>
      <c r="D844" s="2"/>
      <c r="E844" s="2"/>
    </row>
    <row r="845" spans="1:5" ht="15.75" customHeight="1">
      <c r="A845" s="2"/>
      <c r="B845" s="533"/>
      <c r="C845" s="2"/>
      <c r="D845" s="2"/>
      <c r="E845" s="2"/>
    </row>
    <row r="846" spans="1:5" ht="15.75" customHeight="1">
      <c r="A846" s="2"/>
      <c r="B846" s="533"/>
      <c r="C846" s="2"/>
      <c r="D846" s="2"/>
      <c r="E846" s="2"/>
    </row>
    <row r="847" spans="1:5" ht="15.75" customHeight="1">
      <c r="A847" s="2"/>
      <c r="B847" s="533"/>
      <c r="C847" s="2"/>
      <c r="D847" s="2"/>
      <c r="E847" s="2"/>
    </row>
    <row r="848" spans="1:5" ht="15.75" customHeight="1">
      <c r="A848" s="2"/>
      <c r="B848" s="533"/>
      <c r="C848" s="2"/>
      <c r="D848" s="2"/>
      <c r="E848" s="2"/>
    </row>
    <row r="849" spans="1:5" ht="15.75" customHeight="1">
      <c r="A849" s="2"/>
      <c r="B849" s="533"/>
      <c r="C849" s="2"/>
      <c r="D849" s="2"/>
      <c r="E849" s="2"/>
    </row>
    <row r="850" spans="1:5" ht="15.75" customHeight="1">
      <c r="A850" s="2"/>
      <c r="B850" s="533"/>
      <c r="C850" s="2"/>
      <c r="D850" s="2"/>
      <c r="E850" s="2"/>
    </row>
    <row r="851" spans="1:5" ht="15.75" customHeight="1">
      <c r="A851" s="2"/>
      <c r="B851" s="533"/>
      <c r="C851" s="2"/>
      <c r="D851" s="2"/>
      <c r="E851" s="2"/>
    </row>
    <row r="852" spans="1:5" ht="15.75" customHeight="1">
      <c r="A852" s="2"/>
      <c r="B852" s="533"/>
      <c r="C852" s="2"/>
      <c r="D852" s="2"/>
      <c r="E852" s="2"/>
    </row>
    <row r="853" spans="1:5" ht="15.75" customHeight="1">
      <c r="A853" s="2"/>
      <c r="B853" s="533"/>
      <c r="C853" s="2"/>
      <c r="D853" s="2"/>
      <c r="E853" s="2"/>
    </row>
    <row r="854" spans="1:5" ht="15.75" customHeight="1">
      <c r="A854" s="2"/>
      <c r="B854" s="533"/>
      <c r="C854" s="2"/>
      <c r="D854" s="2"/>
      <c r="E854" s="2"/>
    </row>
    <row r="855" spans="1:5" ht="15.75" customHeight="1">
      <c r="A855" s="2"/>
      <c r="B855" s="533"/>
      <c r="C855" s="2"/>
      <c r="D855" s="2"/>
      <c r="E855" s="2"/>
    </row>
    <row r="856" spans="1:5" ht="15.75" customHeight="1">
      <c r="A856" s="2"/>
      <c r="B856" s="533"/>
      <c r="C856" s="2"/>
      <c r="D856" s="2"/>
      <c r="E856" s="2"/>
    </row>
    <row r="857" spans="1:5" ht="15.75" customHeight="1">
      <c r="A857" s="2"/>
      <c r="B857" s="533"/>
      <c r="C857" s="2"/>
      <c r="D857" s="2"/>
      <c r="E857" s="2"/>
    </row>
    <row r="858" spans="1:5" ht="15.75" customHeight="1">
      <c r="A858" s="2"/>
      <c r="B858" s="533"/>
      <c r="C858" s="2"/>
      <c r="D858" s="2"/>
      <c r="E858" s="2"/>
    </row>
    <row r="859" spans="1:5" ht="15.75" customHeight="1">
      <c r="A859" s="2"/>
      <c r="B859" s="533"/>
      <c r="C859" s="2"/>
      <c r="D859" s="2"/>
      <c r="E859" s="2"/>
    </row>
    <row r="860" spans="1:5" ht="15.75" customHeight="1">
      <c r="A860" s="2"/>
      <c r="B860" s="533"/>
      <c r="C860" s="2"/>
      <c r="D860" s="2"/>
      <c r="E860" s="2"/>
    </row>
    <row r="861" spans="1:5" ht="15.75" customHeight="1">
      <c r="A861" s="2"/>
      <c r="B861" s="533"/>
      <c r="C861" s="2"/>
      <c r="D861" s="2"/>
      <c r="E861" s="2"/>
    </row>
    <row r="862" spans="1:5" ht="15.75" customHeight="1">
      <c r="A862" s="2"/>
      <c r="B862" s="533"/>
      <c r="C862" s="2"/>
      <c r="D862" s="2"/>
      <c r="E862" s="2"/>
    </row>
    <row r="863" spans="1:5" ht="15.75" customHeight="1">
      <c r="A863" s="2"/>
      <c r="B863" s="533"/>
      <c r="C863" s="2"/>
      <c r="D863" s="2"/>
      <c r="E863" s="2"/>
    </row>
    <row r="864" spans="1:5" ht="15.75" customHeight="1">
      <c r="A864" s="2"/>
      <c r="B864" s="533"/>
      <c r="C864" s="2"/>
      <c r="D864" s="2"/>
      <c r="E864" s="2"/>
    </row>
    <row r="865" spans="1:5" ht="15.75" customHeight="1">
      <c r="A865" s="2"/>
      <c r="B865" s="533"/>
      <c r="C865" s="2"/>
      <c r="D865" s="2"/>
      <c r="E865" s="2"/>
    </row>
    <row r="866" spans="1:5" ht="15.75" customHeight="1">
      <c r="A866" s="2"/>
      <c r="B866" s="533"/>
      <c r="C866" s="2"/>
      <c r="D866" s="2"/>
      <c r="E866" s="2"/>
    </row>
    <row r="867" spans="1:5" ht="15.75" customHeight="1">
      <c r="A867" s="2"/>
      <c r="B867" s="533"/>
      <c r="C867" s="2"/>
      <c r="D867" s="2"/>
      <c r="E867" s="2"/>
    </row>
    <row r="868" spans="1:5" ht="15.75" customHeight="1">
      <c r="A868" s="2"/>
      <c r="B868" s="533"/>
      <c r="C868" s="2"/>
      <c r="D868" s="2"/>
      <c r="E868" s="2"/>
    </row>
    <row r="869" spans="1:5" ht="15.75" customHeight="1">
      <c r="A869" s="2"/>
      <c r="B869" s="533"/>
      <c r="C869" s="2"/>
      <c r="D869" s="2"/>
      <c r="E869" s="2"/>
    </row>
    <row r="870" spans="1:5" ht="15.75" customHeight="1">
      <c r="A870" s="2"/>
      <c r="B870" s="533"/>
      <c r="C870" s="2"/>
      <c r="D870" s="2"/>
      <c r="E870" s="2"/>
    </row>
    <row r="871" spans="1:5" ht="15.75" customHeight="1">
      <c r="A871" s="2"/>
      <c r="B871" s="533"/>
      <c r="C871" s="2"/>
      <c r="D871" s="2"/>
      <c r="E871" s="2"/>
    </row>
    <row r="872" spans="1:5" ht="15.75" customHeight="1">
      <c r="A872" s="2"/>
      <c r="B872" s="533"/>
      <c r="C872" s="2"/>
      <c r="D872" s="2"/>
      <c r="E872" s="2"/>
    </row>
    <row r="873" spans="1:5" ht="15.75" customHeight="1">
      <c r="A873" s="2"/>
      <c r="B873" s="533"/>
      <c r="C873" s="2"/>
      <c r="D873" s="2"/>
      <c r="E873" s="2"/>
    </row>
    <row r="874" spans="1:5" ht="15.75" customHeight="1">
      <c r="A874" s="2"/>
      <c r="B874" s="533"/>
      <c r="C874" s="2"/>
      <c r="D874" s="2"/>
      <c r="E874" s="2"/>
    </row>
    <row r="875" spans="1:5" ht="15.75" customHeight="1">
      <c r="A875" s="2"/>
      <c r="B875" s="533"/>
      <c r="C875" s="2"/>
      <c r="D875" s="2"/>
      <c r="E875" s="2"/>
    </row>
    <row r="876" spans="1:5" ht="15.75" customHeight="1">
      <c r="A876" s="2"/>
      <c r="B876" s="533"/>
      <c r="C876" s="2"/>
      <c r="D876" s="2"/>
      <c r="E876" s="2"/>
    </row>
    <row r="877" spans="1:5" ht="15.75" customHeight="1">
      <c r="A877" s="2"/>
      <c r="B877" s="533"/>
      <c r="C877" s="2"/>
      <c r="D877" s="2"/>
      <c r="E877" s="2"/>
    </row>
    <row r="878" spans="1:5" ht="15.75" customHeight="1">
      <c r="A878" s="2"/>
      <c r="B878" s="533"/>
      <c r="C878" s="2"/>
      <c r="D878" s="2"/>
      <c r="E878" s="2"/>
    </row>
    <row r="879" spans="1:5" ht="15.75" customHeight="1">
      <c r="A879" s="2"/>
      <c r="B879" s="533"/>
      <c r="C879" s="2"/>
      <c r="D879" s="2"/>
      <c r="E879" s="2"/>
    </row>
    <row r="880" spans="1:5" ht="15.75" customHeight="1">
      <c r="A880" s="2"/>
      <c r="B880" s="533"/>
      <c r="C880" s="2"/>
      <c r="D880" s="2"/>
      <c r="E880" s="2"/>
    </row>
    <row r="881" spans="1:5" ht="15.75" customHeight="1">
      <c r="A881" s="2"/>
      <c r="B881" s="533"/>
      <c r="C881" s="2"/>
      <c r="D881" s="2"/>
      <c r="E881" s="2"/>
    </row>
    <row r="882" spans="1:5" ht="15.75" customHeight="1">
      <c r="A882" s="2"/>
      <c r="B882" s="533"/>
      <c r="C882" s="2"/>
      <c r="D882" s="2"/>
      <c r="E882" s="2"/>
    </row>
    <row r="883" spans="1:5" ht="15.75" customHeight="1">
      <c r="A883" s="2"/>
      <c r="B883" s="533"/>
      <c r="C883" s="2"/>
      <c r="D883" s="2"/>
      <c r="E883" s="2"/>
    </row>
    <row r="884" spans="1:5" ht="15.75" customHeight="1">
      <c r="A884" s="2"/>
      <c r="B884" s="533"/>
      <c r="C884" s="2"/>
      <c r="D884" s="2"/>
      <c r="E884" s="2"/>
    </row>
    <row r="885" spans="1:5" ht="15.75" customHeight="1">
      <c r="A885" s="2"/>
      <c r="B885" s="533"/>
      <c r="C885" s="2"/>
      <c r="D885" s="2"/>
      <c r="E885" s="2"/>
    </row>
    <row r="886" spans="1:5" ht="15.75" customHeight="1">
      <c r="A886" s="2"/>
      <c r="B886" s="533"/>
      <c r="C886" s="2"/>
      <c r="D886" s="2"/>
      <c r="E886" s="2"/>
    </row>
    <row r="887" spans="1:5" ht="15.75" customHeight="1">
      <c r="A887" s="2"/>
      <c r="B887" s="533"/>
      <c r="C887" s="2"/>
      <c r="D887" s="2"/>
      <c r="E887" s="2"/>
    </row>
    <row r="888" spans="1:5" ht="15.75" customHeight="1">
      <c r="A888" s="2"/>
      <c r="B888" s="533"/>
      <c r="C888" s="2"/>
      <c r="D888" s="2"/>
      <c r="E888" s="2"/>
    </row>
    <row r="889" spans="1:5" ht="15.75" customHeight="1">
      <c r="A889" s="2"/>
      <c r="B889" s="533"/>
      <c r="C889" s="2"/>
      <c r="D889" s="2"/>
      <c r="E889" s="2"/>
    </row>
    <row r="890" spans="1:5" ht="15.75" customHeight="1">
      <c r="A890" s="2"/>
      <c r="B890" s="533"/>
      <c r="C890" s="2"/>
      <c r="D890" s="2"/>
      <c r="E890" s="2"/>
    </row>
    <row r="891" spans="1:5" ht="15.75" customHeight="1">
      <c r="A891" s="2"/>
      <c r="B891" s="533"/>
      <c r="C891" s="2"/>
      <c r="D891" s="2"/>
      <c r="E891" s="2"/>
    </row>
    <row r="892" spans="1:5" ht="15.75" customHeight="1">
      <c r="A892" s="2"/>
      <c r="B892" s="533"/>
      <c r="C892" s="2"/>
      <c r="D892" s="2"/>
      <c r="E892" s="2"/>
    </row>
    <row r="893" spans="1:5" ht="15.75" customHeight="1">
      <c r="A893" s="2"/>
      <c r="B893" s="533"/>
      <c r="C893" s="2"/>
      <c r="D893" s="2"/>
      <c r="E893" s="2"/>
    </row>
    <row r="894" spans="1:5" ht="15.75" customHeight="1">
      <c r="A894" s="2"/>
      <c r="B894" s="533"/>
      <c r="C894" s="2"/>
      <c r="D894" s="2"/>
      <c r="E894" s="2"/>
    </row>
    <row r="895" spans="1:5" ht="15.75" customHeight="1">
      <c r="A895" s="2"/>
      <c r="B895" s="533"/>
      <c r="C895" s="2"/>
      <c r="D895" s="2"/>
      <c r="E895" s="2"/>
    </row>
    <row r="896" spans="1:5" ht="15.75" customHeight="1">
      <c r="A896" s="2"/>
      <c r="B896" s="533"/>
      <c r="C896" s="2"/>
      <c r="D896" s="2"/>
      <c r="E896" s="2"/>
    </row>
    <row r="897" spans="1:5" ht="15.75" customHeight="1">
      <c r="A897" s="2"/>
      <c r="B897" s="533"/>
      <c r="C897" s="2"/>
      <c r="D897" s="2"/>
      <c r="E897" s="2"/>
    </row>
    <row r="898" spans="1:5" ht="15.75" customHeight="1">
      <c r="A898" s="2"/>
      <c r="B898" s="533"/>
      <c r="C898" s="2"/>
      <c r="D898" s="2"/>
      <c r="E898" s="2"/>
    </row>
    <row r="899" spans="1:5" ht="15.75" customHeight="1">
      <c r="A899" s="2"/>
      <c r="B899" s="533"/>
      <c r="C899" s="2"/>
      <c r="D899" s="2"/>
      <c r="E899" s="2"/>
    </row>
    <row r="900" spans="1:5" ht="15.75" customHeight="1">
      <c r="A900" s="2"/>
      <c r="B900" s="533"/>
      <c r="C900" s="2"/>
      <c r="D900" s="2"/>
      <c r="E900" s="2"/>
    </row>
    <row r="901" spans="1:5" ht="15.75" customHeight="1">
      <c r="A901" s="2"/>
      <c r="B901" s="533"/>
      <c r="C901" s="2"/>
      <c r="D901" s="2"/>
      <c r="E901" s="2"/>
    </row>
    <row r="902" spans="1:5" ht="15.75" customHeight="1">
      <c r="A902" s="2"/>
      <c r="B902" s="533"/>
      <c r="C902" s="2"/>
      <c r="D902" s="2"/>
      <c r="E902" s="2"/>
    </row>
    <row r="903" spans="1:5" ht="15.75" customHeight="1">
      <c r="A903" s="2"/>
      <c r="B903" s="533"/>
      <c r="C903" s="2"/>
      <c r="D903" s="2"/>
      <c r="E903" s="2"/>
    </row>
    <row r="904" spans="1:5" ht="15.75" customHeight="1">
      <c r="A904" s="2"/>
      <c r="B904" s="533"/>
      <c r="C904" s="2"/>
      <c r="D904" s="2"/>
      <c r="E904" s="2"/>
    </row>
    <row r="905" spans="1:5" ht="15.75" customHeight="1">
      <c r="A905" s="2"/>
      <c r="B905" s="533"/>
      <c r="C905" s="2"/>
      <c r="D905" s="2"/>
      <c r="E905" s="2"/>
    </row>
    <row r="906" spans="1:5" ht="15.75" customHeight="1">
      <c r="A906" s="2"/>
      <c r="B906" s="533"/>
      <c r="C906" s="2"/>
      <c r="D906" s="2"/>
      <c r="E906" s="2"/>
    </row>
    <row r="907" spans="1:5" ht="15.75" customHeight="1">
      <c r="A907" s="2"/>
      <c r="B907" s="533"/>
      <c r="C907" s="2"/>
      <c r="D907" s="2"/>
      <c r="E907" s="2"/>
    </row>
    <row r="908" spans="1:5" ht="15.75" customHeight="1">
      <c r="A908" s="2"/>
      <c r="B908" s="533"/>
      <c r="C908" s="2"/>
      <c r="D908" s="2"/>
      <c r="E908" s="2"/>
    </row>
    <row r="909" spans="1:5" ht="15.75" customHeight="1">
      <c r="A909" s="2"/>
      <c r="B909" s="533"/>
      <c r="C909" s="2"/>
      <c r="D909" s="2"/>
      <c r="E909" s="2"/>
    </row>
    <row r="910" spans="1:5" ht="15.75" customHeight="1">
      <c r="A910" s="2"/>
      <c r="B910" s="533"/>
      <c r="C910" s="2"/>
      <c r="D910" s="2"/>
      <c r="E910" s="2"/>
    </row>
    <row r="911" spans="1:5" ht="15.75" customHeight="1">
      <c r="A911" s="2"/>
      <c r="B911" s="533"/>
      <c r="C911" s="2"/>
      <c r="D911" s="2"/>
      <c r="E911" s="2"/>
    </row>
    <row r="912" spans="1:5" ht="15.75" customHeight="1">
      <c r="A912" s="2"/>
      <c r="B912" s="533"/>
      <c r="C912" s="2"/>
      <c r="D912" s="2"/>
      <c r="E912" s="2"/>
    </row>
    <row r="913" spans="1:5" ht="15.75" customHeight="1">
      <c r="A913" s="2"/>
      <c r="B913" s="533"/>
      <c r="C913" s="2"/>
      <c r="D913" s="2"/>
      <c r="E913" s="2"/>
    </row>
    <row r="914" spans="1:5" ht="15.75" customHeight="1">
      <c r="A914" s="2"/>
      <c r="B914" s="533"/>
      <c r="C914" s="2"/>
      <c r="D914" s="2"/>
      <c r="E914" s="2"/>
    </row>
    <row r="915" spans="1:5" ht="15.75" customHeight="1">
      <c r="A915" s="2"/>
      <c r="B915" s="533"/>
      <c r="C915" s="2"/>
      <c r="D915" s="2"/>
      <c r="E915" s="2"/>
    </row>
    <row r="916" spans="1:5" ht="15.75" customHeight="1">
      <c r="A916" s="2"/>
      <c r="B916" s="533"/>
      <c r="C916" s="2"/>
      <c r="D916" s="2"/>
      <c r="E916" s="2"/>
    </row>
    <row r="917" spans="1:5" ht="15.75" customHeight="1">
      <c r="A917" s="2"/>
      <c r="B917" s="533"/>
      <c r="C917" s="2"/>
      <c r="D917" s="2"/>
      <c r="E917" s="2"/>
    </row>
    <row r="918" spans="1:5" ht="15.75" customHeight="1">
      <c r="A918" s="2"/>
      <c r="B918" s="533"/>
      <c r="C918" s="2"/>
      <c r="D918" s="2"/>
      <c r="E918" s="2"/>
    </row>
    <row r="919" spans="1:5" ht="15.75" customHeight="1">
      <c r="A919" s="2"/>
      <c r="B919" s="533"/>
      <c r="C919" s="2"/>
      <c r="D919" s="2"/>
      <c r="E919" s="2"/>
    </row>
    <row r="920" spans="1:5" ht="15.75" customHeight="1">
      <c r="A920" s="2"/>
      <c r="B920" s="533"/>
      <c r="C920" s="2"/>
      <c r="D920" s="2"/>
      <c r="E920" s="2"/>
    </row>
    <row r="921" spans="1:5" ht="15.75" customHeight="1">
      <c r="A921" s="2"/>
      <c r="B921" s="533"/>
      <c r="C921" s="2"/>
      <c r="D921" s="2"/>
      <c r="E921" s="2"/>
    </row>
    <row r="922" spans="1:5" ht="15.75" customHeight="1">
      <c r="A922" s="2"/>
      <c r="B922" s="533"/>
      <c r="C922" s="2"/>
      <c r="D922" s="2"/>
      <c r="E922" s="2"/>
    </row>
    <row r="923" spans="1:5" ht="15.75" customHeight="1">
      <c r="A923" s="2"/>
      <c r="B923" s="533"/>
      <c r="C923" s="2"/>
      <c r="D923" s="2"/>
      <c r="E923" s="2"/>
    </row>
    <row r="924" spans="1:5" ht="15.75" customHeight="1">
      <c r="A924" s="2"/>
      <c r="B924" s="533"/>
      <c r="C924" s="2"/>
      <c r="D924" s="2"/>
      <c r="E924" s="2"/>
    </row>
    <row r="925" spans="1:5" ht="15.75" customHeight="1">
      <c r="A925" s="2"/>
      <c r="B925" s="533"/>
      <c r="C925" s="2"/>
      <c r="D925" s="2"/>
      <c r="E925" s="2"/>
    </row>
    <row r="926" spans="1:5" ht="15.75" customHeight="1">
      <c r="A926" s="2"/>
      <c r="B926" s="533"/>
      <c r="C926" s="2"/>
      <c r="D926" s="2"/>
      <c r="E926" s="2"/>
    </row>
    <row r="927" spans="1:5" ht="15.75" customHeight="1">
      <c r="A927" s="2"/>
      <c r="B927" s="533"/>
      <c r="C927" s="2"/>
      <c r="D927" s="2"/>
      <c r="E927" s="2"/>
    </row>
    <row r="928" spans="1:5" ht="15.75" customHeight="1">
      <c r="A928" s="2"/>
      <c r="B928" s="533"/>
      <c r="C928" s="2"/>
      <c r="D928" s="2"/>
      <c r="E928" s="2"/>
    </row>
    <row r="929" spans="1:5" ht="15.75" customHeight="1">
      <c r="A929" s="2"/>
      <c r="B929" s="533"/>
      <c r="C929" s="2"/>
      <c r="D929" s="2"/>
      <c r="E929" s="2"/>
    </row>
    <row r="930" spans="1:5" ht="15.75" customHeight="1">
      <c r="A930" s="2"/>
      <c r="B930" s="533"/>
      <c r="C930" s="2"/>
      <c r="D930" s="2"/>
      <c r="E930" s="2"/>
    </row>
    <row r="931" spans="1:5" ht="15.75" customHeight="1">
      <c r="A931" s="2"/>
      <c r="B931" s="533"/>
      <c r="C931" s="2"/>
      <c r="D931" s="2"/>
      <c r="E931" s="2"/>
    </row>
    <row r="932" spans="1:5" ht="15.75" customHeight="1">
      <c r="A932" s="2"/>
      <c r="B932" s="533"/>
      <c r="C932" s="2"/>
      <c r="D932" s="2"/>
      <c r="E932" s="2"/>
    </row>
    <row r="933" spans="1:5" ht="15.75" customHeight="1">
      <c r="A933" s="2"/>
      <c r="B933" s="533"/>
      <c r="C933" s="2"/>
      <c r="D933" s="2"/>
      <c r="E933" s="2"/>
    </row>
    <row r="934" spans="1:5" ht="15.75" customHeight="1">
      <c r="A934" s="2"/>
      <c r="B934" s="533"/>
      <c r="C934" s="2"/>
      <c r="D934" s="2"/>
      <c r="E934" s="2"/>
    </row>
    <row r="935" spans="1:5" ht="15.75" customHeight="1">
      <c r="A935" s="2"/>
      <c r="B935" s="533"/>
      <c r="C935" s="2"/>
      <c r="D935" s="2"/>
      <c r="E935" s="2"/>
    </row>
    <row r="936" spans="1:5" ht="15.75" customHeight="1">
      <c r="A936" s="2"/>
      <c r="B936" s="533"/>
      <c r="C936" s="2"/>
      <c r="D936" s="2"/>
      <c r="E936" s="2"/>
    </row>
    <row r="937" spans="1:5" ht="15.75" customHeight="1">
      <c r="A937" s="2"/>
      <c r="B937" s="533"/>
      <c r="C937" s="2"/>
      <c r="D937" s="2"/>
      <c r="E937" s="2"/>
    </row>
    <row r="938" spans="1:5" ht="15.75" customHeight="1">
      <c r="A938" s="2"/>
      <c r="B938" s="533"/>
      <c r="C938" s="2"/>
      <c r="D938" s="2"/>
      <c r="E938" s="2"/>
    </row>
    <row r="939" spans="1:5" ht="15.75" customHeight="1">
      <c r="A939" s="2"/>
      <c r="B939" s="533"/>
      <c r="C939" s="2"/>
      <c r="D939" s="2"/>
      <c r="E939" s="2"/>
    </row>
    <row r="940" spans="1:5" ht="15.75" customHeight="1">
      <c r="A940" s="2"/>
      <c r="B940" s="533"/>
      <c r="C940" s="2"/>
      <c r="D940" s="2"/>
      <c r="E940" s="2"/>
    </row>
    <row r="941" spans="1:5" ht="15.75" customHeight="1">
      <c r="A941" s="2"/>
      <c r="B941" s="533"/>
      <c r="C941" s="2"/>
      <c r="D941" s="2"/>
      <c r="E941" s="2"/>
    </row>
    <row r="942" spans="1:5" ht="15.75" customHeight="1">
      <c r="A942" s="2"/>
      <c r="B942" s="533"/>
      <c r="C942" s="2"/>
      <c r="D942" s="2"/>
      <c r="E942" s="2"/>
    </row>
    <row r="943" spans="1:5" ht="15.75" customHeight="1">
      <c r="A943" s="2"/>
      <c r="B943" s="533"/>
      <c r="C943" s="2"/>
      <c r="D943" s="2"/>
      <c r="E943" s="2"/>
    </row>
    <row r="944" spans="1:5" ht="15.75" customHeight="1">
      <c r="A944" s="2"/>
      <c r="B944" s="533"/>
      <c r="C944" s="2"/>
      <c r="D944" s="2"/>
      <c r="E944" s="2"/>
    </row>
    <row r="945" spans="1:5" ht="15.75" customHeight="1">
      <c r="A945" s="2"/>
      <c r="B945" s="533"/>
      <c r="C945" s="2"/>
      <c r="D945" s="2"/>
      <c r="E945" s="2"/>
    </row>
    <row r="946" spans="1:5" ht="15.75" customHeight="1">
      <c r="A946" s="2"/>
      <c r="B946" s="533"/>
      <c r="C946" s="2"/>
      <c r="D946" s="2"/>
      <c r="E946" s="2"/>
    </row>
    <row r="947" spans="1:5" ht="15.75" customHeight="1">
      <c r="A947" s="2"/>
      <c r="B947" s="533"/>
      <c r="C947" s="2"/>
      <c r="D947" s="2"/>
      <c r="E947" s="2"/>
    </row>
    <row r="948" spans="1:5" ht="15.75" customHeight="1">
      <c r="A948" s="2"/>
      <c r="B948" s="533"/>
      <c r="C948" s="2"/>
      <c r="D948" s="2"/>
      <c r="E948" s="2"/>
    </row>
    <row r="949" spans="1:5" ht="15.75" customHeight="1">
      <c r="A949" s="2"/>
      <c r="B949" s="533"/>
      <c r="C949" s="2"/>
      <c r="D949" s="2"/>
      <c r="E949" s="2"/>
    </row>
    <row r="950" spans="1:5" ht="15.75" customHeight="1">
      <c r="A950" s="2"/>
      <c r="B950" s="533"/>
      <c r="C950" s="2"/>
      <c r="D950" s="2"/>
      <c r="E950" s="2"/>
    </row>
    <row r="951" spans="1:5" ht="15.75" customHeight="1">
      <c r="A951" s="2"/>
      <c r="B951" s="533"/>
      <c r="C951" s="2"/>
      <c r="D951" s="2"/>
      <c r="E951" s="2"/>
    </row>
    <row r="952" spans="1:5" ht="15.75" customHeight="1">
      <c r="A952" s="2"/>
      <c r="B952" s="533"/>
      <c r="C952" s="2"/>
      <c r="D952" s="2"/>
      <c r="E952" s="2"/>
    </row>
    <row r="953" spans="1:5" ht="15.75" customHeight="1">
      <c r="A953" s="2"/>
      <c r="B953" s="533"/>
      <c r="C953" s="2"/>
      <c r="D953" s="2"/>
      <c r="E953" s="2"/>
    </row>
    <row r="954" spans="1:5" ht="15.75" customHeight="1">
      <c r="A954" s="2"/>
      <c r="B954" s="533"/>
      <c r="C954" s="2"/>
      <c r="D954" s="2"/>
      <c r="E954" s="2"/>
    </row>
    <row r="955" spans="1:5" ht="15.75" customHeight="1">
      <c r="A955" s="2"/>
      <c r="B955" s="533"/>
      <c r="C955" s="2"/>
      <c r="D955" s="2"/>
      <c r="E955" s="2"/>
    </row>
    <row r="956" spans="1:5" ht="15.75" customHeight="1">
      <c r="A956" s="2"/>
      <c r="B956" s="533"/>
      <c r="C956" s="2"/>
      <c r="D956" s="2"/>
      <c r="E956" s="2"/>
    </row>
    <row r="957" spans="1:5" ht="15.75" customHeight="1">
      <c r="A957" s="2"/>
      <c r="B957" s="533"/>
      <c r="C957" s="2"/>
      <c r="D957" s="2"/>
      <c r="E957" s="2"/>
    </row>
    <row r="958" spans="1:5" ht="15.75" customHeight="1">
      <c r="A958" s="2"/>
      <c r="B958" s="533"/>
      <c r="C958" s="2"/>
      <c r="D958" s="2"/>
      <c r="E958" s="2"/>
    </row>
    <row r="959" spans="1:5" ht="15.75" customHeight="1">
      <c r="A959" s="2"/>
      <c r="B959" s="533"/>
      <c r="C959" s="2"/>
      <c r="D959" s="2"/>
      <c r="E959" s="2"/>
    </row>
    <row r="960" spans="1:5" ht="15.75" customHeight="1">
      <c r="A960" s="2"/>
      <c r="B960" s="533"/>
      <c r="C960" s="2"/>
      <c r="D960" s="2"/>
      <c r="E960" s="2"/>
    </row>
    <row r="961" spans="1:5" ht="15.75" customHeight="1">
      <c r="A961" s="2"/>
      <c r="B961" s="533"/>
      <c r="C961" s="2"/>
      <c r="D961" s="2"/>
      <c r="E961" s="2"/>
    </row>
    <row r="962" spans="1:5" ht="15.75" customHeight="1">
      <c r="A962" s="2"/>
      <c r="B962" s="533"/>
      <c r="C962" s="2"/>
      <c r="D962" s="2"/>
      <c r="E962" s="2"/>
    </row>
    <row r="963" spans="1:5" ht="15.75" customHeight="1">
      <c r="A963" s="2"/>
      <c r="B963" s="533"/>
      <c r="C963" s="2"/>
      <c r="D963" s="2"/>
      <c r="E963" s="2"/>
    </row>
    <row r="964" spans="1:5" ht="15.75" customHeight="1">
      <c r="A964" s="2"/>
      <c r="B964" s="533"/>
      <c r="C964" s="2"/>
      <c r="D964" s="2"/>
      <c r="E964" s="2"/>
    </row>
    <row r="965" spans="1:5" ht="15.75" customHeight="1">
      <c r="A965" s="2"/>
      <c r="B965" s="533"/>
      <c r="C965" s="2"/>
      <c r="D965" s="2"/>
      <c r="E965" s="2"/>
    </row>
    <row r="966" spans="1:5" ht="15.75" customHeight="1">
      <c r="A966" s="2"/>
      <c r="B966" s="533"/>
      <c r="C966" s="2"/>
      <c r="D966" s="2"/>
      <c r="E966" s="2"/>
    </row>
    <row r="967" spans="1:5" ht="15.75" customHeight="1">
      <c r="A967" s="2"/>
      <c r="B967" s="533"/>
      <c r="C967" s="2"/>
      <c r="D967" s="2"/>
      <c r="E967" s="2"/>
    </row>
    <row r="968" spans="1:5" ht="15.75" customHeight="1">
      <c r="A968" s="2"/>
      <c r="B968" s="533"/>
      <c r="C968" s="2"/>
      <c r="D968" s="2"/>
      <c r="E968" s="2"/>
    </row>
    <row r="969" spans="1:5" ht="15.75" customHeight="1">
      <c r="A969" s="2"/>
      <c r="B969" s="533"/>
      <c r="C969" s="2"/>
      <c r="D969" s="2"/>
      <c r="E969" s="2"/>
    </row>
    <row r="970" spans="1:5" ht="15.75" customHeight="1">
      <c r="A970" s="2"/>
      <c r="B970" s="533"/>
      <c r="C970" s="2"/>
      <c r="D970" s="2"/>
      <c r="E970" s="2"/>
    </row>
    <row r="971" spans="1:5" ht="15.75" customHeight="1">
      <c r="A971" s="2"/>
      <c r="B971" s="533"/>
      <c r="C971" s="2"/>
      <c r="D971" s="2"/>
      <c r="E971" s="2"/>
    </row>
    <row r="972" spans="1:5" ht="15.75" customHeight="1">
      <c r="A972" s="2"/>
      <c r="B972" s="533"/>
      <c r="C972" s="2"/>
      <c r="D972" s="2"/>
      <c r="E972" s="2"/>
    </row>
    <row r="973" spans="1:5" ht="15.75" customHeight="1">
      <c r="A973" s="2"/>
      <c r="B973" s="533"/>
      <c r="C973" s="2"/>
      <c r="D973" s="2"/>
      <c r="E973" s="2"/>
    </row>
    <row r="974" spans="1:5" ht="15.75" customHeight="1">
      <c r="A974" s="2"/>
      <c r="B974" s="533"/>
      <c r="C974" s="2"/>
      <c r="D974" s="2"/>
      <c r="E974" s="2"/>
    </row>
    <row r="975" spans="1:5" ht="15.75" customHeight="1">
      <c r="A975" s="2"/>
      <c r="B975" s="533"/>
      <c r="C975" s="2"/>
      <c r="D975" s="2"/>
      <c r="E975" s="2"/>
    </row>
    <row r="976" spans="1:5" ht="15.75" customHeight="1">
      <c r="A976" s="2"/>
      <c r="B976" s="533"/>
      <c r="C976" s="2"/>
      <c r="D976" s="2"/>
      <c r="E976" s="2"/>
    </row>
    <row r="977" spans="1:5" ht="15.75" customHeight="1">
      <c r="A977" s="2"/>
      <c r="B977" s="533"/>
      <c r="C977" s="2"/>
      <c r="D977" s="2"/>
      <c r="E977" s="2"/>
    </row>
    <row r="978" spans="1:5" ht="15.75" customHeight="1">
      <c r="A978" s="2"/>
      <c r="B978" s="533"/>
      <c r="C978" s="2"/>
      <c r="D978" s="2"/>
      <c r="E978" s="2"/>
    </row>
    <row r="979" spans="1:5" ht="15.75" customHeight="1">
      <c r="A979" s="2"/>
      <c r="B979" s="533"/>
      <c r="C979" s="2"/>
      <c r="D979" s="2"/>
      <c r="E979" s="2"/>
    </row>
    <row r="980" spans="1:5" ht="15.75" customHeight="1">
      <c r="A980" s="2"/>
      <c r="B980" s="533"/>
      <c r="C980" s="2"/>
      <c r="D980" s="2"/>
      <c r="E980" s="2"/>
    </row>
    <row r="981" spans="1:5" ht="15.75" customHeight="1">
      <c r="A981" s="2"/>
      <c r="B981" s="533"/>
      <c r="C981" s="2"/>
      <c r="D981" s="2"/>
      <c r="E981" s="2"/>
    </row>
    <row r="982" spans="1:5" ht="15.75" customHeight="1">
      <c r="A982" s="2"/>
      <c r="B982" s="533"/>
      <c r="C982" s="2"/>
      <c r="D982" s="2"/>
      <c r="E982" s="2"/>
    </row>
    <row r="983" spans="1:5" ht="15.75" customHeight="1">
      <c r="A983" s="2"/>
      <c r="B983" s="533"/>
      <c r="C983" s="2"/>
      <c r="D983" s="2"/>
      <c r="E983" s="2"/>
    </row>
    <row r="984" spans="1:5" ht="15.75" customHeight="1">
      <c r="A984" s="2"/>
      <c r="B984" s="533"/>
      <c r="C984" s="2"/>
      <c r="D984" s="2"/>
      <c r="E984" s="2"/>
    </row>
    <row r="985" spans="1:5" ht="15.75" customHeight="1">
      <c r="A985" s="2"/>
      <c r="B985" s="533"/>
      <c r="C985" s="2"/>
      <c r="D985" s="2"/>
      <c r="E985" s="2"/>
    </row>
    <row r="986" spans="1:5" ht="15.75" customHeight="1">
      <c r="A986" s="2"/>
      <c r="B986" s="533"/>
      <c r="C986" s="2"/>
      <c r="D986" s="2"/>
      <c r="E986" s="2"/>
    </row>
    <row r="987" spans="1:5" ht="15.75" customHeight="1">
      <c r="A987" s="2"/>
      <c r="B987" s="533"/>
      <c r="C987" s="2"/>
      <c r="D987" s="2"/>
      <c r="E987" s="2"/>
    </row>
    <row r="988" spans="1:5" ht="15.75" customHeight="1">
      <c r="A988" s="2"/>
      <c r="B988" s="533"/>
      <c r="C988" s="2"/>
      <c r="D988" s="2"/>
      <c r="E988" s="2"/>
    </row>
    <row r="989" spans="1:5" ht="15.75" customHeight="1">
      <c r="A989" s="2"/>
      <c r="B989" s="533"/>
      <c r="C989" s="2"/>
      <c r="D989" s="2"/>
      <c r="E989" s="2"/>
    </row>
    <row r="990" spans="1:5" ht="15.75" customHeight="1">
      <c r="A990" s="2"/>
      <c r="B990" s="533"/>
      <c r="C990" s="2"/>
      <c r="D990" s="2"/>
      <c r="E990" s="2"/>
    </row>
    <row r="991" spans="1:5" ht="15.75" customHeight="1">
      <c r="A991" s="2"/>
      <c r="B991" s="533"/>
      <c r="C991" s="2"/>
      <c r="D991" s="2"/>
      <c r="E991" s="2"/>
    </row>
    <row r="992" spans="1:5" ht="15.75" customHeight="1">
      <c r="A992" s="2"/>
      <c r="B992" s="533"/>
      <c r="C992" s="2"/>
      <c r="D992" s="2"/>
      <c r="E992" s="2"/>
    </row>
    <row r="993" spans="1:5" ht="15.75" customHeight="1">
      <c r="A993" s="2"/>
      <c r="B993" s="533"/>
      <c r="C993" s="2"/>
      <c r="D993" s="2"/>
      <c r="E993" s="2"/>
    </row>
    <row r="994" spans="1:5" ht="15.75" customHeight="1">
      <c r="A994" s="2"/>
      <c r="B994" s="533"/>
      <c r="C994" s="2"/>
      <c r="D994" s="2"/>
      <c r="E994" s="2"/>
    </row>
    <row r="995" spans="1:5" ht="15.75" customHeight="1">
      <c r="A995" s="2"/>
      <c r="B995" s="533"/>
      <c r="C995" s="2"/>
      <c r="D995" s="2"/>
      <c r="E995" s="2"/>
    </row>
    <row r="996" spans="1:5" ht="15.75" customHeight="1">
      <c r="A996" s="2"/>
      <c r="B996" s="533"/>
      <c r="C996" s="2"/>
      <c r="D996" s="2"/>
      <c r="E996" s="2"/>
    </row>
    <row r="997" spans="1:5" ht="15.75" customHeight="1">
      <c r="A997" s="2"/>
      <c r="B997" s="533"/>
      <c r="C997" s="2"/>
      <c r="D997" s="2"/>
      <c r="E997" s="2"/>
    </row>
    <row r="998" spans="1:5" ht="15.75" customHeight="1">
      <c r="A998" s="2"/>
      <c r="B998" s="533"/>
      <c r="C998" s="2"/>
      <c r="D998" s="2"/>
      <c r="E998" s="2"/>
    </row>
    <row r="999" spans="1:5" ht="15.75" customHeight="1">
      <c r="A999" s="2"/>
      <c r="B999" s="533"/>
      <c r="C999" s="2"/>
      <c r="D999" s="2"/>
      <c r="E999" s="2"/>
    </row>
    <row r="1000" spans="1:5" ht="15" customHeight="1">
      <c r="B1000" s="533"/>
    </row>
  </sheetData>
  <sheetProtection algorithmName="SHA-512" hashValue="ct2Cb8uUE4xRDiUVgns2v3IQgRbAe7qTXLIoM8dPXfv3MZsPbdS/rbyHJhgd/K81u4ssBrRchpHk7bY/gLgkNg==" saltValue="8Y7TQOQgdq9Jnkkz1R6Fsw==" spinCount="100000" sheet="1" objects="1" scenarios="1"/>
  <mergeCells count="1">
    <mergeCell ref="B18:M18"/>
  </mergeCells>
  <pageMargins left="0.70866141732283472" right="0.70866141732283472" top="0.74803149606299213" bottom="0.74803149606299213" header="0" footer="0"/>
  <pageSetup paperSize="9" orientation="landscape" r:id="rId1"/>
  <headerFooter>
    <oddFooter>&amp;C&amp;A / &amp;F&amp;R&amp;P/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D7DD6A"/>
    <pageSetUpPr fitToPage="1"/>
  </sheetPr>
  <dimension ref="A1:Z1004"/>
  <sheetViews>
    <sheetView showGridLines="0" zoomScale="80" zoomScaleNormal="80" workbookViewId="0">
      <pane ySplit="1" topLeftCell="A2" activePane="bottomLeft" state="frozen"/>
      <selection pane="bottomLeft" activeCell="C4" sqref="C4"/>
    </sheetView>
  </sheetViews>
  <sheetFormatPr baseColWidth="10" defaultColWidth="14.44140625" defaultRowHeight="15" customHeight="1"/>
  <cols>
    <col min="1" max="1" width="3.88671875" customWidth="1"/>
    <col min="2" max="2" width="37.88671875" style="39" customWidth="1"/>
    <col min="3" max="3" width="50.88671875" customWidth="1"/>
    <col min="4" max="4" width="3.88671875" customWidth="1"/>
    <col min="5" max="5" width="37.88671875" style="39" customWidth="1"/>
    <col min="6" max="6" width="50.88671875" customWidth="1"/>
    <col min="7" max="7" width="3.88671875" customWidth="1"/>
    <col min="8" max="26" width="11.44140625" customWidth="1"/>
  </cols>
  <sheetData>
    <row r="1" spans="1:26" ht="84.75" customHeight="1" thickBot="1">
      <c r="A1" s="73"/>
      <c r="B1" s="588" t="s">
        <v>242</v>
      </c>
      <c r="C1" s="589"/>
      <c r="D1" s="589"/>
      <c r="E1" s="589"/>
      <c r="F1" s="589"/>
      <c r="G1" s="87" t="str">
        <f>"version "&amp;LARGE(Version!$A$3:$A$24,1)</f>
        <v>version 2,1</v>
      </c>
      <c r="H1" s="34"/>
      <c r="I1" s="34"/>
      <c r="J1" s="34"/>
      <c r="K1" s="34"/>
      <c r="L1" s="34"/>
      <c r="M1" s="34"/>
      <c r="N1" s="34"/>
      <c r="O1" s="34"/>
      <c r="P1" s="34"/>
      <c r="Q1" s="34"/>
      <c r="R1" s="34"/>
      <c r="S1" s="34"/>
      <c r="T1" s="34"/>
      <c r="U1" s="34"/>
      <c r="V1" s="34"/>
      <c r="W1" s="34"/>
      <c r="X1" s="34"/>
      <c r="Y1" s="34"/>
      <c r="Z1" s="34"/>
    </row>
    <row r="2" spans="1:26" ht="14.4">
      <c r="A2" s="35"/>
      <c r="B2" s="36"/>
      <c r="C2" s="37"/>
      <c r="D2" s="37"/>
      <c r="E2" s="36"/>
      <c r="F2" s="37"/>
      <c r="G2" s="37"/>
      <c r="H2" s="34"/>
      <c r="I2" s="34"/>
      <c r="J2" s="34"/>
      <c r="K2" s="34"/>
      <c r="L2" s="34"/>
      <c r="M2" s="34"/>
      <c r="N2" s="34"/>
      <c r="O2" s="34"/>
      <c r="P2" s="34"/>
      <c r="Q2" s="34"/>
      <c r="R2" s="34"/>
      <c r="S2" s="34"/>
      <c r="T2" s="34"/>
      <c r="U2" s="34"/>
      <c r="V2" s="34"/>
      <c r="W2" s="34"/>
      <c r="X2" s="34"/>
      <c r="Y2" s="34"/>
      <c r="Z2" s="34"/>
    </row>
    <row r="3" spans="1:26" ht="14.4">
      <c r="A3" s="37"/>
      <c r="B3" s="36"/>
      <c r="C3" s="37"/>
      <c r="D3" s="37"/>
      <c r="E3" s="36"/>
      <c r="F3" s="37"/>
      <c r="G3" s="37"/>
      <c r="H3" s="34"/>
      <c r="I3" s="34"/>
      <c r="J3" s="34"/>
      <c r="K3" s="34"/>
      <c r="L3" s="34"/>
      <c r="M3" s="34"/>
      <c r="N3" s="34"/>
      <c r="O3" s="34"/>
      <c r="P3" s="34"/>
      <c r="Q3" s="34"/>
      <c r="R3" s="34"/>
      <c r="S3" s="34"/>
      <c r="T3" s="34"/>
      <c r="U3" s="34"/>
      <c r="V3" s="34"/>
      <c r="W3" s="34"/>
      <c r="X3" s="34"/>
      <c r="Y3" s="34"/>
      <c r="Z3" s="34"/>
    </row>
    <row r="4" spans="1:26" ht="48" customHeight="1">
      <c r="A4" s="37"/>
      <c r="B4" s="81" t="s">
        <v>274</v>
      </c>
      <c r="C4" s="74"/>
      <c r="D4" s="38"/>
      <c r="E4" s="81" t="s">
        <v>243</v>
      </c>
      <c r="F4" s="74" t="s">
        <v>0</v>
      </c>
      <c r="G4" s="38"/>
      <c r="H4" s="34"/>
      <c r="K4" s="34"/>
      <c r="L4" s="34"/>
      <c r="M4" s="34"/>
      <c r="N4" s="34"/>
      <c r="O4" s="34"/>
      <c r="P4" s="34"/>
      <c r="Q4" s="34"/>
      <c r="R4" s="34"/>
      <c r="S4" s="34"/>
      <c r="T4" s="34"/>
      <c r="U4" s="34"/>
      <c r="V4" s="34"/>
      <c r="W4" s="34"/>
      <c r="X4" s="34"/>
      <c r="Y4" s="34"/>
      <c r="Z4" s="34"/>
    </row>
    <row r="5" spans="1:26" ht="48" customHeight="1">
      <c r="A5" s="37"/>
      <c r="B5" s="82" t="s">
        <v>275</v>
      </c>
      <c r="C5" s="74"/>
      <c r="D5" s="38"/>
      <c r="E5" s="557" t="s">
        <v>280</v>
      </c>
      <c r="F5" s="550"/>
      <c r="G5" s="38"/>
      <c r="H5" s="34"/>
      <c r="K5" s="34"/>
      <c r="L5" s="34"/>
      <c r="M5" s="34"/>
      <c r="N5" s="34"/>
      <c r="O5" s="34"/>
      <c r="P5" s="34"/>
      <c r="Q5" s="34"/>
      <c r="R5" s="34"/>
      <c r="S5" s="34"/>
      <c r="T5" s="34"/>
      <c r="U5" s="34"/>
      <c r="V5" s="34"/>
      <c r="W5" s="34"/>
      <c r="X5" s="34"/>
      <c r="Y5" s="34"/>
      <c r="Z5" s="34"/>
    </row>
    <row r="6" spans="1:26" ht="48" customHeight="1">
      <c r="A6" s="37"/>
      <c r="B6" s="81" t="s">
        <v>276</v>
      </c>
      <c r="C6" s="74"/>
      <c r="D6" s="38"/>
      <c r="E6" s="81" t="s">
        <v>282</v>
      </c>
      <c r="F6" s="74"/>
      <c r="G6" s="40"/>
      <c r="H6" s="34"/>
      <c r="K6" s="34"/>
      <c r="L6" s="34"/>
      <c r="M6" s="34"/>
      <c r="N6" s="34"/>
      <c r="O6" s="34"/>
      <c r="P6" s="34"/>
      <c r="Q6" s="34"/>
      <c r="R6" s="34"/>
      <c r="S6" s="34"/>
      <c r="T6" s="34"/>
      <c r="U6" s="34"/>
      <c r="V6" s="34"/>
      <c r="W6" s="34"/>
      <c r="X6" s="34"/>
      <c r="Y6" s="34"/>
      <c r="Z6" s="34"/>
    </row>
    <row r="7" spans="1:26" ht="48" customHeight="1">
      <c r="A7" s="37"/>
      <c r="B7" s="552" t="s">
        <v>277</v>
      </c>
      <c r="C7" s="551"/>
      <c r="D7" s="38"/>
      <c r="E7" s="81" t="s">
        <v>281</v>
      </c>
      <c r="F7" s="74"/>
      <c r="G7" s="40"/>
      <c r="H7" s="34"/>
      <c r="K7" s="34"/>
      <c r="L7" s="34"/>
      <c r="M7" s="34"/>
      <c r="N7" s="34"/>
      <c r="O7" s="34"/>
      <c r="P7" s="34"/>
      <c r="Q7" s="34"/>
      <c r="R7" s="34"/>
      <c r="S7" s="34"/>
      <c r="T7" s="34"/>
      <c r="U7" s="34"/>
      <c r="V7" s="34"/>
      <c r="W7" s="34"/>
      <c r="X7" s="34"/>
      <c r="Y7" s="34"/>
      <c r="Z7" s="34"/>
    </row>
    <row r="8" spans="1:26" ht="36.9" customHeight="1">
      <c r="A8" s="37"/>
      <c r="B8" s="224" t="s">
        <v>278</v>
      </c>
      <c r="C8" s="76"/>
      <c r="D8" s="38"/>
      <c r="G8" s="40"/>
      <c r="H8" s="34"/>
      <c r="K8" s="34"/>
      <c r="L8" s="34"/>
      <c r="M8" s="34"/>
      <c r="N8" s="34"/>
      <c r="O8" s="34"/>
      <c r="P8" s="34"/>
      <c r="Q8" s="34"/>
      <c r="R8" s="34"/>
      <c r="S8" s="34"/>
      <c r="T8" s="34"/>
      <c r="U8" s="34"/>
      <c r="V8" s="34"/>
      <c r="W8" s="34"/>
      <c r="X8" s="34"/>
      <c r="Y8" s="34"/>
      <c r="Z8" s="34"/>
    </row>
    <row r="9" spans="1:26" ht="15.9" customHeight="1">
      <c r="A9" s="37"/>
      <c r="B9" s="225" t="s">
        <v>279</v>
      </c>
      <c r="C9" s="75"/>
      <c r="D9" s="38"/>
      <c r="G9" s="40"/>
      <c r="H9" s="34"/>
      <c r="K9" s="34"/>
      <c r="L9" s="34"/>
      <c r="M9" s="34"/>
      <c r="N9" s="34"/>
      <c r="O9" s="34"/>
      <c r="P9" s="34"/>
      <c r="Q9" s="34"/>
      <c r="R9" s="34"/>
      <c r="S9" s="34"/>
      <c r="T9" s="34"/>
      <c r="U9" s="34"/>
      <c r="V9" s="34"/>
      <c r="W9" s="34"/>
      <c r="X9" s="34"/>
      <c r="Y9" s="34"/>
      <c r="Z9" s="34"/>
    </row>
    <row r="10" spans="1:26" ht="10.5" customHeight="1">
      <c r="A10" s="37"/>
      <c r="B10"/>
      <c r="D10" s="38"/>
      <c r="G10" s="38"/>
      <c r="H10" s="34"/>
      <c r="K10" s="34"/>
      <c r="L10" s="34"/>
      <c r="M10" s="34"/>
      <c r="N10" s="34"/>
      <c r="O10" s="34"/>
      <c r="P10" s="34"/>
      <c r="Q10" s="34"/>
      <c r="R10" s="34"/>
      <c r="S10" s="34"/>
      <c r="T10" s="34"/>
      <c r="U10" s="34"/>
      <c r="V10" s="34"/>
      <c r="W10" s="34"/>
      <c r="X10" s="34"/>
      <c r="Y10" s="34"/>
      <c r="Z10" s="34"/>
    </row>
    <row r="11" spans="1:26" ht="48" customHeight="1">
      <c r="A11" s="37"/>
      <c r="B11" s="81" t="s">
        <v>285</v>
      </c>
      <c r="C11" s="77"/>
      <c r="D11" s="38"/>
      <c r="E11" s="81" t="s">
        <v>283</v>
      </c>
      <c r="F11" s="80"/>
      <c r="G11" s="38"/>
      <c r="H11" s="34"/>
      <c r="K11" s="34"/>
      <c r="L11" s="34"/>
      <c r="M11" s="34"/>
      <c r="N11" s="34"/>
      <c r="O11" s="34"/>
      <c r="P11" s="34"/>
      <c r="Q11" s="34"/>
      <c r="R11" s="34"/>
      <c r="S11" s="34"/>
      <c r="T11" s="34"/>
      <c r="U11" s="34"/>
      <c r="V11" s="34"/>
      <c r="W11" s="34"/>
      <c r="X11" s="34"/>
      <c r="Y11" s="34"/>
      <c r="Z11" s="34"/>
    </row>
    <row r="12" spans="1:26" ht="48" customHeight="1">
      <c r="A12" s="37"/>
      <c r="B12" s="82" t="s">
        <v>286</v>
      </c>
      <c r="C12" s="78"/>
      <c r="D12" s="38"/>
      <c r="E12" s="82" t="s">
        <v>284</v>
      </c>
      <c r="F12" s="78"/>
      <c r="G12" s="38"/>
      <c r="K12" s="34"/>
      <c r="L12" s="34"/>
      <c r="M12" s="34"/>
      <c r="N12" s="34"/>
      <c r="O12" s="34"/>
      <c r="P12" s="34"/>
      <c r="Q12" s="34"/>
      <c r="R12" s="34"/>
      <c r="S12" s="34"/>
      <c r="T12" s="34"/>
      <c r="U12" s="34"/>
      <c r="V12" s="34"/>
      <c r="W12" s="34"/>
      <c r="X12" s="34"/>
      <c r="Y12" s="34"/>
      <c r="Z12" s="34"/>
    </row>
    <row r="13" spans="1:26" ht="48" customHeight="1">
      <c r="A13" s="37"/>
      <c r="B13" s="82" t="s">
        <v>287</v>
      </c>
      <c r="C13" s="79"/>
      <c r="D13" s="38"/>
      <c r="E13"/>
      <c r="G13" s="38"/>
      <c r="H13" s="34"/>
      <c r="K13" s="34"/>
      <c r="L13" s="34"/>
      <c r="M13" s="34"/>
      <c r="N13" s="34"/>
      <c r="O13" s="34"/>
      <c r="P13" s="34"/>
      <c r="Q13" s="34"/>
      <c r="R13" s="34"/>
      <c r="S13" s="34"/>
      <c r="T13" s="34"/>
      <c r="U13" s="34"/>
      <c r="V13" s="34"/>
      <c r="W13" s="34"/>
      <c r="X13" s="34"/>
      <c r="Y13" s="34"/>
      <c r="Z13" s="34"/>
    </row>
    <row r="14" spans="1:26" ht="10.5" customHeight="1">
      <c r="A14" s="37"/>
      <c r="B14"/>
      <c r="D14" s="38"/>
      <c r="G14" s="38"/>
      <c r="H14" s="34"/>
      <c r="K14" s="34"/>
      <c r="L14" s="34"/>
      <c r="M14" s="34"/>
      <c r="N14" s="34"/>
      <c r="O14" s="34"/>
      <c r="P14" s="34"/>
      <c r="Q14" s="34"/>
      <c r="R14" s="34"/>
      <c r="S14" s="34"/>
      <c r="T14" s="34"/>
      <c r="U14" s="34"/>
      <c r="V14" s="34"/>
      <c r="W14" s="34"/>
      <c r="X14" s="34"/>
      <c r="Y14" s="34"/>
      <c r="Z14" s="34"/>
    </row>
    <row r="15" spans="1:26" ht="48" customHeight="1">
      <c r="A15" s="37"/>
      <c r="B15" s="82" t="s">
        <v>288</v>
      </c>
      <c r="C15" s="74"/>
      <c r="D15" s="38"/>
      <c r="E15" s="82" t="s">
        <v>291</v>
      </c>
      <c r="F15" s="74"/>
      <c r="G15" s="40"/>
      <c r="H15" s="34"/>
      <c r="K15" s="34"/>
      <c r="L15" s="34"/>
      <c r="M15" s="34"/>
      <c r="N15" s="34"/>
      <c r="O15" s="34"/>
      <c r="P15" s="34"/>
      <c r="Q15" s="34"/>
      <c r="R15" s="34"/>
      <c r="S15" s="34"/>
      <c r="T15" s="34"/>
      <c r="U15" s="34"/>
      <c r="V15" s="34"/>
      <c r="W15" s="34"/>
      <c r="X15" s="34"/>
      <c r="Y15" s="34"/>
      <c r="Z15" s="34"/>
    </row>
    <row r="16" spans="1:26" ht="48" customHeight="1">
      <c r="A16" s="37"/>
      <c r="B16" s="82" t="s">
        <v>289</v>
      </c>
      <c r="C16" s="80"/>
      <c r="D16" s="38"/>
      <c r="E16" s="82" t="s">
        <v>292</v>
      </c>
      <c r="F16" s="80"/>
      <c r="G16" s="40"/>
      <c r="H16" s="34"/>
      <c r="K16" s="34"/>
      <c r="L16" s="34"/>
      <c r="M16" s="34"/>
      <c r="N16" s="34"/>
      <c r="O16" s="34"/>
      <c r="P16" s="34"/>
      <c r="Q16" s="34"/>
      <c r="R16" s="34"/>
      <c r="S16" s="34"/>
      <c r="T16" s="34"/>
      <c r="U16" s="34"/>
      <c r="V16" s="34"/>
      <c r="W16" s="34"/>
      <c r="X16" s="34"/>
      <c r="Y16" s="34"/>
      <c r="Z16" s="34"/>
    </row>
    <row r="17" spans="1:26" ht="48" customHeight="1">
      <c r="A17" s="37"/>
      <c r="B17" s="81" t="s">
        <v>290</v>
      </c>
      <c r="C17" s="74"/>
      <c r="D17" s="38"/>
      <c r="E17"/>
      <c r="G17" s="40"/>
      <c r="H17" s="34"/>
      <c r="K17" s="34"/>
      <c r="L17" s="34"/>
      <c r="M17" s="34"/>
      <c r="N17" s="34"/>
      <c r="O17" s="34"/>
      <c r="P17" s="34"/>
      <c r="Q17" s="34"/>
      <c r="R17" s="34"/>
      <c r="S17" s="34"/>
      <c r="T17" s="34"/>
      <c r="U17" s="34"/>
      <c r="V17" s="34"/>
      <c r="W17" s="34"/>
      <c r="X17" s="34"/>
      <c r="Y17" s="34"/>
      <c r="Z17" s="34"/>
    </row>
    <row r="18" spans="1:26" thickBot="1">
      <c r="A18" s="37"/>
      <c r="B18" s="41"/>
      <c r="C18" s="34"/>
      <c r="D18" s="37"/>
      <c r="E18" s="36"/>
      <c r="F18" s="37"/>
      <c r="G18" s="37"/>
      <c r="H18" s="34"/>
      <c r="I18" s="34"/>
      <c r="J18" s="34"/>
      <c r="K18" s="34"/>
      <c r="L18" s="34"/>
      <c r="M18" s="34"/>
      <c r="N18" s="34"/>
      <c r="O18" s="34"/>
      <c r="P18" s="34"/>
      <c r="Q18" s="34"/>
      <c r="R18" s="34"/>
      <c r="S18" s="34"/>
      <c r="T18" s="34"/>
      <c r="U18" s="34"/>
      <c r="V18" s="34"/>
      <c r="W18" s="34"/>
      <c r="X18" s="34"/>
      <c r="Y18" s="34"/>
      <c r="Z18" s="34"/>
    </row>
    <row r="19" spans="1:26" ht="18" customHeight="1">
      <c r="A19" s="590" t="s">
        <v>293</v>
      </c>
      <c r="B19" s="591"/>
      <c r="C19" s="591"/>
      <c r="D19" s="591"/>
      <c r="E19" s="591"/>
      <c r="F19" s="591"/>
      <c r="G19" s="592"/>
      <c r="H19" s="34"/>
      <c r="I19" s="34"/>
      <c r="J19" s="34"/>
      <c r="K19" s="34"/>
      <c r="L19" s="34"/>
      <c r="M19" s="34"/>
      <c r="N19" s="34"/>
      <c r="O19" s="34"/>
      <c r="P19" s="34"/>
      <c r="Q19" s="34"/>
      <c r="R19" s="34"/>
      <c r="S19" s="34"/>
      <c r="T19" s="34"/>
      <c r="U19" s="34"/>
      <c r="V19" s="34"/>
      <c r="W19" s="34"/>
      <c r="X19" s="34"/>
      <c r="Y19" s="34"/>
      <c r="Z19" s="34"/>
    </row>
    <row r="20" spans="1:26" ht="57.75" customHeight="1" thickBot="1">
      <c r="A20" s="593"/>
      <c r="B20" s="594"/>
      <c r="C20" s="594"/>
      <c r="D20" s="594"/>
      <c r="E20" s="594"/>
      <c r="F20" s="594"/>
      <c r="G20" s="595"/>
      <c r="H20" s="34"/>
      <c r="I20" s="34"/>
      <c r="J20" s="34"/>
      <c r="K20" s="34"/>
      <c r="L20" s="34"/>
      <c r="M20" s="34"/>
      <c r="N20" s="34"/>
      <c r="O20" s="34"/>
      <c r="P20" s="34"/>
      <c r="Q20" s="34"/>
      <c r="R20" s="34"/>
      <c r="S20" s="34"/>
      <c r="T20" s="34"/>
      <c r="U20" s="34"/>
      <c r="V20" s="34"/>
      <c r="W20" s="34"/>
      <c r="X20" s="34"/>
      <c r="Y20" s="34"/>
      <c r="Z20" s="34"/>
    </row>
    <row r="21" spans="1:26" ht="14.4">
      <c r="A21" s="34"/>
      <c r="B21" s="41"/>
      <c r="C21" s="34"/>
      <c r="D21" s="34"/>
      <c r="E21" s="41"/>
      <c r="F21" s="34"/>
      <c r="G21" s="34"/>
      <c r="H21" s="34"/>
      <c r="I21" s="34"/>
      <c r="J21" s="34"/>
      <c r="K21" s="34"/>
      <c r="L21" s="34"/>
      <c r="M21" s="34"/>
      <c r="N21" s="34"/>
      <c r="O21" s="34"/>
      <c r="P21" s="34"/>
      <c r="Q21" s="34"/>
      <c r="R21" s="34"/>
      <c r="S21" s="34"/>
      <c r="T21" s="34"/>
      <c r="U21" s="34"/>
      <c r="V21" s="34"/>
      <c r="W21" s="34"/>
      <c r="X21" s="34"/>
      <c r="Y21" s="34"/>
      <c r="Z21" s="34"/>
    </row>
    <row r="22" spans="1:26" ht="14.4">
      <c r="A22" s="34"/>
      <c r="B22" s="41"/>
      <c r="C22" s="34"/>
      <c r="D22" s="34"/>
      <c r="E22" s="41"/>
      <c r="F22" s="34"/>
      <c r="G22" s="34"/>
      <c r="H22" s="34"/>
      <c r="I22" s="34"/>
      <c r="J22" s="34"/>
      <c r="K22" s="34"/>
      <c r="L22" s="34"/>
      <c r="M22" s="34"/>
      <c r="N22" s="34"/>
      <c r="O22" s="34"/>
      <c r="P22" s="34"/>
      <c r="Q22" s="34"/>
      <c r="R22" s="34"/>
      <c r="S22" s="34"/>
      <c r="T22" s="34"/>
      <c r="U22" s="34"/>
      <c r="V22" s="34"/>
      <c r="W22" s="34"/>
      <c r="X22" s="34"/>
      <c r="Y22" s="34"/>
      <c r="Z22" s="34"/>
    </row>
    <row r="23" spans="1:26" ht="14.4">
      <c r="A23" s="34"/>
      <c r="B23" s="41"/>
      <c r="C23" s="34"/>
      <c r="D23" s="34"/>
      <c r="E23" s="41"/>
      <c r="F23" s="34"/>
      <c r="G23" s="34"/>
      <c r="H23" s="34"/>
      <c r="I23" s="34"/>
      <c r="J23" s="34"/>
      <c r="K23" s="34"/>
      <c r="L23" s="34"/>
      <c r="M23" s="34"/>
      <c r="N23" s="34"/>
      <c r="O23" s="34"/>
      <c r="P23" s="34"/>
      <c r="Q23" s="34"/>
      <c r="R23" s="34"/>
      <c r="S23" s="34"/>
      <c r="T23" s="34"/>
      <c r="U23" s="34"/>
      <c r="V23" s="34"/>
      <c r="W23" s="34"/>
      <c r="X23" s="34"/>
      <c r="Y23" s="34"/>
      <c r="Z23" s="34"/>
    </row>
    <row r="24" spans="1:26" ht="14.4">
      <c r="A24" s="34"/>
      <c r="B24" s="41"/>
      <c r="C24" s="34"/>
      <c r="D24" s="34"/>
      <c r="E24" s="41"/>
      <c r="F24" s="34"/>
      <c r="G24" s="34"/>
      <c r="H24" s="34"/>
      <c r="I24" s="34"/>
      <c r="J24" s="34"/>
      <c r="K24" s="34"/>
      <c r="L24" s="34"/>
      <c r="M24" s="34"/>
      <c r="N24" s="34"/>
      <c r="O24" s="34"/>
      <c r="P24" s="34"/>
      <c r="Q24" s="34"/>
      <c r="R24" s="34"/>
      <c r="S24" s="34"/>
      <c r="T24" s="34"/>
      <c r="U24" s="34"/>
      <c r="V24" s="34"/>
      <c r="W24" s="34"/>
      <c r="X24" s="34"/>
      <c r="Y24" s="34"/>
      <c r="Z24" s="34"/>
    </row>
    <row r="25" spans="1:26" ht="15.75" customHeight="1">
      <c r="A25" s="34"/>
      <c r="B25" s="41"/>
      <c r="C25" s="34"/>
      <c r="D25" s="34"/>
      <c r="E25" s="41"/>
      <c r="F25" s="34"/>
      <c r="G25" s="34"/>
      <c r="H25" s="34"/>
      <c r="I25" s="34"/>
      <c r="J25" s="34"/>
      <c r="K25" s="34"/>
      <c r="L25" s="34"/>
      <c r="M25" s="34"/>
      <c r="N25" s="34"/>
      <c r="O25" s="34"/>
      <c r="P25" s="34"/>
      <c r="Q25" s="34"/>
      <c r="R25" s="34"/>
      <c r="S25" s="34"/>
      <c r="T25" s="34"/>
      <c r="U25" s="34"/>
      <c r="V25" s="34"/>
      <c r="W25" s="34"/>
      <c r="X25" s="34"/>
      <c r="Y25" s="34"/>
      <c r="Z25" s="34"/>
    </row>
    <row r="26" spans="1:26" ht="15.75" customHeight="1">
      <c r="A26" s="34"/>
      <c r="B26" s="41"/>
      <c r="C26" s="34"/>
      <c r="D26" s="34"/>
      <c r="E26" s="41"/>
      <c r="F26" s="34"/>
      <c r="G26" s="34"/>
      <c r="H26" s="34"/>
      <c r="I26" s="34"/>
      <c r="J26" s="34"/>
      <c r="K26" s="34"/>
      <c r="L26" s="34"/>
      <c r="M26" s="34"/>
      <c r="N26" s="34"/>
      <c r="O26" s="34"/>
      <c r="P26" s="34"/>
      <c r="Q26" s="34"/>
      <c r="R26" s="34"/>
      <c r="S26" s="34"/>
      <c r="T26" s="34"/>
      <c r="U26" s="34"/>
      <c r="V26" s="34"/>
      <c r="W26" s="34"/>
      <c r="X26" s="34"/>
      <c r="Y26" s="34"/>
      <c r="Z26" s="34"/>
    </row>
    <row r="27" spans="1:26" ht="15.75" customHeight="1">
      <c r="A27" s="34"/>
      <c r="B27" s="41"/>
      <c r="C27" s="34"/>
      <c r="D27" s="34"/>
      <c r="E27" s="41"/>
      <c r="F27" s="34"/>
      <c r="G27" s="34"/>
      <c r="H27" s="34"/>
      <c r="I27" s="34"/>
      <c r="J27" s="34"/>
      <c r="K27" s="34"/>
      <c r="L27" s="34"/>
      <c r="M27" s="34"/>
      <c r="N27" s="34"/>
      <c r="O27" s="34"/>
      <c r="P27" s="34"/>
      <c r="Q27" s="34"/>
      <c r="R27" s="34"/>
      <c r="S27" s="34"/>
      <c r="T27" s="34"/>
      <c r="U27" s="34"/>
      <c r="V27" s="34"/>
      <c r="W27" s="34"/>
      <c r="X27" s="34"/>
      <c r="Y27" s="34"/>
      <c r="Z27" s="34"/>
    </row>
    <row r="28" spans="1:26" ht="15.75" customHeight="1">
      <c r="A28" s="34"/>
      <c r="B28" s="41"/>
      <c r="C28" s="34"/>
      <c r="D28" s="34"/>
      <c r="E28" s="41"/>
      <c r="F28" s="34"/>
      <c r="G28" s="34"/>
      <c r="H28" s="34"/>
      <c r="I28" s="34"/>
      <c r="J28" s="34"/>
      <c r="K28" s="34"/>
      <c r="L28" s="34"/>
      <c r="M28" s="34"/>
      <c r="N28" s="34"/>
      <c r="O28" s="34"/>
      <c r="P28" s="34"/>
      <c r="Q28" s="34"/>
      <c r="R28" s="34"/>
      <c r="S28" s="34"/>
      <c r="T28" s="34"/>
      <c r="U28" s="34"/>
      <c r="V28" s="34"/>
      <c r="W28" s="34"/>
      <c r="X28" s="34"/>
      <c r="Y28" s="34"/>
      <c r="Z28" s="34"/>
    </row>
    <row r="29" spans="1:26" ht="15.75" customHeight="1">
      <c r="A29" s="34"/>
      <c r="B29" s="41"/>
      <c r="C29" s="34"/>
      <c r="D29" s="34"/>
      <c r="E29" s="41"/>
      <c r="F29" s="34"/>
      <c r="G29" s="34"/>
      <c r="H29" s="34"/>
      <c r="I29" s="34"/>
      <c r="J29" s="34"/>
      <c r="K29" s="34"/>
      <c r="L29" s="34"/>
      <c r="M29" s="34"/>
      <c r="N29" s="34"/>
      <c r="O29" s="34"/>
      <c r="P29" s="34"/>
      <c r="Q29" s="34"/>
      <c r="R29" s="34"/>
      <c r="S29" s="34"/>
      <c r="T29" s="34"/>
      <c r="U29" s="34"/>
      <c r="V29" s="34"/>
      <c r="W29" s="34"/>
      <c r="X29" s="34"/>
      <c r="Y29" s="34"/>
      <c r="Z29" s="34"/>
    </row>
    <row r="30" spans="1:26" ht="15.75" customHeight="1">
      <c r="A30" s="34"/>
      <c r="B30" s="41"/>
      <c r="C30" s="34"/>
      <c r="D30" s="34"/>
      <c r="E30" s="41"/>
      <c r="F30" s="34"/>
      <c r="G30" s="34"/>
      <c r="H30" s="34"/>
      <c r="I30" s="34"/>
      <c r="J30" s="34"/>
      <c r="K30" s="34"/>
      <c r="L30" s="34"/>
      <c r="M30" s="34"/>
      <c r="N30" s="34"/>
      <c r="O30" s="34"/>
      <c r="P30" s="34"/>
      <c r="Q30" s="34"/>
      <c r="R30" s="34"/>
      <c r="S30" s="34"/>
      <c r="T30" s="34"/>
      <c r="U30" s="34"/>
      <c r="V30" s="34"/>
      <c r="W30" s="34"/>
      <c r="X30" s="34"/>
      <c r="Y30" s="34"/>
      <c r="Z30" s="34"/>
    </row>
    <row r="31" spans="1:26" ht="15.75" customHeight="1">
      <c r="A31" s="34"/>
      <c r="B31" s="41"/>
      <c r="C31" s="34"/>
      <c r="D31" s="34"/>
      <c r="E31" s="41"/>
      <c r="F31" s="34"/>
      <c r="G31" s="34"/>
      <c r="H31" s="34"/>
      <c r="I31" s="34"/>
      <c r="J31" s="34"/>
      <c r="K31" s="34"/>
      <c r="L31" s="34"/>
      <c r="M31" s="34"/>
      <c r="N31" s="34"/>
      <c r="O31" s="34"/>
      <c r="P31" s="34"/>
      <c r="Q31" s="34"/>
      <c r="R31" s="34"/>
      <c r="S31" s="34"/>
      <c r="T31" s="34"/>
      <c r="U31" s="34"/>
      <c r="V31" s="34"/>
      <c r="W31" s="34"/>
      <c r="X31" s="34"/>
      <c r="Y31" s="34"/>
      <c r="Z31" s="34"/>
    </row>
    <row r="32" spans="1:26" ht="15.75" customHeight="1">
      <c r="A32" s="34"/>
      <c r="B32" s="41"/>
      <c r="C32" s="34"/>
      <c r="D32" s="34"/>
      <c r="E32" s="41"/>
      <c r="F32" s="34"/>
      <c r="G32" s="34"/>
      <c r="H32" s="34"/>
      <c r="I32" s="34"/>
      <c r="J32" s="34"/>
      <c r="K32" s="34"/>
      <c r="L32" s="34"/>
      <c r="M32" s="34"/>
      <c r="N32" s="34"/>
      <c r="O32" s="34"/>
      <c r="P32" s="34"/>
      <c r="Q32" s="34"/>
      <c r="R32" s="34"/>
      <c r="S32" s="34"/>
      <c r="T32" s="34"/>
      <c r="U32" s="34"/>
      <c r="V32" s="34"/>
      <c r="W32" s="34"/>
      <c r="X32" s="34"/>
      <c r="Y32" s="34"/>
      <c r="Z32" s="34"/>
    </row>
    <row r="33" spans="1:26" ht="15.75" customHeight="1">
      <c r="A33" s="34"/>
      <c r="B33" s="41"/>
      <c r="C33" s="34"/>
      <c r="D33" s="34"/>
      <c r="E33" s="41"/>
      <c r="F33" s="34"/>
      <c r="G33" s="34"/>
      <c r="H33" s="34"/>
      <c r="I33" s="34"/>
      <c r="J33" s="34"/>
      <c r="K33" s="34"/>
      <c r="L33" s="34"/>
      <c r="M33" s="34"/>
      <c r="N33" s="34"/>
      <c r="O33" s="34"/>
      <c r="P33" s="34"/>
      <c r="Q33" s="34"/>
      <c r="R33" s="34"/>
      <c r="S33" s="34"/>
      <c r="T33" s="34"/>
      <c r="U33" s="34"/>
      <c r="V33" s="34"/>
      <c r="W33" s="34"/>
      <c r="X33" s="34"/>
      <c r="Y33" s="34"/>
      <c r="Z33" s="34"/>
    </row>
    <row r="34" spans="1:26" ht="15.75" customHeight="1">
      <c r="A34" s="34"/>
      <c r="B34" s="41"/>
      <c r="C34" s="34"/>
      <c r="D34" s="34"/>
      <c r="E34" s="41"/>
      <c r="F34" s="34"/>
      <c r="G34" s="34"/>
      <c r="H34" s="34"/>
      <c r="I34" s="34"/>
      <c r="J34" s="34"/>
      <c r="K34" s="34"/>
      <c r="L34" s="34"/>
      <c r="M34" s="34"/>
      <c r="N34" s="34"/>
      <c r="O34" s="34"/>
      <c r="P34" s="34"/>
      <c r="Q34" s="34"/>
      <c r="R34" s="34"/>
      <c r="S34" s="34"/>
      <c r="T34" s="34"/>
      <c r="U34" s="34"/>
      <c r="V34" s="34"/>
      <c r="W34" s="34"/>
      <c r="X34" s="34"/>
      <c r="Y34" s="34"/>
      <c r="Z34" s="34"/>
    </row>
    <row r="35" spans="1:26" ht="15.75" customHeight="1">
      <c r="A35" s="34"/>
      <c r="B35" s="41"/>
      <c r="C35" s="34"/>
      <c r="D35" s="34"/>
      <c r="E35" s="41"/>
      <c r="F35" s="34"/>
      <c r="G35" s="34"/>
      <c r="H35" s="34"/>
      <c r="I35" s="34"/>
      <c r="J35" s="34"/>
      <c r="K35" s="34"/>
      <c r="L35" s="34"/>
      <c r="M35" s="34"/>
      <c r="N35" s="34"/>
      <c r="O35" s="34"/>
      <c r="P35" s="34"/>
      <c r="Q35" s="34"/>
      <c r="R35" s="34"/>
      <c r="S35" s="34"/>
      <c r="T35" s="34"/>
      <c r="U35" s="34"/>
      <c r="V35" s="34"/>
      <c r="W35" s="34"/>
      <c r="X35" s="34"/>
      <c r="Y35" s="34"/>
      <c r="Z35" s="34"/>
    </row>
    <row r="36" spans="1:26" ht="15.75" customHeight="1">
      <c r="A36" s="34"/>
      <c r="B36" s="41"/>
      <c r="C36" s="34"/>
      <c r="D36" s="34"/>
      <c r="E36" s="41"/>
      <c r="F36" s="34"/>
      <c r="G36" s="34"/>
      <c r="H36" s="34"/>
      <c r="I36" s="34"/>
      <c r="J36" s="34"/>
      <c r="K36" s="34"/>
      <c r="L36" s="34"/>
      <c r="M36" s="34"/>
      <c r="N36" s="34"/>
      <c r="O36" s="34"/>
      <c r="P36" s="34"/>
      <c r="Q36" s="34"/>
      <c r="R36" s="34"/>
      <c r="S36" s="34"/>
      <c r="T36" s="34"/>
      <c r="U36" s="34"/>
      <c r="V36" s="34"/>
      <c r="W36" s="34"/>
      <c r="X36" s="34"/>
      <c r="Y36" s="34"/>
      <c r="Z36" s="34"/>
    </row>
    <row r="37" spans="1:26" ht="15.75" customHeight="1">
      <c r="A37" s="34"/>
      <c r="B37" s="41"/>
      <c r="C37" s="34"/>
      <c r="D37" s="34"/>
      <c r="E37" s="41"/>
      <c r="F37" s="34"/>
      <c r="G37" s="34"/>
      <c r="H37" s="34"/>
      <c r="I37" s="34"/>
      <c r="J37" s="34"/>
      <c r="K37" s="34"/>
      <c r="L37" s="34"/>
      <c r="M37" s="34"/>
      <c r="N37" s="34"/>
      <c r="O37" s="34"/>
      <c r="P37" s="34"/>
      <c r="Q37" s="34"/>
      <c r="R37" s="34"/>
      <c r="S37" s="34"/>
      <c r="T37" s="34"/>
      <c r="U37" s="34"/>
      <c r="V37" s="34"/>
      <c r="W37" s="34"/>
      <c r="X37" s="34"/>
      <c r="Y37" s="34"/>
      <c r="Z37" s="34"/>
    </row>
    <row r="38" spans="1:26" ht="15.75" customHeight="1">
      <c r="A38" s="34"/>
      <c r="B38" s="41"/>
      <c r="C38" s="34"/>
      <c r="D38" s="34"/>
      <c r="E38" s="41"/>
      <c r="F38" s="34"/>
      <c r="G38" s="34"/>
      <c r="H38" s="34"/>
      <c r="I38" s="34"/>
      <c r="J38" s="34"/>
      <c r="K38" s="34"/>
      <c r="L38" s="34"/>
      <c r="M38" s="34"/>
      <c r="N38" s="34"/>
      <c r="O38" s="34"/>
      <c r="P38" s="34"/>
      <c r="Q38" s="34"/>
      <c r="R38" s="34"/>
      <c r="S38" s="34"/>
      <c r="T38" s="34"/>
      <c r="U38" s="34"/>
      <c r="V38" s="34"/>
      <c r="W38" s="34"/>
      <c r="X38" s="34"/>
      <c r="Y38" s="34"/>
      <c r="Z38" s="34"/>
    </row>
    <row r="39" spans="1:26" ht="15.75" customHeight="1">
      <c r="A39" s="34"/>
      <c r="B39" s="41"/>
      <c r="C39" s="34"/>
      <c r="D39" s="34"/>
      <c r="E39" s="41"/>
      <c r="F39" s="34"/>
      <c r="G39" s="34"/>
      <c r="H39" s="34"/>
      <c r="I39" s="34"/>
      <c r="J39" s="34"/>
      <c r="K39" s="34"/>
      <c r="L39" s="34"/>
      <c r="M39" s="34"/>
      <c r="N39" s="34"/>
      <c r="O39" s="34"/>
      <c r="P39" s="34"/>
      <c r="Q39" s="34"/>
      <c r="R39" s="34"/>
      <c r="S39" s="34"/>
      <c r="T39" s="34"/>
      <c r="U39" s="34"/>
      <c r="V39" s="34"/>
      <c r="W39" s="34"/>
      <c r="X39" s="34"/>
      <c r="Y39" s="34"/>
      <c r="Z39" s="34"/>
    </row>
    <row r="40" spans="1:26" ht="15.75" customHeight="1">
      <c r="A40" s="34"/>
      <c r="B40" s="41"/>
      <c r="C40" s="34"/>
      <c r="D40" s="34"/>
      <c r="E40" s="41"/>
      <c r="F40" s="34"/>
      <c r="G40" s="34"/>
      <c r="H40" s="34"/>
      <c r="I40" s="34"/>
      <c r="J40" s="34"/>
      <c r="K40" s="34"/>
      <c r="L40" s="34"/>
      <c r="M40" s="34"/>
      <c r="N40" s="34"/>
      <c r="O40" s="34"/>
      <c r="P40" s="34"/>
      <c r="Q40" s="34"/>
      <c r="R40" s="34"/>
      <c r="S40" s="34"/>
      <c r="T40" s="34"/>
      <c r="U40" s="34"/>
      <c r="V40" s="34"/>
      <c r="W40" s="34"/>
      <c r="X40" s="34"/>
      <c r="Y40" s="34"/>
      <c r="Z40" s="34"/>
    </row>
    <row r="41" spans="1:26" ht="15.75" customHeight="1">
      <c r="A41" s="34"/>
      <c r="B41" s="41"/>
      <c r="C41" s="34"/>
      <c r="D41" s="34"/>
      <c r="E41" s="41"/>
      <c r="F41" s="34"/>
      <c r="G41" s="34"/>
      <c r="H41" s="34"/>
      <c r="I41" s="34"/>
      <c r="J41" s="34"/>
      <c r="K41" s="34"/>
      <c r="L41" s="34"/>
      <c r="M41" s="34"/>
      <c r="N41" s="34"/>
      <c r="O41" s="34"/>
      <c r="P41" s="34"/>
      <c r="Q41" s="34"/>
      <c r="R41" s="34"/>
      <c r="S41" s="34"/>
      <c r="T41" s="34"/>
      <c r="U41" s="34"/>
      <c r="V41" s="34"/>
      <c r="W41" s="34"/>
      <c r="X41" s="34"/>
      <c r="Y41" s="34"/>
      <c r="Z41" s="34"/>
    </row>
    <row r="42" spans="1:26" ht="15.75" customHeight="1">
      <c r="A42" s="34"/>
      <c r="B42" s="41"/>
      <c r="C42" s="34"/>
      <c r="D42" s="34"/>
      <c r="E42" s="41"/>
      <c r="F42" s="34"/>
      <c r="G42" s="34"/>
      <c r="H42" s="34"/>
      <c r="I42" s="34"/>
      <c r="J42" s="34"/>
      <c r="K42" s="34"/>
      <c r="L42" s="34"/>
      <c r="M42" s="34"/>
      <c r="N42" s="34"/>
      <c r="O42" s="34"/>
      <c r="P42" s="34"/>
      <c r="Q42" s="34"/>
      <c r="R42" s="34"/>
      <c r="S42" s="34"/>
      <c r="T42" s="34"/>
      <c r="U42" s="34"/>
      <c r="V42" s="34"/>
      <c r="W42" s="34"/>
      <c r="X42" s="34"/>
      <c r="Y42" s="34"/>
      <c r="Z42" s="34"/>
    </row>
    <row r="43" spans="1:26" ht="15.75" customHeight="1">
      <c r="A43" s="34"/>
      <c r="B43" s="41"/>
      <c r="C43" s="34"/>
      <c r="D43" s="34"/>
      <c r="E43" s="41"/>
      <c r="F43" s="34"/>
      <c r="G43" s="34"/>
      <c r="H43" s="34"/>
      <c r="I43" s="34"/>
      <c r="J43" s="34"/>
      <c r="K43" s="34"/>
      <c r="L43" s="34"/>
      <c r="M43" s="34"/>
      <c r="N43" s="34"/>
      <c r="O43" s="34"/>
      <c r="P43" s="34"/>
      <c r="Q43" s="34"/>
      <c r="R43" s="34"/>
      <c r="S43" s="34"/>
      <c r="T43" s="34"/>
      <c r="U43" s="34"/>
      <c r="V43" s="34"/>
      <c r="W43" s="34"/>
      <c r="X43" s="34"/>
      <c r="Y43" s="34"/>
      <c r="Z43" s="34"/>
    </row>
    <row r="44" spans="1:26" ht="15.75" customHeight="1">
      <c r="A44" s="34"/>
      <c r="B44" s="41"/>
      <c r="C44" s="34"/>
      <c r="D44" s="34"/>
      <c r="E44" s="41"/>
      <c r="F44" s="34"/>
      <c r="G44" s="34"/>
      <c r="H44" s="34"/>
      <c r="I44" s="34"/>
      <c r="J44" s="34"/>
      <c r="K44" s="34"/>
      <c r="L44" s="34"/>
      <c r="M44" s="34"/>
      <c r="N44" s="34"/>
      <c r="O44" s="34"/>
      <c r="P44" s="34"/>
      <c r="Q44" s="34"/>
      <c r="R44" s="34"/>
      <c r="S44" s="34"/>
      <c r="T44" s="34"/>
      <c r="U44" s="34"/>
      <c r="V44" s="34"/>
      <c r="W44" s="34"/>
      <c r="X44" s="34"/>
      <c r="Y44" s="34"/>
      <c r="Z44" s="34"/>
    </row>
    <row r="45" spans="1:26" ht="15.75" customHeight="1">
      <c r="A45" s="34"/>
      <c r="B45" s="41"/>
      <c r="C45" s="34"/>
      <c r="D45" s="34"/>
      <c r="E45" s="41"/>
      <c r="F45" s="34"/>
      <c r="G45" s="34"/>
      <c r="H45" s="34"/>
      <c r="I45" s="34"/>
      <c r="J45" s="34"/>
      <c r="K45" s="34"/>
      <c r="L45" s="34"/>
      <c r="M45" s="34"/>
      <c r="N45" s="34"/>
      <c r="O45" s="34"/>
      <c r="P45" s="34"/>
      <c r="Q45" s="34"/>
      <c r="R45" s="34"/>
      <c r="S45" s="34"/>
      <c r="T45" s="34"/>
      <c r="U45" s="34"/>
      <c r="V45" s="34"/>
      <c r="W45" s="34"/>
      <c r="X45" s="34"/>
      <c r="Y45" s="34"/>
      <c r="Z45" s="34"/>
    </row>
    <row r="46" spans="1:26" ht="15.75" customHeight="1">
      <c r="A46" s="34"/>
      <c r="B46" s="41"/>
      <c r="C46" s="34"/>
      <c r="D46" s="34"/>
      <c r="E46" s="41"/>
      <c r="F46" s="34"/>
      <c r="G46" s="34"/>
      <c r="H46" s="34"/>
      <c r="I46" s="34"/>
      <c r="J46" s="34"/>
      <c r="K46" s="34"/>
      <c r="L46" s="34"/>
      <c r="M46" s="34"/>
      <c r="N46" s="34"/>
      <c r="O46" s="34"/>
      <c r="P46" s="34"/>
      <c r="Q46" s="34"/>
      <c r="R46" s="34"/>
      <c r="S46" s="34"/>
      <c r="T46" s="34"/>
      <c r="U46" s="34"/>
      <c r="V46" s="34"/>
      <c r="W46" s="34"/>
      <c r="X46" s="34"/>
      <c r="Y46" s="34"/>
      <c r="Z46" s="34"/>
    </row>
    <row r="47" spans="1:26" ht="15.75" customHeight="1">
      <c r="A47" s="34"/>
      <c r="B47" s="41"/>
      <c r="C47" s="34"/>
      <c r="D47" s="34"/>
      <c r="E47" s="41"/>
      <c r="F47" s="34"/>
      <c r="G47" s="34"/>
      <c r="H47" s="34"/>
      <c r="I47" s="34"/>
      <c r="J47" s="34"/>
      <c r="K47" s="34"/>
      <c r="L47" s="34"/>
      <c r="M47" s="34"/>
      <c r="N47" s="34"/>
      <c r="O47" s="34"/>
      <c r="P47" s="34"/>
      <c r="Q47" s="34"/>
      <c r="R47" s="34"/>
      <c r="S47" s="34"/>
      <c r="T47" s="34"/>
      <c r="U47" s="34"/>
      <c r="V47" s="34"/>
      <c r="W47" s="34"/>
      <c r="X47" s="34"/>
      <c r="Y47" s="34"/>
      <c r="Z47" s="34"/>
    </row>
    <row r="48" spans="1:26" ht="15.75" customHeight="1">
      <c r="A48" s="34"/>
      <c r="B48" s="41"/>
      <c r="C48" s="34"/>
      <c r="D48" s="34"/>
      <c r="E48" s="41"/>
      <c r="F48" s="34"/>
      <c r="G48" s="34"/>
      <c r="H48" s="34"/>
      <c r="I48" s="34"/>
      <c r="J48" s="34"/>
      <c r="K48" s="34"/>
      <c r="L48" s="34"/>
      <c r="M48" s="34"/>
      <c r="N48" s="34"/>
      <c r="O48" s="34"/>
      <c r="P48" s="34"/>
      <c r="Q48" s="34"/>
      <c r="R48" s="34"/>
      <c r="S48" s="34"/>
      <c r="T48" s="34"/>
      <c r="U48" s="34"/>
      <c r="V48" s="34"/>
      <c r="W48" s="34"/>
      <c r="X48" s="34"/>
      <c r="Y48" s="34"/>
      <c r="Z48" s="34"/>
    </row>
    <row r="49" spans="1:26" ht="15.75" customHeight="1">
      <c r="A49" s="34"/>
      <c r="B49" s="41"/>
      <c r="C49" s="34"/>
      <c r="D49" s="34"/>
      <c r="E49" s="41"/>
      <c r="F49" s="34"/>
      <c r="G49" s="34"/>
      <c r="H49" s="34"/>
      <c r="I49" s="34"/>
      <c r="J49" s="34"/>
      <c r="K49" s="34"/>
      <c r="L49" s="34"/>
      <c r="M49" s="34"/>
      <c r="N49" s="34"/>
      <c r="O49" s="34"/>
      <c r="P49" s="34"/>
      <c r="Q49" s="34"/>
      <c r="R49" s="34"/>
      <c r="S49" s="34"/>
      <c r="T49" s="34"/>
      <c r="U49" s="34"/>
      <c r="V49" s="34"/>
      <c r="W49" s="34"/>
      <c r="X49" s="34"/>
      <c r="Y49" s="34"/>
      <c r="Z49" s="34"/>
    </row>
    <row r="50" spans="1:26" ht="15.75" customHeight="1">
      <c r="A50" s="34"/>
      <c r="B50" s="41"/>
      <c r="C50" s="34"/>
      <c r="D50" s="34"/>
      <c r="E50" s="41"/>
      <c r="F50" s="34"/>
      <c r="G50" s="34"/>
      <c r="H50" s="34"/>
      <c r="I50" s="34"/>
      <c r="J50" s="34"/>
      <c r="K50" s="34"/>
      <c r="L50" s="34"/>
      <c r="M50" s="34"/>
      <c r="N50" s="34"/>
      <c r="O50" s="34"/>
      <c r="P50" s="34"/>
      <c r="Q50" s="34"/>
      <c r="R50" s="34"/>
      <c r="S50" s="34"/>
      <c r="T50" s="34"/>
      <c r="U50" s="34"/>
      <c r="V50" s="34"/>
      <c r="W50" s="34"/>
      <c r="X50" s="34"/>
      <c r="Y50" s="34"/>
      <c r="Z50" s="34"/>
    </row>
    <row r="51" spans="1:26" ht="15.75" customHeight="1">
      <c r="A51" s="34"/>
      <c r="B51" s="41"/>
      <c r="C51" s="34"/>
      <c r="D51" s="34"/>
      <c r="E51" s="41"/>
      <c r="F51" s="34"/>
      <c r="G51" s="34"/>
      <c r="H51" s="34"/>
      <c r="I51" s="34"/>
      <c r="J51" s="34"/>
      <c r="K51" s="34"/>
      <c r="L51" s="34"/>
      <c r="M51" s="34"/>
      <c r="N51" s="34"/>
      <c r="O51" s="34"/>
      <c r="P51" s="34"/>
      <c r="Q51" s="34"/>
      <c r="R51" s="34"/>
      <c r="S51" s="34"/>
      <c r="T51" s="34"/>
      <c r="U51" s="34"/>
      <c r="V51" s="34"/>
      <c r="W51" s="34"/>
      <c r="X51" s="34"/>
      <c r="Y51" s="34"/>
      <c r="Z51" s="34"/>
    </row>
    <row r="52" spans="1:26" ht="15.75" customHeight="1">
      <c r="A52" s="34"/>
      <c r="B52" s="41"/>
      <c r="C52" s="34"/>
      <c r="D52" s="34"/>
      <c r="E52" s="41"/>
      <c r="F52" s="34"/>
      <c r="G52" s="34"/>
      <c r="H52" s="34"/>
      <c r="I52" s="34"/>
      <c r="J52" s="34"/>
      <c r="K52" s="34"/>
      <c r="L52" s="34"/>
      <c r="M52" s="34"/>
      <c r="N52" s="34"/>
      <c r="O52" s="34"/>
      <c r="P52" s="34"/>
      <c r="Q52" s="34"/>
      <c r="R52" s="34"/>
      <c r="S52" s="34"/>
      <c r="T52" s="34"/>
      <c r="U52" s="34"/>
      <c r="V52" s="34"/>
      <c r="W52" s="34"/>
      <c r="X52" s="34"/>
      <c r="Y52" s="34"/>
      <c r="Z52" s="34"/>
    </row>
    <row r="53" spans="1:26" ht="15.75" customHeight="1">
      <c r="A53" s="34"/>
      <c r="B53" s="41"/>
      <c r="C53" s="34"/>
      <c r="D53" s="34"/>
      <c r="E53" s="41"/>
      <c r="F53" s="34"/>
      <c r="G53" s="34"/>
      <c r="H53" s="34"/>
      <c r="I53" s="34"/>
      <c r="J53" s="34"/>
      <c r="K53" s="34"/>
      <c r="L53" s="34"/>
      <c r="M53" s="34"/>
      <c r="N53" s="34"/>
      <c r="O53" s="34"/>
      <c r="P53" s="34"/>
      <c r="Q53" s="34"/>
      <c r="R53" s="34"/>
      <c r="S53" s="34"/>
      <c r="T53" s="34"/>
      <c r="U53" s="34"/>
      <c r="V53" s="34"/>
      <c r="W53" s="34"/>
      <c r="X53" s="34"/>
      <c r="Y53" s="34"/>
      <c r="Z53" s="34"/>
    </row>
    <row r="54" spans="1:26" ht="15.75" customHeight="1">
      <c r="A54" s="34"/>
      <c r="B54" s="41"/>
      <c r="C54" s="34"/>
      <c r="D54" s="34"/>
      <c r="E54" s="41"/>
      <c r="F54" s="34"/>
      <c r="G54" s="34"/>
      <c r="H54" s="34"/>
      <c r="I54" s="34"/>
      <c r="J54" s="34"/>
      <c r="K54" s="34"/>
      <c r="L54" s="34"/>
      <c r="M54" s="34"/>
      <c r="N54" s="34"/>
      <c r="O54" s="34"/>
      <c r="P54" s="34"/>
      <c r="Q54" s="34"/>
      <c r="R54" s="34"/>
      <c r="S54" s="34"/>
      <c r="T54" s="34"/>
      <c r="U54" s="34"/>
      <c r="V54" s="34"/>
      <c r="W54" s="34"/>
      <c r="X54" s="34"/>
      <c r="Y54" s="34"/>
      <c r="Z54" s="34"/>
    </row>
    <row r="55" spans="1:26" ht="15.75" customHeight="1">
      <c r="A55" s="34"/>
      <c r="B55" s="41"/>
      <c r="C55" s="34"/>
      <c r="D55" s="34"/>
      <c r="E55" s="41"/>
      <c r="F55" s="34"/>
      <c r="G55" s="34"/>
      <c r="H55" s="34"/>
      <c r="I55" s="34"/>
      <c r="J55" s="34"/>
      <c r="K55" s="34"/>
      <c r="L55" s="34"/>
      <c r="M55" s="34"/>
      <c r="N55" s="34"/>
      <c r="O55" s="34"/>
      <c r="P55" s="34"/>
      <c r="Q55" s="34"/>
      <c r="R55" s="34"/>
      <c r="S55" s="34"/>
      <c r="T55" s="34"/>
      <c r="U55" s="34"/>
      <c r="V55" s="34"/>
      <c r="W55" s="34"/>
      <c r="X55" s="34"/>
      <c r="Y55" s="34"/>
      <c r="Z55" s="34"/>
    </row>
    <row r="56" spans="1:26" ht="15.75" customHeight="1">
      <c r="A56" s="34"/>
      <c r="B56" s="41"/>
      <c r="C56" s="34"/>
      <c r="D56" s="34"/>
      <c r="E56" s="41"/>
      <c r="F56" s="34"/>
      <c r="G56" s="34"/>
      <c r="H56" s="34"/>
      <c r="I56" s="34"/>
      <c r="J56" s="34"/>
      <c r="K56" s="34"/>
      <c r="L56" s="34"/>
      <c r="M56" s="34"/>
      <c r="N56" s="34"/>
      <c r="O56" s="34"/>
      <c r="P56" s="34"/>
      <c r="Q56" s="34"/>
      <c r="R56" s="34"/>
      <c r="S56" s="34"/>
      <c r="T56" s="34"/>
      <c r="U56" s="34"/>
      <c r="V56" s="34"/>
      <c r="W56" s="34"/>
      <c r="X56" s="34"/>
      <c r="Y56" s="34"/>
      <c r="Z56" s="34"/>
    </row>
    <row r="57" spans="1:26" ht="15.75" customHeight="1">
      <c r="A57" s="34"/>
      <c r="B57" s="41"/>
      <c r="C57" s="34"/>
      <c r="D57" s="34"/>
      <c r="E57" s="41"/>
      <c r="F57" s="34"/>
      <c r="G57" s="34"/>
      <c r="H57" s="34"/>
      <c r="I57" s="34"/>
      <c r="J57" s="34"/>
      <c r="K57" s="34"/>
      <c r="L57" s="34"/>
      <c r="M57" s="34"/>
      <c r="N57" s="34"/>
      <c r="O57" s="34"/>
      <c r="P57" s="34"/>
      <c r="Q57" s="34"/>
      <c r="R57" s="34"/>
      <c r="S57" s="34"/>
      <c r="T57" s="34"/>
      <c r="U57" s="34"/>
      <c r="V57" s="34"/>
      <c r="W57" s="34"/>
      <c r="X57" s="34"/>
      <c r="Y57" s="34"/>
      <c r="Z57" s="34"/>
    </row>
    <row r="58" spans="1:26" ht="15.75" customHeight="1">
      <c r="A58" s="34"/>
      <c r="B58" s="41"/>
      <c r="C58" s="34"/>
      <c r="D58" s="34"/>
      <c r="E58" s="41"/>
      <c r="F58" s="34"/>
      <c r="G58" s="34"/>
      <c r="H58" s="34"/>
      <c r="I58" s="34"/>
      <c r="J58" s="34"/>
      <c r="K58" s="34"/>
      <c r="L58" s="34"/>
      <c r="M58" s="34"/>
      <c r="N58" s="34"/>
      <c r="O58" s="34"/>
      <c r="P58" s="34"/>
      <c r="Q58" s="34"/>
      <c r="R58" s="34"/>
      <c r="S58" s="34"/>
      <c r="T58" s="34"/>
      <c r="U58" s="34"/>
      <c r="V58" s="34"/>
      <c r="W58" s="34"/>
      <c r="X58" s="34"/>
      <c r="Y58" s="34"/>
      <c r="Z58" s="34"/>
    </row>
    <row r="59" spans="1:26" ht="15.75" customHeight="1">
      <c r="A59" s="34"/>
      <c r="B59" s="41"/>
      <c r="C59" s="34"/>
      <c r="D59" s="34"/>
      <c r="E59" s="41"/>
      <c r="F59" s="34"/>
      <c r="G59" s="34"/>
      <c r="H59" s="34"/>
      <c r="I59" s="34"/>
      <c r="J59" s="34"/>
      <c r="K59" s="34"/>
      <c r="L59" s="34"/>
      <c r="M59" s="34"/>
      <c r="N59" s="34"/>
      <c r="O59" s="34"/>
      <c r="P59" s="34"/>
      <c r="Q59" s="34"/>
      <c r="R59" s="34"/>
      <c r="S59" s="34"/>
      <c r="T59" s="34"/>
      <c r="U59" s="34"/>
      <c r="V59" s="34"/>
      <c r="W59" s="34"/>
      <c r="X59" s="34"/>
      <c r="Y59" s="34"/>
      <c r="Z59" s="34"/>
    </row>
    <row r="60" spans="1:26" ht="15.75" customHeight="1">
      <c r="A60" s="34"/>
      <c r="B60" s="41"/>
      <c r="C60" s="34"/>
      <c r="D60" s="34"/>
      <c r="E60" s="41"/>
      <c r="F60" s="34"/>
      <c r="G60" s="34"/>
      <c r="H60" s="34"/>
      <c r="I60" s="34"/>
      <c r="J60" s="34"/>
      <c r="K60" s="34"/>
      <c r="L60" s="34"/>
      <c r="M60" s="34"/>
      <c r="N60" s="34"/>
      <c r="O60" s="34"/>
      <c r="P60" s="34"/>
      <c r="Q60" s="34"/>
      <c r="R60" s="34"/>
      <c r="S60" s="34"/>
      <c r="T60" s="34"/>
      <c r="U60" s="34"/>
      <c r="V60" s="34"/>
      <c r="W60" s="34"/>
      <c r="X60" s="34"/>
      <c r="Y60" s="34"/>
      <c r="Z60" s="34"/>
    </row>
    <row r="61" spans="1:26" ht="15.75" customHeight="1">
      <c r="A61" s="34"/>
      <c r="B61" s="41"/>
      <c r="C61" s="34"/>
      <c r="D61" s="34"/>
      <c r="E61" s="41"/>
      <c r="F61" s="34"/>
      <c r="G61" s="34"/>
      <c r="H61" s="34"/>
      <c r="I61" s="34"/>
      <c r="J61" s="34"/>
      <c r="K61" s="34"/>
      <c r="L61" s="34"/>
      <c r="M61" s="34"/>
      <c r="N61" s="34"/>
      <c r="O61" s="34"/>
      <c r="P61" s="34"/>
      <c r="Q61" s="34"/>
      <c r="R61" s="34"/>
      <c r="S61" s="34"/>
      <c r="T61" s="34"/>
      <c r="U61" s="34"/>
      <c r="V61" s="34"/>
      <c r="W61" s="34"/>
      <c r="X61" s="34"/>
      <c r="Y61" s="34"/>
      <c r="Z61" s="34"/>
    </row>
    <row r="62" spans="1:26" ht="15.75" customHeight="1">
      <c r="A62" s="34"/>
      <c r="B62" s="41"/>
      <c r="C62" s="34"/>
      <c r="D62" s="34"/>
      <c r="E62" s="41"/>
      <c r="F62" s="34"/>
      <c r="G62" s="34"/>
      <c r="H62" s="34"/>
      <c r="I62" s="34"/>
      <c r="J62" s="34"/>
      <c r="K62" s="34"/>
      <c r="L62" s="34"/>
      <c r="M62" s="34"/>
      <c r="N62" s="34"/>
      <c r="O62" s="34"/>
      <c r="P62" s="34"/>
      <c r="Q62" s="34"/>
      <c r="R62" s="34"/>
      <c r="S62" s="34"/>
      <c r="T62" s="34"/>
      <c r="U62" s="34"/>
      <c r="V62" s="34"/>
      <c r="W62" s="34"/>
      <c r="X62" s="34"/>
      <c r="Y62" s="34"/>
      <c r="Z62" s="34"/>
    </row>
    <row r="63" spans="1:26" ht="15.75" customHeight="1">
      <c r="A63" s="34"/>
      <c r="B63" s="41"/>
      <c r="C63" s="34"/>
      <c r="D63" s="34"/>
      <c r="E63" s="41"/>
      <c r="F63" s="34"/>
      <c r="G63" s="34"/>
      <c r="H63" s="34"/>
      <c r="I63" s="34"/>
      <c r="J63" s="34"/>
      <c r="K63" s="34"/>
      <c r="L63" s="34"/>
      <c r="M63" s="34"/>
      <c r="N63" s="34"/>
      <c r="O63" s="34"/>
      <c r="P63" s="34"/>
      <c r="Q63" s="34"/>
      <c r="R63" s="34"/>
      <c r="S63" s="34"/>
      <c r="T63" s="34"/>
      <c r="U63" s="34"/>
      <c r="V63" s="34"/>
      <c r="W63" s="34"/>
      <c r="X63" s="34"/>
      <c r="Y63" s="34"/>
      <c r="Z63" s="34"/>
    </row>
    <row r="64" spans="1:26" ht="15.75" customHeight="1">
      <c r="A64" s="34"/>
      <c r="B64" s="41"/>
      <c r="C64" s="34"/>
      <c r="D64" s="34"/>
      <c r="E64" s="41"/>
      <c r="F64" s="34"/>
      <c r="G64" s="34"/>
      <c r="H64" s="34"/>
      <c r="I64" s="34"/>
      <c r="J64" s="34"/>
      <c r="K64" s="34"/>
      <c r="L64" s="34"/>
      <c r="M64" s="34"/>
      <c r="N64" s="34"/>
      <c r="O64" s="34"/>
      <c r="P64" s="34"/>
      <c r="Q64" s="34"/>
      <c r="R64" s="34"/>
      <c r="S64" s="34"/>
      <c r="T64" s="34"/>
      <c r="U64" s="34"/>
      <c r="V64" s="34"/>
      <c r="W64" s="34"/>
      <c r="X64" s="34"/>
      <c r="Y64" s="34"/>
      <c r="Z64" s="34"/>
    </row>
    <row r="65" spans="1:26" ht="15.75" customHeight="1">
      <c r="A65" s="34"/>
      <c r="B65" s="41"/>
      <c r="C65" s="34"/>
      <c r="D65" s="34"/>
      <c r="E65" s="41"/>
      <c r="F65" s="34"/>
      <c r="G65" s="34"/>
      <c r="H65" s="34"/>
      <c r="I65" s="34"/>
      <c r="J65" s="34"/>
      <c r="K65" s="34"/>
      <c r="L65" s="34"/>
      <c r="M65" s="34"/>
      <c r="N65" s="34"/>
      <c r="O65" s="34"/>
      <c r="P65" s="34"/>
      <c r="Q65" s="34"/>
      <c r="R65" s="34"/>
      <c r="S65" s="34"/>
      <c r="T65" s="34"/>
      <c r="U65" s="34"/>
      <c r="V65" s="34"/>
      <c r="W65" s="34"/>
      <c r="X65" s="34"/>
      <c r="Y65" s="34"/>
      <c r="Z65" s="34"/>
    </row>
    <row r="66" spans="1:26" ht="15.75" customHeight="1">
      <c r="A66" s="34"/>
      <c r="B66" s="41"/>
      <c r="C66" s="34"/>
      <c r="D66" s="34"/>
      <c r="E66" s="41"/>
      <c r="F66" s="34"/>
      <c r="G66" s="34"/>
      <c r="H66" s="34"/>
      <c r="I66" s="34"/>
      <c r="J66" s="34"/>
      <c r="K66" s="34"/>
      <c r="L66" s="34"/>
      <c r="M66" s="34"/>
      <c r="N66" s="34"/>
      <c r="O66" s="34"/>
      <c r="P66" s="34"/>
      <c r="Q66" s="34"/>
      <c r="R66" s="34"/>
      <c r="S66" s="34"/>
      <c r="T66" s="34"/>
      <c r="U66" s="34"/>
      <c r="V66" s="34"/>
      <c r="W66" s="34"/>
      <c r="X66" s="34"/>
      <c r="Y66" s="34"/>
      <c r="Z66" s="34"/>
    </row>
    <row r="67" spans="1:26" ht="15.75" customHeight="1">
      <c r="A67" s="34"/>
      <c r="B67" s="41"/>
      <c r="C67" s="34"/>
      <c r="D67" s="34"/>
      <c r="E67" s="41"/>
      <c r="F67" s="34"/>
      <c r="G67" s="34"/>
      <c r="H67" s="34"/>
      <c r="I67" s="34"/>
      <c r="J67" s="34"/>
      <c r="K67" s="34"/>
      <c r="L67" s="34"/>
      <c r="M67" s="34"/>
      <c r="N67" s="34"/>
      <c r="O67" s="34"/>
      <c r="P67" s="34"/>
      <c r="Q67" s="34"/>
      <c r="R67" s="34"/>
      <c r="S67" s="34"/>
      <c r="T67" s="34"/>
      <c r="U67" s="34"/>
      <c r="V67" s="34"/>
      <c r="W67" s="34"/>
      <c r="X67" s="34"/>
      <c r="Y67" s="34"/>
      <c r="Z67" s="34"/>
    </row>
    <row r="68" spans="1:26" ht="15.75" customHeight="1">
      <c r="A68" s="34"/>
      <c r="B68" s="41"/>
      <c r="C68" s="34"/>
      <c r="D68" s="34"/>
      <c r="E68" s="41"/>
      <c r="F68" s="34"/>
      <c r="G68" s="34"/>
      <c r="H68" s="34"/>
      <c r="I68" s="34"/>
      <c r="J68" s="34"/>
      <c r="K68" s="34"/>
      <c r="L68" s="34"/>
      <c r="M68" s="34"/>
      <c r="N68" s="34"/>
      <c r="O68" s="34"/>
      <c r="P68" s="34"/>
      <c r="Q68" s="34"/>
      <c r="R68" s="34"/>
      <c r="S68" s="34"/>
      <c r="T68" s="34"/>
      <c r="U68" s="34"/>
      <c r="V68" s="34"/>
      <c r="W68" s="34"/>
      <c r="X68" s="34"/>
      <c r="Y68" s="34"/>
      <c r="Z68" s="34"/>
    </row>
    <row r="69" spans="1:26" ht="15.75" customHeight="1">
      <c r="A69" s="34"/>
      <c r="B69" s="41"/>
      <c r="C69" s="34"/>
      <c r="D69" s="34"/>
      <c r="E69" s="41"/>
      <c r="F69" s="34"/>
      <c r="G69" s="34"/>
      <c r="H69" s="34"/>
      <c r="I69" s="34"/>
      <c r="J69" s="34"/>
      <c r="K69" s="34"/>
      <c r="L69" s="34"/>
      <c r="M69" s="34"/>
      <c r="N69" s="34"/>
      <c r="O69" s="34"/>
      <c r="P69" s="34"/>
      <c r="Q69" s="34"/>
      <c r="R69" s="34"/>
      <c r="S69" s="34"/>
      <c r="T69" s="34"/>
      <c r="U69" s="34"/>
      <c r="V69" s="34"/>
      <c r="W69" s="34"/>
      <c r="X69" s="34"/>
      <c r="Y69" s="34"/>
      <c r="Z69" s="34"/>
    </row>
    <row r="70" spans="1:26" ht="15.75" customHeight="1">
      <c r="A70" s="34"/>
      <c r="B70" s="41"/>
      <c r="C70" s="34"/>
      <c r="D70" s="34"/>
      <c r="E70" s="41"/>
      <c r="F70" s="34"/>
      <c r="G70" s="34"/>
      <c r="H70" s="34"/>
      <c r="I70" s="34"/>
      <c r="J70" s="34"/>
      <c r="K70" s="34"/>
      <c r="L70" s="34"/>
      <c r="M70" s="34"/>
      <c r="N70" s="34"/>
      <c r="O70" s="34"/>
      <c r="P70" s="34"/>
      <c r="Q70" s="34"/>
      <c r="R70" s="34"/>
      <c r="S70" s="34"/>
      <c r="T70" s="34"/>
      <c r="U70" s="34"/>
      <c r="V70" s="34"/>
      <c r="W70" s="34"/>
      <c r="X70" s="34"/>
      <c r="Y70" s="34"/>
      <c r="Z70" s="34"/>
    </row>
    <row r="71" spans="1:26" ht="15.75" customHeight="1">
      <c r="A71" s="34"/>
      <c r="B71" s="41"/>
      <c r="C71" s="34"/>
      <c r="D71" s="34"/>
      <c r="E71" s="41"/>
      <c r="F71" s="34"/>
      <c r="G71" s="34"/>
      <c r="H71" s="34"/>
      <c r="I71" s="34"/>
      <c r="J71" s="34"/>
      <c r="K71" s="34"/>
      <c r="L71" s="34"/>
      <c r="M71" s="34"/>
      <c r="N71" s="34"/>
      <c r="O71" s="34"/>
      <c r="P71" s="34"/>
      <c r="Q71" s="34"/>
      <c r="R71" s="34"/>
      <c r="S71" s="34"/>
      <c r="T71" s="34"/>
      <c r="U71" s="34"/>
      <c r="V71" s="34"/>
      <c r="W71" s="34"/>
      <c r="X71" s="34"/>
      <c r="Y71" s="34"/>
      <c r="Z71" s="34"/>
    </row>
    <row r="72" spans="1:26" ht="15.75" customHeight="1">
      <c r="A72" s="34"/>
      <c r="B72" s="41"/>
      <c r="C72" s="34"/>
      <c r="D72" s="34"/>
      <c r="E72" s="41"/>
      <c r="F72" s="34"/>
      <c r="G72" s="34"/>
      <c r="H72" s="34"/>
      <c r="I72" s="34"/>
      <c r="J72" s="34"/>
      <c r="K72" s="34"/>
      <c r="L72" s="34"/>
      <c r="M72" s="34"/>
      <c r="N72" s="34"/>
      <c r="O72" s="34"/>
      <c r="P72" s="34"/>
      <c r="Q72" s="34"/>
      <c r="R72" s="34"/>
      <c r="S72" s="34"/>
      <c r="T72" s="34"/>
      <c r="U72" s="34"/>
      <c r="V72" s="34"/>
      <c r="W72" s="34"/>
      <c r="X72" s="34"/>
      <c r="Y72" s="34"/>
      <c r="Z72" s="34"/>
    </row>
    <row r="73" spans="1:26" ht="15.75" customHeight="1">
      <c r="A73" s="34"/>
      <c r="B73" s="41"/>
      <c r="C73" s="34"/>
      <c r="D73" s="34"/>
      <c r="E73" s="41"/>
      <c r="F73" s="34"/>
      <c r="G73" s="34"/>
      <c r="H73" s="34"/>
      <c r="I73" s="34"/>
      <c r="J73" s="34"/>
      <c r="K73" s="34"/>
      <c r="L73" s="34"/>
      <c r="M73" s="34"/>
      <c r="N73" s="34"/>
      <c r="O73" s="34"/>
      <c r="P73" s="34"/>
      <c r="Q73" s="34"/>
      <c r="R73" s="34"/>
      <c r="S73" s="34"/>
      <c r="T73" s="34"/>
      <c r="U73" s="34"/>
      <c r="V73" s="34"/>
      <c r="W73" s="34"/>
      <c r="X73" s="34"/>
      <c r="Y73" s="34"/>
      <c r="Z73" s="34"/>
    </row>
    <row r="74" spans="1:26" ht="15.75" customHeight="1">
      <c r="A74" s="34"/>
      <c r="B74" s="41"/>
      <c r="C74" s="34"/>
      <c r="D74" s="34"/>
      <c r="E74" s="41"/>
      <c r="F74" s="34"/>
      <c r="G74" s="34"/>
      <c r="H74" s="34"/>
      <c r="I74" s="34"/>
      <c r="J74" s="34"/>
      <c r="K74" s="34"/>
      <c r="L74" s="34"/>
      <c r="M74" s="34"/>
      <c r="N74" s="34"/>
      <c r="O74" s="34"/>
      <c r="P74" s="34"/>
      <c r="Q74" s="34"/>
      <c r="R74" s="34"/>
      <c r="S74" s="34"/>
      <c r="T74" s="34"/>
      <c r="U74" s="34"/>
      <c r="V74" s="34"/>
      <c r="W74" s="34"/>
      <c r="X74" s="34"/>
      <c r="Y74" s="34"/>
      <c r="Z74" s="34"/>
    </row>
    <row r="75" spans="1:26" ht="15.75" customHeight="1">
      <c r="A75" s="34"/>
      <c r="B75" s="41"/>
      <c r="C75" s="34"/>
      <c r="D75" s="34"/>
      <c r="E75" s="41"/>
      <c r="F75" s="34"/>
      <c r="G75" s="34"/>
      <c r="H75" s="34"/>
      <c r="I75" s="34"/>
      <c r="J75" s="34"/>
      <c r="K75" s="34"/>
      <c r="L75" s="34"/>
      <c r="M75" s="34"/>
      <c r="N75" s="34"/>
      <c r="O75" s="34"/>
      <c r="P75" s="34"/>
      <c r="Q75" s="34"/>
      <c r="R75" s="34"/>
      <c r="S75" s="34"/>
      <c r="T75" s="34"/>
      <c r="U75" s="34"/>
      <c r="V75" s="34"/>
      <c r="W75" s="34"/>
      <c r="X75" s="34"/>
      <c r="Y75" s="34"/>
      <c r="Z75" s="34"/>
    </row>
    <row r="76" spans="1:26" ht="15.75" customHeight="1">
      <c r="A76" s="34"/>
      <c r="B76" s="41"/>
      <c r="C76" s="34"/>
      <c r="D76" s="34"/>
      <c r="E76" s="41"/>
      <c r="F76" s="34"/>
      <c r="G76" s="34"/>
      <c r="H76" s="34"/>
      <c r="I76" s="34"/>
      <c r="J76" s="34"/>
      <c r="K76" s="34"/>
      <c r="L76" s="34"/>
      <c r="M76" s="34"/>
      <c r="N76" s="34"/>
      <c r="O76" s="34"/>
      <c r="P76" s="34"/>
      <c r="Q76" s="34"/>
      <c r="R76" s="34"/>
      <c r="S76" s="34"/>
      <c r="T76" s="34"/>
      <c r="U76" s="34"/>
      <c r="V76" s="34"/>
      <c r="W76" s="34"/>
      <c r="X76" s="34"/>
      <c r="Y76" s="34"/>
      <c r="Z76" s="34"/>
    </row>
    <row r="77" spans="1:26" ht="15.75" customHeight="1">
      <c r="A77" s="34"/>
      <c r="B77" s="41"/>
      <c r="C77" s="34"/>
      <c r="D77" s="34"/>
      <c r="E77" s="41"/>
      <c r="F77" s="34"/>
      <c r="G77" s="34"/>
      <c r="H77" s="34"/>
      <c r="I77" s="34"/>
      <c r="J77" s="34"/>
      <c r="K77" s="34"/>
      <c r="L77" s="34"/>
      <c r="M77" s="34"/>
      <c r="N77" s="34"/>
      <c r="O77" s="34"/>
      <c r="P77" s="34"/>
      <c r="Q77" s="34"/>
      <c r="R77" s="34"/>
      <c r="S77" s="34"/>
      <c r="T77" s="34"/>
      <c r="U77" s="34"/>
      <c r="V77" s="34"/>
      <c r="W77" s="34"/>
      <c r="X77" s="34"/>
      <c r="Y77" s="34"/>
      <c r="Z77" s="34"/>
    </row>
    <row r="78" spans="1:26" ht="15.75" customHeight="1">
      <c r="A78" s="34"/>
      <c r="B78" s="41"/>
      <c r="C78" s="34"/>
      <c r="D78" s="34"/>
      <c r="E78" s="41"/>
      <c r="F78" s="34"/>
      <c r="G78" s="34"/>
      <c r="H78" s="34"/>
      <c r="I78" s="34"/>
      <c r="J78" s="34"/>
      <c r="K78" s="34"/>
      <c r="L78" s="34"/>
      <c r="M78" s="34"/>
      <c r="N78" s="34"/>
      <c r="O78" s="34"/>
      <c r="P78" s="34"/>
      <c r="Q78" s="34"/>
      <c r="R78" s="34"/>
      <c r="S78" s="34"/>
      <c r="T78" s="34"/>
      <c r="U78" s="34"/>
      <c r="V78" s="34"/>
      <c r="W78" s="34"/>
      <c r="X78" s="34"/>
      <c r="Y78" s="34"/>
      <c r="Z78" s="34"/>
    </row>
    <row r="79" spans="1:26" ht="15.75" customHeight="1">
      <c r="A79" s="34"/>
      <c r="B79" s="41"/>
      <c r="C79" s="34"/>
      <c r="D79" s="34"/>
      <c r="E79" s="41"/>
      <c r="F79" s="34"/>
      <c r="G79" s="34"/>
      <c r="H79" s="34"/>
      <c r="I79" s="34"/>
      <c r="J79" s="34"/>
      <c r="K79" s="34"/>
      <c r="L79" s="34"/>
      <c r="M79" s="34"/>
      <c r="N79" s="34"/>
      <c r="O79" s="34"/>
      <c r="P79" s="34"/>
      <c r="Q79" s="34"/>
      <c r="R79" s="34"/>
      <c r="S79" s="34"/>
      <c r="T79" s="34"/>
      <c r="U79" s="34"/>
      <c r="V79" s="34"/>
      <c r="W79" s="34"/>
      <c r="X79" s="34"/>
      <c r="Y79" s="34"/>
      <c r="Z79" s="34"/>
    </row>
    <row r="80" spans="1:26" ht="15.75" customHeight="1">
      <c r="A80" s="34"/>
      <c r="B80" s="41"/>
      <c r="C80" s="34"/>
      <c r="D80" s="34"/>
      <c r="E80" s="41"/>
      <c r="F80" s="34"/>
      <c r="G80" s="34"/>
      <c r="H80" s="34"/>
      <c r="I80" s="34"/>
      <c r="J80" s="34"/>
      <c r="K80" s="34"/>
      <c r="L80" s="34"/>
      <c r="M80" s="34"/>
      <c r="N80" s="34"/>
      <c r="O80" s="34"/>
      <c r="P80" s="34"/>
      <c r="Q80" s="34"/>
      <c r="R80" s="34"/>
      <c r="S80" s="34"/>
      <c r="T80" s="34"/>
      <c r="U80" s="34"/>
      <c r="V80" s="34"/>
      <c r="W80" s="34"/>
      <c r="X80" s="34"/>
      <c r="Y80" s="34"/>
      <c r="Z80" s="34"/>
    </row>
    <row r="81" spans="1:26" ht="15.75" customHeight="1">
      <c r="A81" s="34"/>
      <c r="B81" s="41"/>
      <c r="C81" s="34"/>
      <c r="D81" s="34"/>
      <c r="E81" s="41"/>
      <c r="F81" s="34"/>
      <c r="G81" s="34"/>
      <c r="H81" s="34"/>
      <c r="I81" s="34"/>
      <c r="J81" s="34"/>
      <c r="K81" s="34"/>
      <c r="L81" s="34"/>
      <c r="M81" s="34"/>
      <c r="N81" s="34"/>
      <c r="O81" s="34"/>
      <c r="P81" s="34"/>
      <c r="Q81" s="34"/>
      <c r="R81" s="34"/>
      <c r="S81" s="34"/>
      <c r="T81" s="34"/>
      <c r="U81" s="34"/>
      <c r="V81" s="34"/>
      <c r="W81" s="34"/>
      <c r="X81" s="34"/>
      <c r="Y81" s="34"/>
      <c r="Z81" s="34"/>
    </row>
    <row r="82" spans="1:26" ht="15.75" customHeight="1">
      <c r="A82" s="34"/>
      <c r="B82" s="41"/>
      <c r="C82" s="34"/>
      <c r="D82" s="34"/>
      <c r="E82" s="41"/>
      <c r="F82" s="34"/>
      <c r="G82" s="34"/>
      <c r="H82" s="34"/>
      <c r="I82" s="34"/>
      <c r="J82" s="34"/>
      <c r="K82" s="34"/>
      <c r="L82" s="34"/>
      <c r="M82" s="34"/>
      <c r="N82" s="34"/>
      <c r="O82" s="34"/>
      <c r="P82" s="34"/>
      <c r="Q82" s="34"/>
      <c r="R82" s="34"/>
      <c r="S82" s="34"/>
      <c r="T82" s="34"/>
      <c r="U82" s="34"/>
      <c r="V82" s="34"/>
      <c r="W82" s="34"/>
      <c r="X82" s="34"/>
      <c r="Y82" s="34"/>
      <c r="Z82" s="34"/>
    </row>
    <row r="83" spans="1:26" ht="15.75" customHeight="1">
      <c r="A83" s="34"/>
      <c r="B83" s="41"/>
      <c r="C83" s="34"/>
      <c r="D83" s="34"/>
      <c r="E83" s="41"/>
      <c r="F83" s="34"/>
      <c r="G83" s="34"/>
      <c r="H83" s="34"/>
      <c r="I83" s="34"/>
      <c r="J83" s="34"/>
      <c r="K83" s="34"/>
      <c r="L83" s="34"/>
      <c r="M83" s="34"/>
      <c r="N83" s="34"/>
      <c r="O83" s="34"/>
      <c r="P83" s="34"/>
      <c r="Q83" s="34"/>
      <c r="R83" s="34"/>
      <c r="S83" s="34"/>
      <c r="T83" s="34"/>
      <c r="U83" s="34"/>
      <c r="V83" s="34"/>
      <c r="W83" s="34"/>
      <c r="X83" s="34"/>
      <c r="Y83" s="34"/>
      <c r="Z83" s="34"/>
    </row>
    <row r="84" spans="1:26" ht="15.75" customHeight="1">
      <c r="A84" s="34"/>
      <c r="B84" s="41"/>
      <c r="C84" s="34"/>
      <c r="D84" s="34"/>
      <c r="E84" s="41"/>
      <c r="F84" s="34"/>
      <c r="G84" s="34"/>
      <c r="H84" s="34"/>
      <c r="I84" s="34"/>
      <c r="J84" s="34"/>
      <c r="K84" s="34"/>
      <c r="L84" s="34"/>
      <c r="M84" s="34"/>
      <c r="N84" s="34"/>
      <c r="O84" s="34"/>
      <c r="P84" s="34"/>
      <c r="Q84" s="34"/>
      <c r="R84" s="34"/>
      <c r="S84" s="34"/>
      <c r="T84" s="34"/>
      <c r="U84" s="34"/>
      <c r="V84" s="34"/>
      <c r="W84" s="34"/>
      <c r="X84" s="34"/>
      <c r="Y84" s="34"/>
      <c r="Z84" s="34"/>
    </row>
    <row r="85" spans="1:26" ht="15.75" customHeight="1">
      <c r="A85" s="34"/>
      <c r="B85" s="41"/>
      <c r="C85" s="34"/>
      <c r="D85" s="34"/>
      <c r="E85" s="41"/>
      <c r="F85" s="34"/>
      <c r="G85" s="34"/>
      <c r="H85" s="34"/>
      <c r="I85" s="34"/>
      <c r="J85" s="34"/>
      <c r="K85" s="34"/>
      <c r="L85" s="34"/>
      <c r="M85" s="34"/>
      <c r="N85" s="34"/>
      <c r="O85" s="34"/>
      <c r="P85" s="34"/>
      <c r="Q85" s="34"/>
      <c r="R85" s="34"/>
      <c r="S85" s="34"/>
      <c r="T85" s="34"/>
      <c r="U85" s="34"/>
      <c r="V85" s="34"/>
      <c r="W85" s="34"/>
      <c r="X85" s="34"/>
      <c r="Y85" s="34"/>
      <c r="Z85" s="34"/>
    </row>
    <row r="86" spans="1:26" ht="15.75" customHeight="1">
      <c r="A86" s="34"/>
      <c r="B86" s="41"/>
      <c r="C86" s="34"/>
      <c r="D86" s="34"/>
      <c r="E86" s="41"/>
      <c r="F86" s="34"/>
      <c r="G86" s="34"/>
      <c r="H86" s="34"/>
      <c r="I86" s="34"/>
      <c r="J86" s="34"/>
      <c r="K86" s="34"/>
      <c r="L86" s="34"/>
      <c r="M86" s="34"/>
      <c r="N86" s="34"/>
      <c r="O86" s="34"/>
      <c r="P86" s="34"/>
      <c r="Q86" s="34"/>
      <c r="R86" s="34"/>
      <c r="S86" s="34"/>
      <c r="T86" s="34"/>
      <c r="U86" s="34"/>
      <c r="V86" s="34"/>
      <c r="W86" s="34"/>
      <c r="X86" s="34"/>
      <c r="Y86" s="34"/>
      <c r="Z86" s="34"/>
    </row>
    <row r="87" spans="1:26" ht="15.75" customHeight="1">
      <c r="A87" s="34"/>
      <c r="B87" s="41"/>
      <c r="C87" s="34"/>
      <c r="D87" s="34"/>
      <c r="E87" s="41"/>
      <c r="F87" s="34"/>
      <c r="G87" s="34"/>
      <c r="H87" s="34"/>
      <c r="I87" s="34"/>
      <c r="J87" s="34"/>
      <c r="K87" s="34"/>
      <c r="L87" s="34"/>
      <c r="M87" s="34"/>
      <c r="N87" s="34"/>
      <c r="O87" s="34"/>
      <c r="P87" s="34"/>
      <c r="Q87" s="34"/>
      <c r="R87" s="34"/>
      <c r="S87" s="34"/>
      <c r="T87" s="34"/>
      <c r="U87" s="34"/>
      <c r="V87" s="34"/>
      <c r="W87" s="34"/>
      <c r="X87" s="34"/>
      <c r="Y87" s="34"/>
      <c r="Z87" s="34"/>
    </row>
    <row r="88" spans="1:26" ht="15.75" customHeight="1">
      <c r="A88" s="34"/>
      <c r="B88" s="41"/>
      <c r="C88" s="34"/>
      <c r="D88" s="34"/>
      <c r="E88" s="41"/>
      <c r="F88" s="34"/>
      <c r="G88" s="34"/>
      <c r="H88" s="34"/>
      <c r="I88" s="34"/>
      <c r="J88" s="34"/>
      <c r="K88" s="34"/>
      <c r="L88" s="34"/>
      <c r="M88" s="34"/>
      <c r="N88" s="34"/>
      <c r="O88" s="34"/>
      <c r="P88" s="34"/>
      <c r="Q88" s="34"/>
      <c r="R88" s="34"/>
      <c r="S88" s="34"/>
      <c r="T88" s="34"/>
      <c r="U88" s="34"/>
      <c r="V88" s="34"/>
      <c r="W88" s="34"/>
      <c r="X88" s="34"/>
      <c r="Y88" s="34"/>
      <c r="Z88" s="34"/>
    </row>
    <row r="89" spans="1:26" ht="15.75" customHeight="1">
      <c r="A89" s="34"/>
      <c r="B89" s="41"/>
      <c r="C89" s="34"/>
      <c r="D89" s="34"/>
      <c r="E89" s="41"/>
      <c r="F89" s="34"/>
      <c r="G89" s="34"/>
      <c r="H89" s="34"/>
      <c r="I89" s="34"/>
      <c r="J89" s="34"/>
      <c r="K89" s="34"/>
      <c r="L89" s="34"/>
      <c r="M89" s="34"/>
      <c r="N89" s="34"/>
      <c r="O89" s="34"/>
      <c r="P89" s="34"/>
      <c r="Q89" s="34"/>
      <c r="R89" s="34"/>
      <c r="S89" s="34"/>
      <c r="T89" s="34"/>
      <c r="U89" s="34"/>
      <c r="V89" s="34"/>
      <c r="W89" s="34"/>
      <c r="X89" s="34"/>
      <c r="Y89" s="34"/>
      <c r="Z89" s="34"/>
    </row>
    <row r="90" spans="1:26" ht="15.75" customHeight="1">
      <c r="A90" s="34"/>
      <c r="B90" s="41"/>
      <c r="C90" s="34"/>
      <c r="D90" s="34"/>
      <c r="E90" s="41"/>
      <c r="F90" s="34"/>
      <c r="G90" s="34"/>
      <c r="H90" s="34"/>
      <c r="I90" s="34"/>
      <c r="J90" s="34"/>
      <c r="K90" s="34"/>
      <c r="L90" s="34"/>
      <c r="M90" s="34"/>
      <c r="N90" s="34"/>
      <c r="O90" s="34"/>
      <c r="P90" s="34"/>
      <c r="Q90" s="34"/>
      <c r="R90" s="34"/>
      <c r="S90" s="34"/>
      <c r="T90" s="34"/>
      <c r="U90" s="34"/>
      <c r="V90" s="34"/>
      <c r="W90" s="34"/>
      <c r="X90" s="34"/>
      <c r="Y90" s="34"/>
      <c r="Z90" s="34"/>
    </row>
    <row r="91" spans="1:26" ht="15.75" customHeight="1">
      <c r="A91" s="34"/>
      <c r="B91" s="41"/>
      <c r="C91" s="34"/>
      <c r="D91" s="34"/>
      <c r="E91" s="41"/>
      <c r="F91" s="34"/>
      <c r="G91" s="34"/>
      <c r="H91" s="34"/>
      <c r="I91" s="34"/>
      <c r="J91" s="34"/>
      <c r="K91" s="34"/>
      <c r="L91" s="34"/>
      <c r="M91" s="34"/>
      <c r="N91" s="34"/>
      <c r="O91" s="34"/>
      <c r="P91" s="34"/>
      <c r="Q91" s="34"/>
      <c r="R91" s="34"/>
      <c r="S91" s="34"/>
      <c r="T91" s="34"/>
      <c r="U91" s="34"/>
      <c r="V91" s="34"/>
      <c r="W91" s="34"/>
      <c r="X91" s="34"/>
      <c r="Y91" s="34"/>
      <c r="Z91" s="34"/>
    </row>
    <row r="92" spans="1:26" ht="15.75" customHeight="1">
      <c r="A92" s="34"/>
      <c r="B92" s="41"/>
      <c r="C92" s="34"/>
      <c r="D92" s="34"/>
      <c r="E92" s="41"/>
      <c r="F92" s="34"/>
      <c r="G92" s="34"/>
      <c r="H92" s="34"/>
      <c r="I92" s="34"/>
      <c r="J92" s="34"/>
      <c r="K92" s="34"/>
      <c r="L92" s="34"/>
      <c r="M92" s="34"/>
      <c r="N92" s="34"/>
      <c r="O92" s="34"/>
      <c r="P92" s="34"/>
      <c r="Q92" s="34"/>
      <c r="R92" s="34"/>
      <c r="S92" s="34"/>
      <c r="T92" s="34"/>
      <c r="U92" s="34"/>
      <c r="V92" s="34"/>
      <c r="W92" s="34"/>
      <c r="X92" s="34"/>
      <c r="Y92" s="34"/>
      <c r="Z92" s="34"/>
    </row>
    <row r="93" spans="1:26" ht="15.75" customHeight="1">
      <c r="A93" s="34"/>
      <c r="B93" s="41"/>
      <c r="C93" s="34"/>
      <c r="D93" s="34"/>
      <c r="E93" s="41"/>
      <c r="F93" s="34"/>
      <c r="G93" s="34"/>
      <c r="H93" s="34"/>
      <c r="I93" s="34"/>
      <c r="J93" s="34"/>
      <c r="K93" s="34"/>
      <c r="L93" s="34"/>
      <c r="M93" s="34"/>
      <c r="N93" s="34"/>
      <c r="O93" s="34"/>
      <c r="P93" s="34"/>
      <c r="Q93" s="34"/>
      <c r="R93" s="34"/>
      <c r="S93" s="34"/>
      <c r="T93" s="34"/>
      <c r="U93" s="34"/>
      <c r="V93" s="34"/>
      <c r="W93" s="34"/>
      <c r="X93" s="34"/>
      <c r="Y93" s="34"/>
      <c r="Z93" s="34"/>
    </row>
    <row r="94" spans="1:26" ht="15.75" customHeight="1">
      <c r="A94" s="34"/>
      <c r="B94" s="41"/>
      <c r="C94" s="34"/>
      <c r="D94" s="34"/>
      <c r="E94" s="41"/>
      <c r="F94" s="34"/>
      <c r="G94" s="34"/>
      <c r="H94" s="34"/>
      <c r="I94" s="34"/>
      <c r="J94" s="34"/>
      <c r="K94" s="34"/>
      <c r="L94" s="34"/>
      <c r="M94" s="34"/>
      <c r="N94" s="34"/>
      <c r="O94" s="34"/>
      <c r="P94" s="34"/>
      <c r="Q94" s="34"/>
      <c r="R94" s="34"/>
      <c r="S94" s="34"/>
      <c r="T94" s="34"/>
      <c r="U94" s="34"/>
      <c r="V94" s="34"/>
      <c r="W94" s="34"/>
      <c r="X94" s="34"/>
      <c r="Y94" s="34"/>
      <c r="Z94" s="34"/>
    </row>
    <row r="95" spans="1:26" ht="15.75" customHeight="1">
      <c r="A95" s="34"/>
      <c r="B95" s="41"/>
      <c r="C95" s="34"/>
      <c r="D95" s="34"/>
      <c r="E95" s="41"/>
      <c r="F95" s="34"/>
      <c r="G95" s="34"/>
      <c r="H95" s="34"/>
      <c r="I95" s="34"/>
      <c r="J95" s="34"/>
      <c r="K95" s="34"/>
      <c r="L95" s="34"/>
      <c r="M95" s="34"/>
      <c r="N95" s="34"/>
      <c r="O95" s="34"/>
      <c r="P95" s="34"/>
      <c r="Q95" s="34"/>
      <c r="R95" s="34"/>
      <c r="S95" s="34"/>
      <c r="T95" s="34"/>
      <c r="U95" s="34"/>
      <c r="V95" s="34"/>
      <c r="W95" s="34"/>
      <c r="X95" s="34"/>
      <c r="Y95" s="34"/>
      <c r="Z95" s="34"/>
    </row>
    <row r="96" spans="1:26" ht="15.75" customHeight="1">
      <c r="A96" s="34"/>
      <c r="B96" s="41"/>
      <c r="C96" s="34"/>
      <c r="D96" s="34"/>
      <c r="E96" s="41"/>
      <c r="F96" s="34"/>
      <c r="G96" s="34"/>
      <c r="H96" s="34"/>
      <c r="I96" s="34"/>
      <c r="J96" s="34"/>
      <c r="K96" s="34"/>
      <c r="L96" s="34"/>
      <c r="M96" s="34"/>
      <c r="N96" s="34"/>
      <c r="O96" s="34"/>
      <c r="P96" s="34"/>
      <c r="Q96" s="34"/>
      <c r="R96" s="34"/>
      <c r="S96" s="34"/>
      <c r="T96" s="34"/>
      <c r="U96" s="34"/>
      <c r="V96" s="34"/>
      <c r="W96" s="34"/>
      <c r="X96" s="34"/>
      <c r="Y96" s="34"/>
      <c r="Z96" s="34"/>
    </row>
    <row r="97" spans="1:26" ht="15.75" customHeight="1">
      <c r="A97" s="34"/>
      <c r="B97" s="41"/>
      <c r="C97" s="34"/>
      <c r="D97" s="34"/>
      <c r="E97" s="41"/>
      <c r="F97" s="34"/>
      <c r="G97" s="34"/>
      <c r="H97" s="34"/>
      <c r="I97" s="34"/>
      <c r="J97" s="34"/>
      <c r="K97" s="34"/>
      <c r="L97" s="34"/>
      <c r="M97" s="34"/>
      <c r="N97" s="34"/>
      <c r="O97" s="34"/>
      <c r="P97" s="34"/>
      <c r="Q97" s="34"/>
      <c r="R97" s="34"/>
      <c r="S97" s="34"/>
      <c r="T97" s="34"/>
      <c r="U97" s="34"/>
      <c r="V97" s="34"/>
      <c r="W97" s="34"/>
      <c r="X97" s="34"/>
      <c r="Y97" s="34"/>
      <c r="Z97" s="34"/>
    </row>
    <row r="98" spans="1:26" ht="15.75" customHeight="1">
      <c r="A98" s="34"/>
      <c r="B98" s="41"/>
      <c r="C98" s="34"/>
      <c r="D98" s="34"/>
      <c r="E98" s="41"/>
      <c r="F98" s="34"/>
      <c r="G98" s="34"/>
      <c r="H98" s="34"/>
      <c r="I98" s="34"/>
      <c r="J98" s="34"/>
      <c r="K98" s="34"/>
      <c r="L98" s="34"/>
      <c r="M98" s="34"/>
      <c r="N98" s="34"/>
      <c r="O98" s="34"/>
      <c r="P98" s="34"/>
      <c r="Q98" s="34"/>
      <c r="R98" s="34"/>
      <c r="S98" s="34"/>
      <c r="T98" s="34"/>
      <c r="U98" s="34"/>
      <c r="V98" s="34"/>
      <c r="W98" s="34"/>
      <c r="X98" s="34"/>
      <c r="Y98" s="34"/>
      <c r="Z98" s="34"/>
    </row>
    <row r="99" spans="1:26" ht="15.75" customHeight="1">
      <c r="A99" s="34"/>
      <c r="B99" s="41"/>
      <c r="C99" s="34"/>
      <c r="D99" s="34"/>
      <c r="E99" s="41"/>
      <c r="F99" s="34"/>
      <c r="G99" s="34"/>
      <c r="H99" s="34"/>
      <c r="I99" s="34"/>
      <c r="J99" s="34"/>
      <c r="K99" s="34"/>
      <c r="L99" s="34"/>
      <c r="M99" s="34"/>
      <c r="N99" s="34"/>
      <c r="O99" s="34"/>
      <c r="P99" s="34"/>
      <c r="Q99" s="34"/>
      <c r="R99" s="34"/>
      <c r="S99" s="34"/>
      <c r="T99" s="34"/>
      <c r="U99" s="34"/>
      <c r="V99" s="34"/>
      <c r="W99" s="34"/>
      <c r="X99" s="34"/>
      <c r="Y99" s="34"/>
      <c r="Z99" s="34"/>
    </row>
    <row r="100" spans="1:26" ht="15.75" customHeight="1">
      <c r="A100" s="34"/>
      <c r="B100" s="41"/>
      <c r="C100" s="34"/>
      <c r="D100" s="34"/>
      <c r="E100" s="41"/>
      <c r="F100" s="34"/>
      <c r="G100" s="34"/>
      <c r="H100" s="34"/>
      <c r="I100" s="34"/>
      <c r="J100" s="34"/>
      <c r="K100" s="34"/>
      <c r="L100" s="34"/>
      <c r="M100" s="34"/>
      <c r="N100" s="34"/>
      <c r="O100" s="34"/>
      <c r="P100" s="34"/>
      <c r="Q100" s="34"/>
      <c r="R100" s="34"/>
      <c r="S100" s="34"/>
      <c r="T100" s="34"/>
      <c r="U100" s="34"/>
      <c r="V100" s="34"/>
      <c r="W100" s="34"/>
      <c r="X100" s="34"/>
      <c r="Y100" s="34"/>
      <c r="Z100" s="34"/>
    </row>
    <row r="101" spans="1:26" ht="15.75" customHeight="1">
      <c r="A101" s="34"/>
      <c r="B101" s="41"/>
      <c r="C101" s="34"/>
      <c r="D101" s="34"/>
      <c r="E101" s="41"/>
      <c r="F101" s="34"/>
      <c r="G101" s="34"/>
      <c r="H101" s="34"/>
      <c r="I101" s="34"/>
      <c r="J101" s="34"/>
      <c r="K101" s="34"/>
      <c r="L101" s="34"/>
      <c r="M101" s="34"/>
      <c r="N101" s="34"/>
      <c r="O101" s="34"/>
      <c r="P101" s="34"/>
      <c r="Q101" s="34"/>
      <c r="R101" s="34"/>
      <c r="S101" s="34"/>
      <c r="T101" s="34"/>
      <c r="U101" s="34"/>
      <c r="V101" s="34"/>
      <c r="W101" s="34"/>
      <c r="X101" s="34"/>
      <c r="Y101" s="34"/>
      <c r="Z101" s="34"/>
    </row>
    <row r="102" spans="1:26" ht="15.75" customHeight="1">
      <c r="A102" s="34"/>
      <c r="B102" s="41"/>
      <c r="C102" s="34"/>
      <c r="D102" s="34"/>
      <c r="E102" s="41"/>
      <c r="F102" s="34"/>
      <c r="G102" s="34"/>
      <c r="H102" s="34"/>
      <c r="I102" s="34"/>
      <c r="J102" s="34"/>
      <c r="K102" s="34"/>
      <c r="L102" s="34"/>
      <c r="M102" s="34"/>
      <c r="N102" s="34"/>
      <c r="O102" s="34"/>
      <c r="P102" s="34"/>
      <c r="Q102" s="34"/>
      <c r="R102" s="34"/>
      <c r="S102" s="34"/>
      <c r="T102" s="34"/>
      <c r="U102" s="34"/>
      <c r="V102" s="34"/>
      <c r="W102" s="34"/>
      <c r="X102" s="34"/>
      <c r="Y102" s="34"/>
      <c r="Z102" s="34"/>
    </row>
    <row r="103" spans="1:26" ht="15.75" customHeight="1">
      <c r="A103" s="34"/>
      <c r="B103" s="41"/>
      <c r="C103" s="34"/>
      <c r="D103" s="34"/>
      <c r="E103" s="41"/>
      <c r="F103" s="34"/>
      <c r="G103" s="34"/>
      <c r="H103" s="34"/>
      <c r="I103" s="34"/>
      <c r="J103" s="34"/>
      <c r="K103" s="34"/>
      <c r="L103" s="34"/>
      <c r="M103" s="34"/>
      <c r="N103" s="34"/>
      <c r="O103" s="34"/>
      <c r="P103" s="34"/>
      <c r="Q103" s="34"/>
      <c r="R103" s="34"/>
      <c r="S103" s="34"/>
      <c r="T103" s="34"/>
      <c r="U103" s="34"/>
      <c r="V103" s="34"/>
      <c r="W103" s="34"/>
      <c r="X103" s="34"/>
      <c r="Y103" s="34"/>
      <c r="Z103" s="34"/>
    </row>
    <row r="104" spans="1:26" ht="15.75" customHeight="1">
      <c r="A104" s="34"/>
      <c r="B104" s="41"/>
      <c r="C104" s="34"/>
      <c r="D104" s="34"/>
      <c r="E104" s="41"/>
      <c r="F104" s="34"/>
      <c r="G104" s="34"/>
      <c r="H104" s="34"/>
      <c r="I104" s="34"/>
      <c r="J104" s="34"/>
      <c r="K104" s="34"/>
      <c r="L104" s="34"/>
      <c r="M104" s="34"/>
      <c r="N104" s="34"/>
      <c r="O104" s="34"/>
      <c r="P104" s="34"/>
      <c r="Q104" s="34"/>
      <c r="R104" s="34"/>
      <c r="S104" s="34"/>
      <c r="T104" s="34"/>
      <c r="U104" s="34"/>
      <c r="V104" s="34"/>
      <c r="W104" s="34"/>
      <c r="X104" s="34"/>
      <c r="Y104" s="34"/>
      <c r="Z104" s="34"/>
    </row>
    <row r="105" spans="1:26" ht="15.75" customHeight="1">
      <c r="A105" s="34"/>
      <c r="B105" s="41"/>
      <c r="C105" s="34"/>
      <c r="D105" s="34"/>
      <c r="E105" s="41"/>
      <c r="F105" s="34"/>
      <c r="G105" s="34"/>
      <c r="H105" s="34"/>
      <c r="I105" s="34"/>
      <c r="J105" s="34"/>
      <c r="K105" s="34"/>
      <c r="L105" s="34"/>
      <c r="M105" s="34"/>
      <c r="N105" s="34"/>
      <c r="O105" s="34"/>
      <c r="P105" s="34"/>
      <c r="Q105" s="34"/>
      <c r="R105" s="34"/>
      <c r="S105" s="34"/>
      <c r="T105" s="34"/>
      <c r="U105" s="34"/>
      <c r="V105" s="34"/>
      <c r="W105" s="34"/>
      <c r="X105" s="34"/>
      <c r="Y105" s="34"/>
      <c r="Z105" s="34"/>
    </row>
    <row r="106" spans="1:26" ht="15.75" customHeight="1">
      <c r="A106" s="34"/>
      <c r="B106" s="41"/>
      <c r="C106" s="34"/>
      <c r="D106" s="34"/>
      <c r="E106" s="41"/>
      <c r="F106" s="34"/>
      <c r="G106" s="34"/>
      <c r="H106" s="34"/>
      <c r="I106" s="34"/>
      <c r="J106" s="34"/>
      <c r="K106" s="34"/>
      <c r="L106" s="34"/>
      <c r="M106" s="34"/>
      <c r="N106" s="34"/>
      <c r="O106" s="34"/>
      <c r="P106" s="34"/>
      <c r="Q106" s="34"/>
      <c r="R106" s="34"/>
      <c r="S106" s="34"/>
      <c r="T106" s="34"/>
      <c r="U106" s="34"/>
      <c r="V106" s="34"/>
      <c r="W106" s="34"/>
      <c r="X106" s="34"/>
      <c r="Y106" s="34"/>
      <c r="Z106" s="34"/>
    </row>
    <row r="107" spans="1:26" ht="15.75" customHeight="1">
      <c r="A107" s="34"/>
      <c r="B107" s="41"/>
      <c r="C107" s="34"/>
      <c r="D107" s="34"/>
      <c r="E107" s="41"/>
      <c r="F107" s="34"/>
      <c r="G107" s="34"/>
      <c r="H107" s="34"/>
      <c r="I107" s="34"/>
      <c r="J107" s="34"/>
      <c r="K107" s="34"/>
      <c r="L107" s="34"/>
      <c r="M107" s="34"/>
      <c r="N107" s="34"/>
      <c r="O107" s="34"/>
      <c r="P107" s="34"/>
      <c r="Q107" s="34"/>
      <c r="R107" s="34"/>
      <c r="S107" s="34"/>
      <c r="T107" s="34"/>
      <c r="U107" s="34"/>
      <c r="V107" s="34"/>
      <c r="W107" s="34"/>
      <c r="X107" s="34"/>
      <c r="Y107" s="34"/>
      <c r="Z107" s="34"/>
    </row>
    <row r="108" spans="1:26" ht="15.75" customHeight="1">
      <c r="A108" s="34"/>
      <c r="B108" s="41"/>
      <c r="C108" s="34"/>
      <c r="D108" s="34"/>
      <c r="E108" s="41"/>
      <c r="F108" s="34"/>
      <c r="G108" s="34"/>
      <c r="H108" s="34"/>
      <c r="I108" s="34"/>
      <c r="J108" s="34"/>
      <c r="K108" s="34"/>
      <c r="L108" s="34"/>
      <c r="M108" s="34"/>
      <c r="N108" s="34"/>
      <c r="O108" s="34"/>
      <c r="P108" s="34"/>
      <c r="Q108" s="34"/>
      <c r="R108" s="34"/>
      <c r="S108" s="34"/>
      <c r="T108" s="34"/>
      <c r="U108" s="34"/>
      <c r="V108" s="34"/>
      <c r="W108" s="34"/>
      <c r="X108" s="34"/>
      <c r="Y108" s="34"/>
      <c r="Z108" s="34"/>
    </row>
    <row r="109" spans="1:26" ht="15.75" customHeight="1">
      <c r="A109" s="34"/>
      <c r="B109" s="41"/>
      <c r="C109" s="34"/>
      <c r="D109" s="34"/>
      <c r="E109" s="41"/>
      <c r="F109" s="34"/>
      <c r="G109" s="34"/>
      <c r="H109" s="34"/>
      <c r="I109" s="34"/>
      <c r="J109" s="34"/>
      <c r="K109" s="34"/>
      <c r="L109" s="34"/>
      <c r="M109" s="34"/>
      <c r="N109" s="34"/>
      <c r="O109" s="34"/>
      <c r="P109" s="34"/>
      <c r="Q109" s="34"/>
      <c r="R109" s="34"/>
      <c r="S109" s="34"/>
      <c r="T109" s="34"/>
      <c r="U109" s="34"/>
      <c r="V109" s="34"/>
      <c r="W109" s="34"/>
      <c r="X109" s="34"/>
      <c r="Y109" s="34"/>
      <c r="Z109" s="34"/>
    </row>
    <row r="110" spans="1:26" ht="15.75" customHeight="1">
      <c r="A110" s="34"/>
      <c r="B110" s="41"/>
      <c r="C110" s="34"/>
      <c r="D110" s="34"/>
      <c r="E110" s="41"/>
      <c r="F110" s="34"/>
      <c r="G110" s="34"/>
      <c r="H110" s="34"/>
      <c r="I110" s="34"/>
      <c r="J110" s="34"/>
      <c r="K110" s="34"/>
      <c r="L110" s="34"/>
      <c r="M110" s="34"/>
      <c r="N110" s="34"/>
      <c r="O110" s="34"/>
      <c r="P110" s="34"/>
      <c r="Q110" s="34"/>
      <c r="R110" s="34"/>
      <c r="S110" s="34"/>
      <c r="T110" s="34"/>
      <c r="U110" s="34"/>
      <c r="V110" s="34"/>
      <c r="W110" s="34"/>
      <c r="X110" s="34"/>
      <c r="Y110" s="34"/>
      <c r="Z110" s="34"/>
    </row>
    <row r="111" spans="1:26" ht="15.75" customHeight="1">
      <c r="A111" s="34"/>
      <c r="B111" s="41"/>
      <c r="C111" s="34"/>
      <c r="D111" s="34"/>
      <c r="E111" s="41"/>
      <c r="F111" s="34"/>
      <c r="G111" s="34"/>
      <c r="H111" s="34"/>
      <c r="I111" s="34"/>
      <c r="J111" s="34"/>
      <c r="K111" s="34"/>
      <c r="L111" s="34"/>
      <c r="M111" s="34"/>
      <c r="N111" s="34"/>
      <c r="O111" s="34"/>
      <c r="P111" s="34"/>
      <c r="Q111" s="34"/>
      <c r="R111" s="34"/>
      <c r="S111" s="34"/>
      <c r="T111" s="34"/>
      <c r="U111" s="34"/>
      <c r="V111" s="34"/>
      <c r="W111" s="34"/>
      <c r="X111" s="34"/>
      <c r="Y111" s="34"/>
      <c r="Z111" s="34"/>
    </row>
    <row r="112" spans="1:26" ht="15.75" customHeight="1">
      <c r="A112" s="34"/>
      <c r="B112" s="41"/>
      <c r="C112" s="34"/>
      <c r="D112" s="34"/>
      <c r="E112" s="41"/>
      <c r="F112" s="34"/>
      <c r="G112" s="34"/>
      <c r="H112" s="34"/>
      <c r="I112" s="34"/>
      <c r="J112" s="34"/>
      <c r="K112" s="34"/>
      <c r="L112" s="34"/>
      <c r="M112" s="34"/>
      <c r="N112" s="34"/>
      <c r="O112" s="34"/>
      <c r="P112" s="34"/>
      <c r="Q112" s="34"/>
      <c r="R112" s="34"/>
      <c r="S112" s="34"/>
      <c r="T112" s="34"/>
      <c r="U112" s="34"/>
      <c r="V112" s="34"/>
      <c r="W112" s="34"/>
      <c r="X112" s="34"/>
      <c r="Y112" s="34"/>
      <c r="Z112" s="34"/>
    </row>
    <row r="113" spans="1:26" ht="15.75" customHeight="1">
      <c r="A113" s="34"/>
      <c r="B113" s="41"/>
      <c r="C113" s="34"/>
      <c r="D113" s="34"/>
      <c r="E113" s="41"/>
      <c r="F113" s="34"/>
      <c r="G113" s="34"/>
      <c r="H113" s="34"/>
      <c r="I113" s="34"/>
      <c r="J113" s="34"/>
      <c r="K113" s="34"/>
      <c r="L113" s="34"/>
      <c r="M113" s="34"/>
      <c r="N113" s="34"/>
      <c r="O113" s="34"/>
      <c r="P113" s="34"/>
      <c r="Q113" s="34"/>
      <c r="R113" s="34"/>
      <c r="S113" s="34"/>
      <c r="T113" s="34"/>
      <c r="U113" s="34"/>
      <c r="V113" s="34"/>
      <c r="W113" s="34"/>
      <c r="X113" s="34"/>
      <c r="Y113" s="34"/>
      <c r="Z113" s="34"/>
    </row>
    <row r="114" spans="1:26" ht="15.75" customHeight="1">
      <c r="A114" s="34"/>
      <c r="B114" s="41"/>
      <c r="C114" s="34"/>
      <c r="D114" s="34"/>
      <c r="E114" s="41"/>
      <c r="F114" s="34"/>
      <c r="G114" s="34"/>
      <c r="H114" s="34"/>
      <c r="I114" s="34"/>
      <c r="J114" s="34"/>
      <c r="K114" s="34"/>
      <c r="L114" s="34"/>
      <c r="M114" s="34"/>
      <c r="N114" s="34"/>
      <c r="O114" s="34"/>
      <c r="P114" s="34"/>
      <c r="Q114" s="34"/>
      <c r="R114" s="34"/>
      <c r="S114" s="34"/>
      <c r="T114" s="34"/>
      <c r="U114" s="34"/>
      <c r="V114" s="34"/>
      <c r="W114" s="34"/>
      <c r="X114" s="34"/>
      <c r="Y114" s="34"/>
      <c r="Z114" s="34"/>
    </row>
    <row r="115" spans="1:26" ht="15.75" customHeight="1">
      <c r="A115" s="34"/>
      <c r="B115" s="41"/>
      <c r="C115" s="34"/>
      <c r="D115" s="34"/>
      <c r="E115" s="41"/>
      <c r="F115" s="34"/>
      <c r="G115" s="34"/>
      <c r="H115" s="34"/>
      <c r="I115" s="34"/>
      <c r="J115" s="34"/>
      <c r="K115" s="34"/>
      <c r="L115" s="34"/>
      <c r="M115" s="34"/>
      <c r="N115" s="34"/>
      <c r="O115" s="34"/>
      <c r="P115" s="34"/>
      <c r="Q115" s="34"/>
      <c r="R115" s="34"/>
      <c r="S115" s="34"/>
      <c r="T115" s="34"/>
      <c r="U115" s="34"/>
      <c r="V115" s="34"/>
      <c r="W115" s="34"/>
      <c r="X115" s="34"/>
      <c r="Y115" s="34"/>
      <c r="Z115" s="34"/>
    </row>
    <row r="116" spans="1:26" ht="15.75" customHeight="1">
      <c r="A116" s="34"/>
      <c r="B116" s="41"/>
      <c r="C116" s="34"/>
      <c r="D116" s="34"/>
      <c r="E116" s="41"/>
      <c r="F116" s="34"/>
      <c r="G116" s="34"/>
      <c r="H116" s="34"/>
      <c r="I116" s="34"/>
      <c r="J116" s="34"/>
      <c r="K116" s="34"/>
      <c r="L116" s="34"/>
      <c r="M116" s="34"/>
      <c r="N116" s="34"/>
      <c r="O116" s="34"/>
      <c r="P116" s="34"/>
      <c r="Q116" s="34"/>
      <c r="R116" s="34"/>
      <c r="S116" s="34"/>
      <c r="T116" s="34"/>
      <c r="U116" s="34"/>
      <c r="V116" s="34"/>
      <c r="W116" s="34"/>
      <c r="X116" s="34"/>
      <c r="Y116" s="34"/>
      <c r="Z116" s="34"/>
    </row>
    <row r="117" spans="1:26" ht="15.75" customHeight="1">
      <c r="A117" s="34"/>
      <c r="B117" s="41"/>
      <c r="C117" s="34"/>
      <c r="D117" s="34"/>
      <c r="E117" s="41"/>
      <c r="F117" s="34"/>
      <c r="G117" s="34"/>
      <c r="H117" s="34"/>
      <c r="I117" s="34"/>
      <c r="J117" s="34"/>
      <c r="K117" s="34"/>
      <c r="L117" s="34"/>
      <c r="M117" s="34"/>
      <c r="N117" s="34"/>
      <c r="O117" s="34"/>
      <c r="P117" s="34"/>
      <c r="Q117" s="34"/>
      <c r="R117" s="34"/>
      <c r="S117" s="34"/>
      <c r="T117" s="34"/>
      <c r="U117" s="34"/>
      <c r="V117" s="34"/>
      <c r="W117" s="34"/>
      <c r="X117" s="34"/>
      <c r="Y117" s="34"/>
      <c r="Z117" s="34"/>
    </row>
    <row r="118" spans="1:26" ht="15.75" customHeight="1">
      <c r="A118" s="34"/>
      <c r="B118" s="41"/>
      <c r="C118" s="34"/>
      <c r="D118" s="34"/>
      <c r="E118" s="41"/>
      <c r="F118" s="34"/>
      <c r="G118" s="34"/>
      <c r="H118" s="34"/>
      <c r="I118" s="34"/>
      <c r="J118" s="34"/>
      <c r="K118" s="34"/>
      <c r="L118" s="34"/>
      <c r="M118" s="34"/>
      <c r="N118" s="34"/>
      <c r="O118" s="34"/>
      <c r="P118" s="34"/>
      <c r="Q118" s="34"/>
      <c r="R118" s="34"/>
      <c r="S118" s="34"/>
      <c r="T118" s="34"/>
      <c r="U118" s="34"/>
      <c r="V118" s="34"/>
      <c r="W118" s="34"/>
      <c r="X118" s="34"/>
      <c r="Y118" s="34"/>
      <c r="Z118" s="34"/>
    </row>
    <row r="119" spans="1:26" ht="15.75" customHeight="1">
      <c r="A119" s="34"/>
      <c r="B119" s="41"/>
      <c r="C119" s="34"/>
      <c r="D119" s="34"/>
      <c r="E119" s="41"/>
      <c r="F119" s="34"/>
      <c r="G119" s="34"/>
      <c r="H119" s="34"/>
      <c r="I119" s="34"/>
      <c r="J119" s="34"/>
      <c r="K119" s="34"/>
      <c r="L119" s="34"/>
      <c r="M119" s="34"/>
      <c r="N119" s="34"/>
      <c r="O119" s="34"/>
      <c r="P119" s="34"/>
      <c r="Q119" s="34"/>
      <c r="R119" s="34"/>
      <c r="S119" s="34"/>
      <c r="T119" s="34"/>
      <c r="U119" s="34"/>
      <c r="V119" s="34"/>
      <c r="W119" s="34"/>
      <c r="X119" s="34"/>
      <c r="Y119" s="34"/>
      <c r="Z119" s="34"/>
    </row>
    <row r="120" spans="1:26" ht="15.75" customHeight="1">
      <c r="A120" s="34"/>
      <c r="B120" s="41"/>
      <c r="C120" s="34"/>
      <c r="D120" s="34"/>
      <c r="E120" s="41"/>
      <c r="F120" s="34"/>
      <c r="G120" s="34"/>
      <c r="H120" s="34"/>
      <c r="I120" s="34"/>
      <c r="J120" s="34"/>
      <c r="K120" s="34"/>
      <c r="L120" s="34"/>
      <c r="M120" s="34"/>
      <c r="N120" s="34"/>
      <c r="O120" s="34"/>
      <c r="P120" s="34"/>
      <c r="Q120" s="34"/>
      <c r="R120" s="34"/>
      <c r="S120" s="34"/>
      <c r="T120" s="34"/>
      <c r="U120" s="34"/>
      <c r="V120" s="34"/>
      <c r="W120" s="34"/>
      <c r="X120" s="34"/>
      <c r="Y120" s="34"/>
      <c r="Z120" s="34"/>
    </row>
    <row r="121" spans="1:26" ht="15.75" customHeight="1">
      <c r="A121" s="34"/>
      <c r="B121" s="41"/>
      <c r="C121" s="34"/>
      <c r="D121" s="34"/>
      <c r="E121" s="41"/>
      <c r="F121" s="34"/>
      <c r="G121" s="34"/>
      <c r="H121" s="34"/>
      <c r="I121" s="34"/>
      <c r="J121" s="34"/>
      <c r="K121" s="34"/>
      <c r="L121" s="34"/>
      <c r="M121" s="34"/>
      <c r="N121" s="34"/>
      <c r="O121" s="34"/>
      <c r="P121" s="34"/>
      <c r="Q121" s="34"/>
      <c r="R121" s="34"/>
      <c r="S121" s="34"/>
      <c r="T121" s="34"/>
      <c r="U121" s="34"/>
      <c r="V121" s="34"/>
      <c r="W121" s="34"/>
      <c r="X121" s="34"/>
      <c r="Y121" s="34"/>
      <c r="Z121" s="34"/>
    </row>
    <row r="122" spans="1:26" ht="15.75" customHeight="1">
      <c r="A122" s="34"/>
      <c r="B122" s="41"/>
      <c r="C122" s="34"/>
      <c r="D122" s="34"/>
      <c r="E122" s="41"/>
      <c r="F122" s="34"/>
      <c r="G122" s="34"/>
      <c r="H122" s="34"/>
      <c r="I122" s="34"/>
      <c r="J122" s="34"/>
      <c r="K122" s="34"/>
      <c r="L122" s="34"/>
      <c r="M122" s="34"/>
      <c r="N122" s="34"/>
      <c r="O122" s="34"/>
      <c r="P122" s="34"/>
      <c r="Q122" s="34"/>
      <c r="R122" s="34"/>
      <c r="S122" s="34"/>
      <c r="T122" s="34"/>
      <c r="U122" s="34"/>
      <c r="V122" s="34"/>
      <c r="W122" s="34"/>
      <c r="X122" s="34"/>
      <c r="Y122" s="34"/>
      <c r="Z122" s="34"/>
    </row>
    <row r="123" spans="1:26" ht="15.75" customHeight="1">
      <c r="A123" s="34"/>
      <c r="B123" s="41"/>
      <c r="C123" s="34"/>
      <c r="D123" s="34"/>
      <c r="E123" s="41"/>
      <c r="F123" s="34"/>
      <c r="G123" s="34"/>
      <c r="H123" s="34"/>
      <c r="I123" s="34"/>
      <c r="J123" s="34"/>
      <c r="K123" s="34"/>
      <c r="L123" s="34"/>
      <c r="M123" s="34"/>
      <c r="N123" s="34"/>
      <c r="O123" s="34"/>
      <c r="P123" s="34"/>
      <c r="Q123" s="34"/>
      <c r="R123" s="34"/>
      <c r="S123" s="34"/>
      <c r="T123" s="34"/>
      <c r="U123" s="34"/>
      <c r="V123" s="34"/>
      <c r="W123" s="34"/>
      <c r="X123" s="34"/>
      <c r="Y123" s="34"/>
      <c r="Z123" s="34"/>
    </row>
    <row r="124" spans="1:26" ht="15.75" customHeight="1">
      <c r="A124" s="34"/>
      <c r="B124" s="41"/>
      <c r="C124" s="34"/>
      <c r="D124" s="34"/>
      <c r="E124" s="41"/>
      <c r="F124" s="34"/>
      <c r="G124" s="34"/>
      <c r="H124" s="34"/>
      <c r="I124" s="34"/>
      <c r="J124" s="34"/>
      <c r="K124" s="34"/>
      <c r="L124" s="34"/>
      <c r="M124" s="34"/>
      <c r="N124" s="34"/>
      <c r="O124" s="34"/>
      <c r="P124" s="34"/>
      <c r="Q124" s="34"/>
      <c r="R124" s="34"/>
      <c r="S124" s="34"/>
      <c r="T124" s="34"/>
      <c r="U124" s="34"/>
      <c r="V124" s="34"/>
      <c r="W124" s="34"/>
      <c r="X124" s="34"/>
      <c r="Y124" s="34"/>
      <c r="Z124" s="34"/>
    </row>
    <row r="125" spans="1:26" ht="15.75" customHeight="1">
      <c r="A125" s="34"/>
      <c r="B125" s="41"/>
      <c r="C125" s="34"/>
      <c r="D125" s="34"/>
      <c r="E125" s="41"/>
      <c r="F125" s="34"/>
      <c r="G125" s="34"/>
      <c r="H125" s="34"/>
      <c r="I125" s="34"/>
      <c r="J125" s="34"/>
      <c r="K125" s="34"/>
      <c r="L125" s="34"/>
      <c r="M125" s="34"/>
      <c r="N125" s="34"/>
      <c r="O125" s="34"/>
      <c r="P125" s="34"/>
      <c r="Q125" s="34"/>
      <c r="R125" s="34"/>
      <c r="S125" s="34"/>
      <c r="T125" s="34"/>
      <c r="U125" s="34"/>
      <c r="V125" s="34"/>
      <c r="W125" s="34"/>
      <c r="X125" s="34"/>
      <c r="Y125" s="34"/>
      <c r="Z125" s="34"/>
    </row>
    <row r="126" spans="1:26" ht="15.75" customHeight="1">
      <c r="A126" s="34"/>
      <c r="B126" s="41"/>
      <c r="C126" s="34"/>
      <c r="D126" s="34"/>
      <c r="E126" s="41"/>
      <c r="F126" s="34"/>
      <c r="G126" s="34"/>
      <c r="H126" s="34"/>
      <c r="I126" s="34"/>
      <c r="J126" s="34"/>
      <c r="K126" s="34"/>
      <c r="L126" s="34"/>
      <c r="M126" s="34"/>
      <c r="N126" s="34"/>
      <c r="O126" s="34"/>
      <c r="P126" s="34"/>
      <c r="Q126" s="34"/>
      <c r="R126" s="34"/>
      <c r="S126" s="34"/>
      <c r="T126" s="34"/>
      <c r="U126" s="34"/>
      <c r="V126" s="34"/>
      <c r="W126" s="34"/>
      <c r="X126" s="34"/>
      <c r="Y126" s="34"/>
      <c r="Z126" s="34"/>
    </row>
    <row r="127" spans="1:26" ht="15.75" customHeight="1">
      <c r="A127" s="34"/>
      <c r="B127" s="41"/>
      <c r="C127" s="34"/>
      <c r="D127" s="34"/>
      <c r="E127" s="41"/>
      <c r="F127" s="34"/>
      <c r="G127" s="34"/>
      <c r="H127" s="34"/>
      <c r="I127" s="34"/>
      <c r="J127" s="34"/>
      <c r="K127" s="34"/>
      <c r="L127" s="34"/>
      <c r="M127" s="34"/>
      <c r="N127" s="34"/>
      <c r="O127" s="34"/>
      <c r="P127" s="34"/>
      <c r="Q127" s="34"/>
      <c r="R127" s="34"/>
      <c r="S127" s="34"/>
      <c r="T127" s="34"/>
      <c r="U127" s="34"/>
      <c r="V127" s="34"/>
      <c r="W127" s="34"/>
      <c r="X127" s="34"/>
      <c r="Y127" s="34"/>
      <c r="Z127" s="34"/>
    </row>
    <row r="128" spans="1:26" ht="15.75" customHeight="1">
      <c r="A128" s="34"/>
      <c r="B128" s="41"/>
      <c r="C128" s="34"/>
      <c r="D128" s="34"/>
      <c r="E128" s="41"/>
      <c r="F128" s="34"/>
      <c r="G128" s="34"/>
      <c r="H128" s="34"/>
      <c r="I128" s="34"/>
      <c r="J128" s="34"/>
      <c r="K128" s="34"/>
      <c r="L128" s="34"/>
      <c r="M128" s="34"/>
      <c r="N128" s="34"/>
      <c r="O128" s="34"/>
      <c r="P128" s="34"/>
      <c r="Q128" s="34"/>
      <c r="R128" s="34"/>
      <c r="S128" s="34"/>
      <c r="T128" s="34"/>
      <c r="U128" s="34"/>
      <c r="V128" s="34"/>
      <c r="W128" s="34"/>
      <c r="X128" s="34"/>
      <c r="Y128" s="34"/>
      <c r="Z128" s="34"/>
    </row>
    <row r="129" spans="1:26" ht="15.75" customHeight="1">
      <c r="A129" s="34"/>
      <c r="B129" s="41"/>
      <c r="C129" s="34"/>
      <c r="D129" s="34"/>
      <c r="E129" s="41"/>
      <c r="F129" s="34"/>
      <c r="G129" s="34"/>
      <c r="H129" s="34"/>
      <c r="I129" s="34"/>
      <c r="J129" s="34"/>
      <c r="K129" s="34"/>
      <c r="L129" s="34"/>
      <c r="M129" s="34"/>
      <c r="N129" s="34"/>
      <c r="O129" s="34"/>
      <c r="P129" s="34"/>
      <c r="Q129" s="34"/>
      <c r="R129" s="34"/>
      <c r="S129" s="34"/>
      <c r="T129" s="34"/>
      <c r="U129" s="34"/>
      <c r="V129" s="34"/>
      <c r="W129" s="34"/>
      <c r="X129" s="34"/>
      <c r="Y129" s="34"/>
      <c r="Z129" s="34"/>
    </row>
    <row r="130" spans="1:26" ht="15.75" customHeight="1">
      <c r="A130" s="34"/>
      <c r="B130" s="41"/>
      <c r="C130" s="34"/>
      <c r="D130" s="34"/>
      <c r="E130" s="41"/>
      <c r="F130" s="34"/>
      <c r="G130" s="34"/>
      <c r="H130" s="34"/>
      <c r="I130" s="34"/>
      <c r="J130" s="34"/>
      <c r="K130" s="34"/>
      <c r="L130" s="34"/>
      <c r="M130" s="34"/>
      <c r="N130" s="34"/>
      <c r="O130" s="34"/>
      <c r="P130" s="34"/>
      <c r="Q130" s="34"/>
      <c r="R130" s="34"/>
      <c r="S130" s="34"/>
      <c r="T130" s="34"/>
      <c r="U130" s="34"/>
      <c r="V130" s="34"/>
      <c r="W130" s="34"/>
      <c r="X130" s="34"/>
      <c r="Y130" s="34"/>
      <c r="Z130" s="34"/>
    </row>
    <row r="131" spans="1:26" ht="15.75" customHeight="1">
      <c r="A131" s="34"/>
      <c r="B131" s="41"/>
      <c r="C131" s="34"/>
      <c r="D131" s="34"/>
      <c r="E131" s="41"/>
      <c r="F131" s="34"/>
      <c r="G131" s="34"/>
      <c r="H131" s="34"/>
      <c r="I131" s="34"/>
      <c r="J131" s="34"/>
      <c r="K131" s="34"/>
      <c r="L131" s="34"/>
      <c r="M131" s="34"/>
      <c r="N131" s="34"/>
      <c r="O131" s="34"/>
      <c r="P131" s="34"/>
      <c r="Q131" s="34"/>
      <c r="R131" s="34"/>
      <c r="S131" s="34"/>
      <c r="T131" s="34"/>
      <c r="U131" s="34"/>
      <c r="V131" s="34"/>
      <c r="W131" s="34"/>
      <c r="X131" s="34"/>
      <c r="Y131" s="34"/>
      <c r="Z131" s="34"/>
    </row>
    <row r="132" spans="1:26" ht="15.75" customHeight="1">
      <c r="A132" s="34"/>
      <c r="B132" s="41"/>
      <c r="C132" s="34"/>
      <c r="D132" s="34"/>
      <c r="E132" s="41"/>
      <c r="F132" s="34"/>
      <c r="G132" s="34"/>
      <c r="H132" s="34"/>
      <c r="I132" s="34"/>
      <c r="J132" s="34"/>
      <c r="K132" s="34"/>
      <c r="L132" s="34"/>
      <c r="M132" s="34"/>
      <c r="N132" s="34"/>
      <c r="O132" s="34"/>
      <c r="P132" s="34"/>
      <c r="Q132" s="34"/>
      <c r="R132" s="34"/>
      <c r="S132" s="34"/>
      <c r="T132" s="34"/>
      <c r="U132" s="34"/>
      <c r="V132" s="34"/>
      <c r="W132" s="34"/>
      <c r="X132" s="34"/>
      <c r="Y132" s="34"/>
      <c r="Z132" s="34"/>
    </row>
    <row r="133" spans="1:26" ht="15.75" customHeight="1">
      <c r="A133" s="34"/>
      <c r="B133" s="41"/>
      <c r="C133" s="34"/>
      <c r="D133" s="34"/>
      <c r="E133" s="41"/>
      <c r="F133" s="34"/>
      <c r="G133" s="34"/>
      <c r="H133" s="34"/>
      <c r="I133" s="34"/>
      <c r="J133" s="34"/>
      <c r="K133" s="34"/>
      <c r="L133" s="34"/>
      <c r="M133" s="34"/>
      <c r="N133" s="34"/>
      <c r="O133" s="34"/>
      <c r="P133" s="34"/>
      <c r="Q133" s="34"/>
      <c r="R133" s="34"/>
      <c r="S133" s="34"/>
      <c r="T133" s="34"/>
      <c r="U133" s="34"/>
      <c r="V133" s="34"/>
      <c r="W133" s="34"/>
      <c r="X133" s="34"/>
      <c r="Y133" s="34"/>
      <c r="Z133" s="34"/>
    </row>
    <row r="134" spans="1:26" ht="15.75" customHeight="1">
      <c r="A134" s="34"/>
      <c r="B134" s="41"/>
      <c r="C134" s="34"/>
      <c r="D134" s="34"/>
      <c r="E134" s="41"/>
      <c r="F134" s="34"/>
      <c r="G134" s="34"/>
      <c r="H134" s="34"/>
      <c r="I134" s="34"/>
      <c r="J134" s="34"/>
      <c r="K134" s="34"/>
      <c r="L134" s="34"/>
      <c r="M134" s="34"/>
      <c r="N134" s="34"/>
      <c r="O134" s="34"/>
      <c r="P134" s="34"/>
      <c r="Q134" s="34"/>
      <c r="R134" s="34"/>
      <c r="S134" s="34"/>
      <c r="T134" s="34"/>
      <c r="U134" s="34"/>
      <c r="V134" s="34"/>
      <c r="W134" s="34"/>
      <c r="X134" s="34"/>
      <c r="Y134" s="34"/>
      <c r="Z134" s="34"/>
    </row>
    <row r="135" spans="1:26" ht="15.75" customHeight="1">
      <c r="A135" s="34"/>
      <c r="B135" s="41"/>
      <c r="C135" s="34"/>
      <c r="D135" s="34"/>
      <c r="E135" s="41"/>
      <c r="F135" s="34"/>
      <c r="G135" s="34"/>
      <c r="H135" s="34"/>
      <c r="I135" s="34"/>
      <c r="J135" s="34"/>
      <c r="K135" s="34"/>
      <c r="L135" s="34"/>
      <c r="M135" s="34"/>
      <c r="N135" s="34"/>
      <c r="O135" s="34"/>
      <c r="P135" s="34"/>
      <c r="Q135" s="34"/>
      <c r="R135" s="34"/>
      <c r="S135" s="34"/>
      <c r="T135" s="34"/>
      <c r="U135" s="34"/>
      <c r="V135" s="34"/>
      <c r="W135" s="34"/>
      <c r="X135" s="34"/>
      <c r="Y135" s="34"/>
      <c r="Z135" s="34"/>
    </row>
    <row r="136" spans="1:26" ht="15.75" customHeight="1">
      <c r="A136" s="34"/>
      <c r="B136" s="41"/>
      <c r="C136" s="34"/>
      <c r="D136" s="34"/>
      <c r="E136" s="41"/>
      <c r="F136" s="34"/>
      <c r="G136" s="34"/>
      <c r="H136" s="34"/>
      <c r="I136" s="34"/>
      <c r="J136" s="34"/>
      <c r="K136" s="34"/>
      <c r="L136" s="34"/>
      <c r="M136" s="34"/>
      <c r="N136" s="34"/>
      <c r="O136" s="34"/>
      <c r="P136" s="34"/>
      <c r="Q136" s="34"/>
      <c r="R136" s="34"/>
      <c r="S136" s="34"/>
      <c r="T136" s="34"/>
      <c r="U136" s="34"/>
      <c r="V136" s="34"/>
      <c r="W136" s="34"/>
      <c r="X136" s="34"/>
      <c r="Y136" s="34"/>
      <c r="Z136" s="34"/>
    </row>
    <row r="137" spans="1:26" ht="15.75" customHeight="1">
      <c r="A137" s="34"/>
      <c r="B137" s="41"/>
      <c r="C137" s="34"/>
      <c r="D137" s="34"/>
      <c r="E137" s="41"/>
      <c r="F137" s="34"/>
      <c r="G137" s="34"/>
      <c r="H137" s="34"/>
      <c r="I137" s="34"/>
      <c r="J137" s="34"/>
      <c r="K137" s="34"/>
      <c r="L137" s="34"/>
      <c r="M137" s="34"/>
      <c r="N137" s="34"/>
      <c r="O137" s="34"/>
      <c r="P137" s="34"/>
      <c r="Q137" s="34"/>
      <c r="R137" s="34"/>
      <c r="S137" s="34"/>
      <c r="T137" s="34"/>
      <c r="U137" s="34"/>
      <c r="V137" s="34"/>
      <c r="W137" s="34"/>
      <c r="X137" s="34"/>
      <c r="Y137" s="34"/>
      <c r="Z137" s="34"/>
    </row>
    <row r="138" spans="1:26" ht="15.75" customHeight="1">
      <c r="A138" s="34"/>
      <c r="B138" s="41"/>
      <c r="C138" s="34"/>
      <c r="D138" s="34"/>
      <c r="E138" s="41"/>
      <c r="F138" s="34"/>
      <c r="G138" s="34"/>
      <c r="H138" s="34"/>
      <c r="I138" s="34"/>
      <c r="J138" s="34"/>
      <c r="K138" s="34"/>
      <c r="L138" s="34"/>
      <c r="M138" s="34"/>
      <c r="N138" s="34"/>
      <c r="O138" s="34"/>
      <c r="P138" s="34"/>
      <c r="Q138" s="34"/>
      <c r="R138" s="34"/>
      <c r="S138" s="34"/>
      <c r="T138" s="34"/>
      <c r="U138" s="34"/>
      <c r="V138" s="34"/>
      <c r="W138" s="34"/>
      <c r="X138" s="34"/>
      <c r="Y138" s="34"/>
      <c r="Z138" s="34"/>
    </row>
    <row r="139" spans="1:26" ht="15.75" customHeight="1">
      <c r="A139" s="34"/>
      <c r="B139" s="41"/>
      <c r="C139" s="34"/>
      <c r="D139" s="34"/>
      <c r="E139" s="41"/>
      <c r="F139" s="34"/>
      <c r="G139" s="34"/>
      <c r="H139" s="34"/>
      <c r="I139" s="34"/>
      <c r="J139" s="34"/>
      <c r="K139" s="34"/>
      <c r="L139" s="34"/>
      <c r="M139" s="34"/>
      <c r="N139" s="34"/>
      <c r="O139" s="34"/>
      <c r="P139" s="34"/>
      <c r="Q139" s="34"/>
      <c r="R139" s="34"/>
      <c r="S139" s="34"/>
      <c r="T139" s="34"/>
      <c r="U139" s="34"/>
      <c r="V139" s="34"/>
      <c r="W139" s="34"/>
      <c r="X139" s="34"/>
      <c r="Y139" s="34"/>
      <c r="Z139" s="34"/>
    </row>
    <row r="140" spans="1:26" ht="15.75" customHeight="1">
      <c r="A140" s="34"/>
      <c r="B140" s="41"/>
      <c r="C140" s="34"/>
      <c r="D140" s="34"/>
      <c r="E140" s="41"/>
      <c r="F140" s="34"/>
      <c r="G140" s="34"/>
      <c r="H140" s="34"/>
      <c r="I140" s="34"/>
      <c r="J140" s="34"/>
      <c r="K140" s="34"/>
      <c r="L140" s="34"/>
      <c r="M140" s="34"/>
      <c r="N140" s="34"/>
      <c r="O140" s="34"/>
      <c r="P140" s="34"/>
      <c r="Q140" s="34"/>
      <c r="R140" s="34"/>
      <c r="S140" s="34"/>
      <c r="T140" s="34"/>
      <c r="U140" s="34"/>
      <c r="V140" s="34"/>
      <c r="W140" s="34"/>
      <c r="X140" s="34"/>
      <c r="Y140" s="34"/>
      <c r="Z140" s="34"/>
    </row>
    <row r="141" spans="1:26" ht="15.75" customHeight="1">
      <c r="A141" s="34"/>
      <c r="B141" s="41"/>
      <c r="C141" s="34"/>
      <c r="D141" s="34"/>
      <c r="E141" s="41"/>
      <c r="F141" s="34"/>
      <c r="G141" s="34"/>
      <c r="H141" s="34"/>
      <c r="I141" s="34"/>
      <c r="J141" s="34"/>
      <c r="K141" s="34"/>
      <c r="L141" s="34"/>
      <c r="M141" s="34"/>
      <c r="N141" s="34"/>
      <c r="O141" s="34"/>
      <c r="P141" s="34"/>
      <c r="Q141" s="34"/>
      <c r="R141" s="34"/>
      <c r="S141" s="34"/>
      <c r="T141" s="34"/>
      <c r="U141" s="34"/>
      <c r="V141" s="34"/>
      <c r="W141" s="34"/>
      <c r="X141" s="34"/>
      <c r="Y141" s="34"/>
      <c r="Z141" s="34"/>
    </row>
    <row r="142" spans="1:26" ht="15.75" customHeight="1">
      <c r="A142" s="34"/>
      <c r="B142" s="41"/>
      <c r="C142" s="34"/>
      <c r="D142" s="34"/>
      <c r="E142" s="41"/>
      <c r="F142" s="34"/>
      <c r="G142" s="34"/>
      <c r="H142" s="34"/>
      <c r="I142" s="34"/>
      <c r="J142" s="34"/>
      <c r="K142" s="34"/>
      <c r="L142" s="34"/>
      <c r="M142" s="34"/>
      <c r="N142" s="34"/>
      <c r="O142" s="34"/>
      <c r="P142" s="34"/>
      <c r="Q142" s="34"/>
      <c r="R142" s="34"/>
      <c r="S142" s="34"/>
      <c r="T142" s="34"/>
      <c r="U142" s="34"/>
      <c r="V142" s="34"/>
      <c r="W142" s="34"/>
      <c r="X142" s="34"/>
      <c r="Y142" s="34"/>
      <c r="Z142" s="34"/>
    </row>
    <row r="143" spans="1:26" ht="15.75" customHeight="1">
      <c r="A143" s="34"/>
      <c r="B143" s="41"/>
      <c r="C143" s="34"/>
      <c r="D143" s="34"/>
      <c r="E143" s="41"/>
      <c r="F143" s="34"/>
      <c r="G143" s="34"/>
      <c r="H143" s="34"/>
      <c r="I143" s="34"/>
      <c r="J143" s="34"/>
      <c r="K143" s="34"/>
      <c r="L143" s="34"/>
      <c r="M143" s="34"/>
      <c r="N143" s="34"/>
      <c r="O143" s="34"/>
      <c r="P143" s="34"/>
      <c r="Q143" s="34"/>
      <c r="R143" s="34"/>
      <c r="S143" s="34"/>
      <c r="T143" s="34"/>
      <c r="U143" s="34"/>
      <c r="V143" s="34"/>
      <c r="W143" s="34"/>
      <c r="X143" s="34"/>
      <c r="Y143" s="34"/>
      <c r="Z143" s="34"/>
    </row>
    <row r="144" spans="1:26" ht="15.75" customHeight="1">
      <c r="A144" s="34"/>
      <c r="B144" s="41"/>
      <c r="C144" s="34"/>
      <c r="D144" s="34"/>
      <c r="E144" s="41"/>
      <c r="F144" s="34"/>
      <c r="G144" s="34"/>
      <c r="H144" s="34"/>
      <c r="I144" s="34"/>
      <c r="J144" s="34"/>
      <c r="K144" s="34"/>
      <c r="L144" s="34"/>
      <c r="M144" s="34"/>
      <c r="N144" s="34"/>
      <c r="O144" s="34"/>
      <c r="P144" s="34"/>
      <c r="Q144" s="34"/>
      <c r="R144" s="34"/>
      <c r="S144" s="34"/>
      <c r="T144" s="34"/>
      <c r="U144" s="34"/>
      <c r="V144" s="34"/>
      <c r="W144" s="34"/>
      <c r="X144" s="34"/>
      <c r="Y144" s="34"/>
      <c r="Z144" s="34"/>
    </row>
    <row r="145" spans="1:26" ht="15.75" customHeight="1">
      <c r="A145" s="34"/>
      <c r="B145" s="41"/>
      <c r="C145" s="34"/>
      <c r="D145" s="34"/>
      <c r="E145" s="41"/>
      <c r="F145" s="34"/>
      <c r="G145" s="34"/>
      <c r="H145" s="34"/>
      <c r="I145" s="34"/>
      <c r="J145" s="34"/>
      <c r="K145" s="34"/>
      <c r="L145" s="34"/>
      <c r="M145" s="34"/>
      <c r="N145" s="34"/>
      <c r="O145" s="34"/>
      <c r="P145" s="34"/>
      <c r="Q145" s="34"/>
      <c r="R145" s="34"/>
      <c r="S145" s="34"/>
      <c r="T145" s="34"/>
      <c r="U145" s="34"/>
      <c r="V145" s="34"/>
      <c r="W145" s="34"/>
      <c r="X145" s="34"/>
      <c r="Y145" s="34"/>
      <c r="Z145" s="34"/>
    </row>
    <row r="146" spans="1:26" ht="15.75" customHeight="1">
      <c r="A146" s="34"/>
      <c r="B146" s="41"/>
      <c r="C146" s="34"/>
      <c r="D146" s="34"/>
      <c r="E146" s="41"/>
      <c r="F146" s="34"/>
      <c r="G146" s="34"/>
      <c r="H146" s="34"/>
      <c r="I146" s="34"/>
      <c r="J146" s="34"/>
      <c r="K146" s="34"/>
      <c r="L146" s="34"/>
      <c r="M146" s="34"/>
      <c r="N146" s="34"/>
      <c r="O146" s="34"/>
      <c r="P146" s="34"/>
      <c r="Q146" s="34"/>
      <c r="R146" s="34"/>
      <c r="S146" s="34"/>
      <c r="T146" s="34"/>
      <c r="U146" s="34"/>
      <c r="V146" s="34"/>
      <c r="W146" s="34"/>
      <c r="X146" s="34"/>
      <c r="Y146" s="34"/>
      <c r="Z146" s="34"/>
    </row>
    <row r="147" spans="1:26" ht="15.75" customHeight="1">
      <c r="A147" s="34"/>
      <c r="B147" s="41"/>
      <c r="C147" s="34"/>
      <c r="D147" s="34"/>
      <c r="E147" s="41"/>
      <c r="F147" s="34"/>
      <c r="G147" s="34"/>
      <c r="H147" s="34"/>
      <c r="I147" s="34"/>
      <c r="J147" s="34"/>
      <c r="K147" s="34"/>
      <c r="L147" s="34"/>
      <c r="M147" s="34"/>
      <c r="N147" s="34"/>
      <c r="O147" s="34"/>
      <c r="P147" s="34"/>
      <c r="Q147" s="34"/>
      <c r="R147" s="34"/>
      <c r="S147" s="34"/>
      <c r="T147" s="34"/>
      <c r="U147" s="34"/>
      <c r="V147" s="34"/>
      <c r="W147" s="34"/>
      <c r="X147" s="34"/>
      <c r="Y147" s="34"/>
      <c r="Z147" s="34"/>
    </row>
    <row r="148" spans="1:26" ht="15.75" customHeight="1">
      <c r="A148" s="34"/>
      <c r="B148" s="41"/>
      <c r="C148" s="34"/>
      <c r="D148" s="34"/>
      <c r="E148" s="41"/>
      <c r="F148" s="34"/>
      <c r="G148" s="34"/>
      <c r="H148" s="34"/>
      <c r="I148" s="34"/>
      <c r="J148" s="34"/>
      <c r="K148" s="34"/>
      <c r="L148" s="34"/>
      <c r="M148" s="34"/>
      <c r="N148" s="34"/>
      <c r="O148" s="34"/>
      <c r="P148" s="34"/>
      <c r="Q148" s="34"/>
      <c r="R148" s="34"/>
      <c r="S148" s="34"/>
      <c r="T148" s="34"/>
      <c r="U148" s="34"/>
      <c r="V148" s="34"/>
      <c r="W148" s="34"/>
      <c r="X148" s="34"/>
      <c r="Y148" s="34"/>
      <c r="Z148" s="34"/>
    </row>
    <row r="149" spans="1:26" ht="15.75" customHeight="1">
      <c r="A149" s="34"/>
      <c r="B149" s="41"/>
      <c r="C149" s="34"/>
      <c r="D149" s="34"/>
      <c r="E149" s="41"/>
      <c r="F149" s="34"/>
      <c r="G149" s="34"/>
      <c r="H149" s="34"/>
      <c r="I149" s="34"/>
      <c r="J149" s="34"/>
      <c r="K149" s="34"/>
      <c r="L149" s="34"/>
      <c r="M149" s="34"/>
      <c r="N149" s="34"/>
      <c r="O149" s="34"/>
      <c r="P149" s="34"/>
      <c r="Q149" s="34"/>
      <c r="R149" s="34"/>
      <c r="S149" s="34"/>
      <c r="T149" s="34"/>
      <c r="U149" s="34"/>
      <c r="V149" s="34"/>
      <c r="W149" s="34"/>
      <c r="X149" s="34"/>
      <c r="Y149" s="34"/>
      <c r="Z149" s="34"/>
    </row>
    <row r="150" spans="1:26" ht="15.75" customHeight="1">
      <c r="A150" s="34"/>
      <c r="B150" s="41"/>
      <c r="C150" s="34"/>
      <c r="D150" s="34"/>
      <c r="E150" s="41"/>
      <c r="F150" s="34"/>
      <c r="G150" s="34"/>
      <c r="H150" s="34"/>
      <c r="I150" s="34"/>
      <c r="J150" s="34"/>
      <c r="K150" s="34"/>
      <c r="L150" s="34"/>
      <c r="M150" s="34"/>
      <c r="N150" s="34"/>
      <c r="O150" s="34"/>
      <c r="P150" s="34"/>
      <c r="Q150" s="34"/>
      <c r="R150" s="34"/>
      <c r="S150" s="34"/>
      <c r="T150" s="34"/>
      <c r="U150" s="34"/>
      <c r="V150" s="34"/>
      <c r="W150" s="34"/>
      <c r="X150" s="34"/>
      <c r="Y150" s="34"/>
      <c r="Z150" s="34"/>
    </row>
    <row r="151" spans="1:26" ht="15.75" customHeight="1">
      <c r="A151" s="34"/>
      <c r="B151" s="41"/>
      <c r="C151" s="34"/>
      <c r="D151" s="34"/>
      <c r="E151" s="41"/>
      <c r="F151" s="34"/>
      <c r="G151" s="34"/>
      <c r="H151" s="34"/>
      <c r="I151" s="34"/>
      <c r="J151" s="34"/>
      <c r="K151" s="34"/>
      <c r="L151" s="34"/>
      <c r="M151" s="34"/>
      <c r="N151" s="34"/>
      <c r="O151" s="34"/>
      <c r="P151" s="34"/>
      <c r="Q151" s="34"/>
      <c r="R151" s="34"/>
      <c r="S151" s="34"/>
      <c r="T151" s="34"/>
      <c r="U151" s="34"/>
      <c r="V151" s="34"/>
      <c r="W151" s="34"/>
      <c r="X151" s="34"/>
      <c r="Y151" s="34"/>
      <c r="Z151" s="34"/>
    </row>
    <row r="152" spans="1:26" ht="15.75" customHeight="1">
      <c r="A152" s="34"/>
      <c r="B152" s="41"/>
      <c r="C152" s="34"/>
      <c r="D152" s="34"/>
      <c r="E152" s="41"/>
      <c r="F152" s="34"/>
      <c r="G152" s="34"/>
      <c r="H152" s="34"/>
      <c r="I152" s="34"/>
      <c r="J152" s="34"/>
      <c r="K152" s="34"/>
      <c r="L152" s="34"/>
      <c r="M152" s="34"/>
      <c r="N152" s="34"/>
      <c r="O152" s="34"/>
      <c r="P152" s="34"/>
      <c r="Q152" s="34"/>
      <c r="R152" s="34"/>
      <c r="S152" s="34"/>
      <c r="T152" s="34"/>
      <c r="U152" s="34"/>
      <c r="V152" s="34"/>
      <c r="W152" s="34"/>
      <c r="X152" s="34"/>
      <c r="Y152" s="34"/>
      <c r="Z152" s="34"/>
    </row>
    <row r="153" spans="1:26" ht="15.75" customHeight="1">
      <c r="A153" s="34"/>
      <c r="B153" s="41"/>
      <c r="C153" s="34"/>
      <c r="D153" s="34"/>
      <c r="E153" s="41"/>
      <c r="F153" s="34"/>
      <c r="G153" s="34"/>
      <c r="H153" s="34"/>
      <c r="I153" s="34"/>
      <c r="J153" s="34"/>
      <c r="K153" s="34"/>
      <c r="L153" s="34"/>
      <c r="M153" s="34"/>
      <c r="N153" s="34"/>
      <c r="O153" s="34"/>
      <c r="P153" s="34"/>
      <c r="Q153" s="34"/>
      <c r="R153" s="34"/>
      <c r="S153" s="34"/>
      <c r="T153" s="34"/>
      <c r="U153" s="34"/>
      <c r="V153" s="34"/>
      <c r="W153" s="34"/>
      <c r="X153" s="34"/>
      <c r="Y153" s="34"/>
      <c r="Z153" s="34"/>
    </row>
    <row r="154" spans="1:26" ht="15.75" customHeight="1">
      <c r="A154" s="34"/>
      <c r="B154" s="41"/>
      <c r="C154" s="34"/>
      <c r="D154" s="34"/>
      <c r="E154" s="41"/>
      <c r="F154" s="34"/>
      <c r="G154" s="34"/>
      <c r="H154" s="34"/>
      <c r="I154" s="34"/>
      <c r="J154" s="34"/>
      <c r="K154" s="34"/>
      <c r="L154" s="34"/>
      <c r="M154" s="34"/>
      <c r="N154" s="34"/>
      <c r="O154" s="34"/>
      <c r="P154" s="34"/>
      <c r="Q154" s="34"/>
      <c r="R154" s="34"/>
      <c r="S154" s="34"/>
      <c r="T154" s="34"/>
      <c r="U154" s="34"/>
      <c r="V154" s="34"/>
      <c r="W154" s="34"/>
      <c r="X154" s="34"/>
      <c r="Y154" s="34"/>
      <c r="Z154" s="34"/>
    </row>
    <row r="155" spans="1:26" ht="15.75" customHeight="1">
      <c r="A155" s="34"/>
      <c r="B155" s="41"/>
      <c r="C155" s="34"/>
      <c r="D155" s="34"/>
      <c r="E155" s="41"/>
      <c r="F155" s="34"/>
      <c r="G155" s="34"/>
      <c r="H155" s="34"/>
      <c r="I155" s="34"/>
      <c r="J155" s="34"/>
      <c r="K155" s="34"/>
      <c r="L155" s="34"/>
      <c r="M155" s="34"/>
      <c r="N155" s="34"/>
      <c r="O155" s="34"/>
      <c r="P155" s="34"/>
      <c r="Q155" s="34"/>
      <c r="R155" s="34"/>
      <c r="S155" s="34"/>
      <c r="T155" s="34"/>
      <c r="U155" s="34"/>
      <c r="V155" s="34"/>
      <c r="W155" s="34"/>
      <c r="X155" s="34"/>
      <c r="Y155" s="34"/>
      <c r="Z155" s="34"/>
    </row>
    <row r="156" spans="1:26" ht="15.75" customHeight="1">
      <c r="A156" s="34"/>
      <c r="B156" s="41"/>
      <c r="C156" s="34"/>
      <c r="D156" s="34"/>
      <c r="E156" s="41"/>
      <c r="F156" s="34"/>
      <c r="G156" s="34"/>
      <c r="H156" s="34"/>
      <c r="I156" s="34"/>
      <c r="J156" s="34"/>
      <c r="K156" s="34"/>
      <c r="L156" s="34"/>
      <c r="M156" s="34"/>
      <c r="N156" s="34"/>
      <c r="O156" s="34"/>
      <c r="P156" s="34"/>
      <c r="Q156" s="34"/>
      <c r="R156" s="34"/>
      <c r="S156" s="34"/>
      <c r="T156" s="34"/>
      <c r="U156" s="34"/>
      <c r="V156" s="34"/>
      <c r="W156" s="34"/>
      <c r="X156" s="34"/>
      <c r="Y156" s="34"/>
      <c r="Z156" s="34"/>
    </row>
    <row r="157" spans="1:26" ht="15.75" customHeight="1">
      <c r="A157" s="34"/>
      <c r="B157" s="41"/>
      <c r="C157" s="34"/>
      <c r="D157" s="34"/>
      <c r="E157" s="41"/>
      <c r="F157" s="34"/>
      <c r="G157" s="34"/>
      <c r="H157" s="34"/>
      <c r="I157" s="34"/>
      <c r="J157" s="34"/>
      <c r="K157" s="34"/>
      <c r="L157" s="34"/>
      <c r="M157" s="34"/>
      <c r="N157" s="34"/>
      <c r="O157" s="34"/>
      <c r="P157" s="34"/>
      <c r="Q157" s="34"/>
      <c r="R157" s="34"/>
      <c r="S157" s="34"/>
      <c r="T157" s="34"/>
      <c r="U157" s="34"/>
      <c r="V157" s="34"/>
      <c r="W157" s="34"/>
      <c r="X157" s="34"/>
      <c r="Y157" s="34"/>
      <c r="Z157" s="34"/>
    </row>
    <row r="158" spans="1:26" ht="15.75" customHeight="1">
      <c r="A158" s="34"/>
      <c r="B158" s="41"/>
      <c r="C158" s="34"/>
      <c r="D158" s="34"/>
      <c r="E158" s="41"/>
      <c r="F158" s="34"/>
      <c r="G158" s="34"/>
      <c r="H158" s="34"/>
      <c r="I158" s="34"/>
      <c r="J158" s="34"/>
      <c r="K158" s="34"/>
      <c r="L158" s="34"/>
      <c r="M158" s="34"/>
      <c r="N158" s="34"/>
      <c r="O158" s="34"/>
      <c r="P158" s="34"/>
      <c r="Q158" s="34"/>
      <c r="R158" s="34"/>
      <c r="S158" s="34"/>
      <c r="T158" s="34"/>
      <c r="U158" s="34"/>
      <c r="V158" s="34"/>
      <c r="W158" s="34"/>
      <c r="X158" s="34"/>
      <c r="Y158" s="34"/>
      <c r="Z158" s="34"/>
    </row>
    <row r="159" spans="1:26" ht="15.75" customHeight="1">
      <c r="A159" s="34"/>
      <c r="B159" s="41"/>
      <c r="C159" s="34"/>
      <c r="D159" s="34"/>
      <c r="E159" s="41"/>
      <c r="F159" s="34"/>
      <c r="G159" s="34"/>
      <c r="H159" s="34"/>
      <c r="I159" s="34"/>
      <c r="J159" s="34"/>
      <c r="K159" s="34"/>
      <c r="L159" s="34"/>
      <c r="M159" s="34"/>
      <c r="N159" s="34"/>
      <c r="O159" s="34"/>
      <c r="P159" s="34"/>
      <c r="Q159" s="34"/>
      <c r="R159" s="34"/>
      <c r="S159" s="34"/>
      <c r="T159" s="34"/>
      <c r="U159" s="34"/>
      <c r="V159" s="34"/>
      <c r="W159" s="34"/>
      <c r="X159" s="34"/>
      <c r="Y159" s="34"/>
      <c r="Z159" s="34"/>
    </row>
    <row r="160" spans="1:26" ht="15.75" customHeight="1">
      <c r="A160" s="34"/>
      <c r="B160" s="41"/>
      <c r="C160" s="34"/>
      <c r="D160" s="34"/>
      <c r="E160" s="41"/>
      <c r="F160" s="34"/>
      <c r="G160" s="34"/>
      <c r="H160" s="34"/>
      <c r="I160" s="34"/>
      <c r="J160" s="34"/>
      <c r="K160" s="34"/>
      <c r="L160" s="34"/>
      <c r="M160" s="34"/>
      <c r="N160" s="34"/>
      <c r="O160" s="34"/>
      <c r="P160" s="34"/>
      <c r="Q160" s="34"/>
      <c r="R160" s="34"/>
      <c r="S160" s="34"/>
      <c r="T160" s="34"/>
      <c r="U160" s="34"/>
      <c r="V160" s="34"/>
      <c r="W160" s="34"/>
      <c r="X160" s="34"/>
      <c r="Y160" s="34"/>
      <c r="Z160" s="34"/>
    </row>
    <row r="161" spans="1:26" ht="15.75" customHeight="1">
      <c r="A161" s="34"/>
      <c r="B161" s="41"/>
      <c r="C161" s="34"/>
      <c r="D161" s="34"/>
      <c r="E161" s="41"/>
      <c r="F161" s="34"/>
      <c r="G161" s="34"/>
      <c r="H161" s="34"/>
      <c r="I161" s="34"/>
      <c r="J161" s="34"/>
      <c r="K161" s="34"/>
      <c r="L161" s="34"/>
      <c r="M161" s="34"/>
      <c r="N161" s="34"/>
      <c r="O161" s="34"/>
      <c r="P161" s="34"/>
      <c r="Q161" s="34"/>
      <c r="R161" s="34"/>
      <c r="S161" s="34"/>
      <c r="T161" s="34"/>
      <c r="U161" s="34"/>
      <c r="V161" s="34"/>
      <c r="W161" s="34"/>
      <c r="X161" s="34"/>
      <c r="Y161" s="34"/>
      <c r="Z161" s="34"/>
    </row>
    <row r="162" spans="1:26" ht="15.75" customHeight="1">
      <c r="A162" s="34"/>
      <c r="B162" s="41"/>
      <c r="C162" s="34"/>
      <c r="D162" s="34"/>
      <c r="E162" s="41"/>
      <c r="F162" s="34"/>
      <c r="G162" s="34"/>
      <c r="H162" s="34"/>
      <c r="I162" s="34"/>
      <c r="J162" s="34"/>
      <c r="K162" s="34"/>
      <c r="L162" s="34"/>
      <c r="M162" s="34"/>
      <c r="N162" s="34"/>
      <c r="O162" s="34"/>
      <c r="P162" s="34"/>
      <c r="Q162" s="34"/>
      <c r="R162" s="34"/>
      <c r="S162" s="34"/>
      <c r="T162" s="34"/>
      <c r="U162" s="34"/>
      <c r="V162" s="34"/>
      <c r="W162" s="34"/>
      <c r="X162" s="34"/>
      <c r="Y162" s="34"/>
      <c r="Z162" s="34"/>
    </row>
    <row r="163" spans="1:26" ht="15.75" customHeight="1">
      <c r="A163" s="34"/>
      <c r="B163" s="41"/>
      <c r="C163" s="34"/>
      <c r="D163" s="34"/>
      <c r="E163" s="41"/>
      <c r="F163" s="34"/>
      <c r="G163" s="34"/>
      <c r="H163" s="34"/>
      <c r="I163" s="34"/>
      <c r="J163" s="34"/>
      <c r="K163" s="34"/>
      <c r="L163" s="34"/>
      <c r="M163" s="34"/>
      <c r="N163" s="34"/>
      <c r="O163" s="34"/>
      <c r="P163" s="34"/>
      <c r="Q163" s="34"/>
      <c r="R163" s="34"/>
      <c r="S163" s="34"/>
      <c r="T163" s="34"/>
      <c r="U163" s="34"/>
      <c r="V163" s="34"/>
      <c r="W163" s="34"/>
      <c r="X163" s="34"/>
      <c r="Y163" s="34"/>
      <c r="Z163" s="34"/>
    </row>
    <row r="164" spans="1:26" ht="15.75" customHeight="1">
      <c r="A164" s="34"/>
      <c r="B164" s="41"/>
      <c r="C164" s="34"/>
      <c r="D164" s="34"/>
      <c r="E164" s="41"/>
      <c r="F164" s="34"/>
      <c r="G164" s="34"/>
      <c r="H164" s="34"/>
      <c r="I164" s="34"/>
      <c r="J164" s="34"/>
      <c r="K164" s="34"/>
      <c r="L164" s="34"/>
      <c r="M164" s="34"/>
      <c r="N164" s="34"/>
      <c r="O164" s="34"/>
      <c r="P164" s="34"/>
      <c r="Q164" s="34"/>
      <c r="R164" s="34"/>
      <c r="S164" s="34"/>
      <c r="T164" s="34"/>
      <c r="U164" s="34"/>
      <c r="V164" s="34"/>
      <c r="W164" s="34"/>
      <c r="X164" s="34"/>
      <c r="Y164" s="34"/>
      <c r="Z164" s="34"/>
    </row>
    <row r="165" spans="1:26" ht="15.75" customHeight="1">
      <c r="A165" s="34"/>
      <c r="B165" s="41"/>
      <c r="C165" s="34"/>
      <c r="D165" s="34"/>
      <c r="E165" s="41"/>
      <c r="F165" s="34"/>
      <c r="G165" s="34"/>
      <c r="H165" s="34"/>
      <c r="I165" s="34"/>
      <c r="J165" s="34"/>
      <c r="K165" s="34"/>
      <c r="L165" s="34"/>
      <c r="M165" s="34"/>
      <c r="N165" s="34"/>
      <c r="O165" s="34"/>
      <c r="P165" s="34"/>
      <c r="Q165" s="34"/>
      <c r="R165" s="34"/>
      <c r="S165" s="34"/>
      <c r="T165" s="34"/>
      <c r="U165" s="34"/>
      <c r="V165" s="34"/>
      <c r="W165" s="34"/>
      <c r="X165" s="34"/>
      <c r="Y165" s="34"/>
      <c r="Z165" s="34"/>
    </row>
    <row r="166" spans="1:26" ht="15.75" customHeight="1">
      <c r="A166" s="34"/>
      <c r="B166" s="41"/>
      <c r="C166" s="34"/>
      <c r="D166" s="34"/>
      <c r="E166" s="41"/>
      <c r="F166" s="34"/>
      <c r="G166" s="34"/>
      <c r="H166" s="34"/>
      <c r="I166" s="34"/>
      <c r="J166" s="34"/>
      <c r="K166" s="34"/>
      <c r="L166" s="34"/>
      <c r="M166" s="34"/>
      <c r="N166" s="34"/>
      <c r="O166" s="34"/>
      <c r="P166" s="34"/>
      <c r="Q166" s="34"/>
      <c r="R166" s="34"/>
      <c r="S166" s="34"/>
      <c r="T166" s="34"/>
      <c r="U166" s="34"/>
      <c r="V166" s="34"/>
      <c r="W166" s="34"/>
      <c r="X166" s="34"/>
      <c r="Y166" s="34"/>
      <c r="Z166" s="34"/>
    </row>
    <row r="167" spans="1:26" ht="15.75" customHeight="1">
      <c r="A167" s="34"/>
      <c r="B167" s="41"/>
      <c r="C167" s="34"/>
      <c r="D167" s="34"/>
      <c r="E167" s="41"/>
      <c r="F167" s="34"/>
      <c r="G167" s="34"/>
      <c r="H167" s="34"/>
      <c r="I167" s="34"/>
      <c r="J167" s="34"/>
      <c r="K167" s="34"/>
      <c r="L167" s="34"/>
      <c r="M167" s="34"/>
      <c r="N167" s="34"/>
      <c r="O167" s="34"/>
      <c r="P167" s="34"/>
      <c r="Q167" s="34"/>
      <c r="R167" s="34"/>
      <c r="S167" s="34"/>
      <c r="T167" s="34"/>
      <c r="U167" s="34"/>
      <c r="V167" s="34"/>
      <c r="W167" s="34"/>
      <c r="X167" s="34"/>
      <c r="Y167" s="34"/>
      <c r="Z167" s="34"/>
    </row>
    <row r="168" spans="1:26" ht="15.75" customHeight="1">
      <c r="A168" s="34"/>
      <c r="B168" s="41"/>
      <c r="C168" s="34"/>
      <c r="D168" s="34"/>
      <c r="E168" s="41"/>
      <c r="F168" s="34"/>
      <c r="G168" s="34"/>
      <c r="H168" s="34"/>
      <c r="I168" s="34"/>
      <c r="J168" s="34"/>
      <c r="K168" s="34"/>
      <c r="L168" s="34"/>
      <c r="M168" s="34"/>
      <c r="N168" s="34"/>
      <c r="O168" s="34"/>
      <c r="P168" s="34"/>
      <c r="Q168" s="34"/>
      <c r="R168" s="34"/>
      <c r="S168" s="34"/>
      <c r="T168" s="34"/>
      <c r="U168" s="34"/>
      <c r="V168" s="34"/>
      <c r="W168" s="34"/>
      <c r="X168" s="34"/>
      <c r="Y168" s="34"/>
      <c r="Z168" s="34"/>
    </row>
    <row r="169" spans="1:26" ht="15.75" customHeight="1">
      <c r="A169" s="34"/>
      <c r="B169" s="41"/>
      <c r="C169" s="34"/>
      <c r="D169" s="34"/>
      <c r="E169" s="41"/>
      <c r="F169" s="34"/>
      <c r="G169" s="34"/>
      <c r="H169" s="34"/>
      <c r="I169" s="34"/>
      <c r="J169" s="34"/>
      <c r="K169" s="34"/>
      <c r="L169" s="34"/>
      <c r="M169" s="34"/>
      <c r="N169" s="34"/>
      <c r="O169" s="34"/>
      <c r="P169" s="34"/>
      <c r="Q169" s="34"/>
      <c r="R169" s="34"/>
      <c r="S169" s="34"/>
      <c r="T169" s="34"/>
      <c r="U169" s="34"/>
      <c r="V169" s="34"/>
      <c r="W169" s="34"/>
      <c r="X169" s="34"/>
      <c r="Y169" s="34"/>
      <c r="Z169" s="34"/>
    </row>
    <row r="170" spans="1:26" ht="15.75" customHeight="1">
      <c r="A170" s="34"/>
      <c r="B170" s="41"/>
      <c r="C170" s="34"/>
      <c r="D170" s="34"/>
      <c r="E170" s="41"/>
      <c r="F170" s="34"/>
      <c r="G170" s="34"/>
      <c r="H170" s="34"/>
      <c r="I170" s="34"/>
      <c r="J170" s="34"/>
      <c r="K170" s="34"/>
      <c r="L170" s="34"/>
      <c r="M170" s="34"/>
      <c r="N170" s="34"/>
      <c r="O170" s="34"/>
      <c r="P170" s="34"/>
      <c r="Q170" s="34"/>
      <c r="R170" s="34"/>
      <c r="S170" s="34"/>
      <c r="T170" s="34"/>
      <c r="U170" s="34"/>
      <c r="V170" s="34"/>
      <c r="W170" s="34"/>
      <c r="X170" s="34"/>
      <c r="Y170" s="34"/>
      <c r="Z170" s="34"/>
    </row>
    <row r="171" spans="1:26" ht="15.75" customHeight="1">
      <c r="A171" s="34"/>
      <c r="B171" s="41"/>
      <c r="C171" s="34"/>
      <c r="D171" s="34"/>
      <c r="E171" s="41"/>
      <c r="F171" s="34"/>
      <c r="G171" s="34"/>
      <c r="H171" s="34"/>
      <c r="I171" s="34"/>
      <c r="J171" s="34"/>
      <c r="K171" s="34"/>
      <c r="L171" s="34"/>
      <c r="M171" s="34"/>
      <c r="N171" s="34"/>
      <c r="O171" s="34"/>
      <c r="P171" s="34"/>
      <c r="Q171" s="34"/>
      <c r="R171" s="34"/>
      <c r="S171" s="34"/>
      <c r="T171" s="34"/>
      <c r="U171" s="34"/>
      <c r="V171" s="34"/>
      <c r="W171" s="34"/>
      <c r="X171" s="34"/>
      <c r="Y171" s="34"/>
      <c r="Z171" s="34"/>
    </row>
    <row r="172" spans="1:26" ht="15.75" customHeight="1">
      <c r="A172" s="34"/>
      <c r="B172" s="41"/>
      <c r="C172" s="34"/>
      <c r="D172" s="34"/>
      <c r="E172" s="41"/>
      <c r="F172" s="34"/>
      <c r="G172" s="34"/>
      <c r="H172" s="34"/>
      <c r="I172" s="34"/>
      <c r="J172" s="34"/>
      <c r="K172" s="34"/>
      <c r="L172" s="34"/>
      <c r="M172" s="34"/>
      <c r="N172" s="34"/>
      <c r="O172" s="34"/>
      <c r="P172" s="34"/>
      <c r="Q172" s="34"/>
      <c r="R172" s="34"/>
      <c r="S172" s="34"/>
      <c r="T172" s="34"/>
      <c r="U172" s="34"/>
      <c r="V172" s="34"/>
      <c r="W172" s="34"/>
      <c r="X172" s="34"/>
      <c r="Y172" s="34"/>
      <c r="Z172" s="34"/>
    </row>
    <row r="173" spans="1:26" ht="15.75" customHeight="1">
      <c r="A173" s="34"/>
      <c r="B173" s="41"/>
      <c r="C173" s="34"/>
      <c r="D173" s="34"/>
      <c r="E173" s="41"/>
      <c r="F173" s="34"/>
      <c r="G173" s="34"/>
      <c r="H173" s="34"/>
      <c r="I173" s="34"/>
      <c r="J173" s="34"/>
      <c r="K173" s="34"/>
      <c r="L173" s="34"/>
      <c r="M173" s="34"/>
      <c r="N173" s="34"/>
      <c r="O173" s="34"/>
      <c r="P173" s="34"/>
      <c r="Q173" s="34"/>
      <c r="R173" s="34"/>
      <c r="S173" s="34"/>
      <c r="T173" s="34"/>
      <c r="U173" s="34"/>
      <c r="V173" s="34"/>
      <c r="W173" s="34"/>
      <c r="X173" s="34"/>
      <c r="Y173" s="34"/>
      <c r="Z173" s="34"/>
    </row>
    <row r="174" spans="1:26" ht="15.75" customHeight="1">
      <c r="A174" s="34"/>
      <c r="B174" s="41"/>
      <c r="C174" s="34"/>
      <c r="D174" s="34"/>
      <c r="E174" s="41"/>
      <c r="F174" s="34"/>
      <c r="G174" s="34"/>
      <c r="H174" s="34"/>
      <c r="I174" s="34"/>
      <c r="J174" s="34"/>
      <c r="K174" s="34"/>
      <c r="L174" s="34"/>
      <c r="M174" s="34"/>
      <c r="N174" s="34"/>
      <c r="O174" s="34"/>
      <c r="P174" s="34"/>
      <c r="Q174" s="34"/>
      <c r="R174" s="34"/>
      <c r="S174" s="34"/>
      <c r="T174" s="34"/>
      <c r="U174" s="34"/>
      <c r="V174" s="34"/>
      <c r="W174" s="34"/>
      <c r="X174" s="34"/>
      <c r="Y174" s="34"/>
      <c r="Z174" s="34"/>
    </row>
    <row r="175" spans="1:26" ht="15.75" customHeight="1">
      <c r="A175" s="34"/>
      <c r="B175" s="41"/>
      <c r="C175" s="34"/>
      <c r="D175" s="34"/>
      <c r="E175" s="41"/>
      <c r="F175" s="34"/>
      <c r="G175" s="34"/>
      <c r="H175" s="34"/>
      <c r="I175" s="34"/>
      <c r="J175" s="34"/>
      <c r="K175" s="34"/>
      <c r="L175" s="34"/>
      <c r="M175" s="34"/>
      <c r="N175" s="34"/>
      <c r="O175" s="34"/>
      <c r="P175" s="34"/>
      <c r="Q175" s="34"/>
      <c r="R175" s="34"/>
      <c r="S175" s="34"/>
      <c r="T175" s="34"/>
      <c r="U175" s="34"/>
      <c r="V175" s="34"/>
      <c r="W175" s="34"/>
      <c r="X175" s="34"/>
      <c r="Y175" s="34"/>
      <c r="Z175" s="34"/>
    </row>
    <row r="176" spans="1:26" ht="15.75" customHeight="1">
      <c r="A176" s="34"/>
      <c r="B176" s="41"/>
      <c r="C176" s="34"/>
      <c r="D176" s="34"/>
      <c r="E176" s="41"/>
      <c r="F176" s="34"/>
      <c r="G176" s="34"/>
      <c r="H176" s="34"/>
      <c r="I176" s="34"/>
      <c r="J176" s="34"/>
      <c r="K176" s="34"/>
      <c r="L176" s="34"/>
      <c r="M176" s="34"/>
      <c r="N176" s="34"/>
      <c r="O176" s="34"/>
      <c r="P176" s="34"/>
      <c r="Q176" s="34"/>
      <c r="R176" s="34"/>
      <c r="S176" s="34"/>
      <c r="T176" s="34"/>
      <c r="U176" s="34"/>
      <c r="V176" s="34"/>
      <c r="W176" s="34"/>
      <c r="X176" s="34"/>
      <c r="Y176" s="34"/>
      <c r="Z176" s="34"/>
    </row>
    <row r="177" spans="1:26" ht="15.75" customHeight="1">
      <c r="A177" s="34"/>
      <c r="B177" s="41"/>
      <c r="C177" s="34"/>
      <c r="D177" s="34"/>
      <c r="E177" s="41"/>
      <c r="F177" s="34"/>
      <c r="G177" s="34"/>
      <c r="H177" s="34"/>
      <c r="I177" s="34"/>
      <c r="J177" s="34"/>
      <c r="K177" s="34"/>
      <c r="L177" s="34"/>
      <c r="M177" s="34"/>
      <c r="N177" s="34"/>
      <c r="O177" s="34"/>
      <c r="P177" s="34"/>
      <c r="Q177" s="34"/>
      <c r="R177" s="34"/>
      <c r="S177" s="34"/>
      <c r="T177" s="34"/>
      <c r="U177" s="34"/>
      <c r="V177" s="34"/>
      <c r="W177" s="34"/>
      <c r="X177" s="34"/>
      <c r="Y177" s="34"/>
      <c r="Z177" s="34"/>
    </row>
    <row r="178" spans="1:26" ht="15.75" customHeight="1">
      <c r="A178" s="34"/>
      <c r="B178" s="41"/>
      <c r="C178" s="34"/>
      <c r="D178" s="34"/>
      <c r="E178" s="41"/>
      <c r="F178" s="34"/>
      <c r="G178" s="34"/>
      <c r="H178" s="34"/>
      <c r="I178" s="34"/>
      <c r="J178" s="34"/>
      <c r="K178" s="34"/>
      <c r="L178" s="34"/>
      <c r="M178" s="34"/>
      <c r="N178" s="34"/>
      <c r="O178" s="34"/>
      <c r="P178" s="34"/>
      <c r="Q178" s="34"/>
      <c r="R178" s="34"/>
      <c r="S178" s="34"/>
      <c r="T178" s="34"/>
      <c r="U178" s="34"/>
      <c r="V178" s="34"/>
      <c r="W178" s="34"/>
      <c r="X178" s="34"/>
      <c r="Y178" s="34"/>
      <c r="Z178" s="34"/>
    </row>
    <row r="179" spans="1:26" ht="15.75" customHeight="1">
      <c r="A179" s="34"/>
      <c r="B179" s="41"/>
      <c r="C179" s="34"/>
      <c r="D179" s="34"/>
      <c r="E179" s="41"/>
      <c r="F179" s="34"/>
      <c r="G179" s="34"/>
      <c r="H179" s="34"/>
      <c r="I179" s="34"/>
      <c r="J179" s="34"/>
      <c r="K179" s="34"/>
      <c r="L179" s="34"/>
      <c r="M179" s="34"/>
      <c r="N179" s="34"/>
      <c r="O179" s="34"/>
      <c r="P179" s="34"/>
      <c r="Q179" s="34"/>
      <c r="R179" s="34"/>
      <c r="S179" s="34"/>
      <c r="T179" s="34"/>
      <c r="U179" s="34"/>
      <c r="V179" s="34"/>
      <c r="W179" s="34"/>
      <c r="X179" s="34"/>
      <c r="Y179" s="34"/>
      <c r="Z179" s="34"/>
    </row>
    <row r="180" spans="1:26" ht="15.75" customHeight="1">
      <c r="A180" s="34"/>
      <c r="B180" s="41"/>
      <c r="C180" s="34"/>
      <c r="D180" s="34"/>
      <c r="E180" s="41"/>
      <c r="F180" s="34"/>
      <c r="G180" s="34"/>
      <c r="H180" s="34"/>
      <c r="I180" s="34"/>
      <c r="J180" s="34"/>
      <c r="K180" s="34"/>
      <c r="L180" s="34"/>
      <c r="M180" s="34"/>
      <c r="N180" s="34"/>
      <c r="O180" s="34"/>
      <c r="P180" s="34"/>
      <c r="Q180" s="34"/>
      <c r="R180" s="34"/>
      <c r="S180" s="34"/>
      <c r="T180" s="34"/>
      <c r="U180" s="34"/>
      <c r="V180" s="34"/>
      <c r="W180" s="34"/>
      <c r="X180" s="34"/>
      <c r="Y180" s="34"/>
      <c r="Z180" s="34"/>
    </row>
    <row r="181" spans="1:26" ht="15.75" customHeight="1">
      <c r="A181" s="34"/>
      <c r="B181" s="41"/>
      <c r="C181" s="34"/>
      <c r="D181" s="34"/>
      <c r="E181" s="41"/>
      <c r="F181" s="34"/>
      <c r="G181" s="34"/>
      <c r="H181" s="34"/>
      <c r="I181" s="34"/>
      <c r="J181" s="34"/>
      <c r="K181" s="34"/>
      <c r="L181" s="34"/>
      <c r="M181" s="34"/>
      <c r="N181" s="34"/>
      <c r="O181" s="34"/>
      <c r="P181" s="34"/>
      <c r="Q181" s="34"/>
      <c r="R181" s="34"/>
      <c r="S181" s="34"/>
      <c r="T181" s="34"/>
      <c r="U181" s="34"/>
      <c r="V181" s="34"/>
      <c r="W181" s="34"/>
      <c r="X181" s="34"/>
      <c r="Y181" s="34"/>
      <c r="Z181" s="34"/>
    </row>
    <row r="182" spans="1:26" ht="15.75" customHeight="1">
      <c r="A182" s="34"/>
      <c r="B182" s="41"/>
      <c r="C182" s="34"/>
      <c r="D182" s="34"/>
      <c r="E182" s="41"/>
      <c r="F182" s="34"/>
      <c r="G182" s="34"/>
      <c r="H182" s="34"/>
      <c r="I182" s="34"/>
      <c r="J182" s="34"/>
      <c r="K182" s="34"/>
      <c r="L182" s="34"/>
      <c r="M182" s="34"/>
      <c r="N182" s="34"/>
      <c r="O182" s="34"/>
      <c r="P182" s="34"/>
      <c r="Q182" s="34"/>
      <c r="R182" s="34"/>
      <c r="S182" s="34"/>
      <c r="T182" s="34"/>
      <c r="U182" s="34"/>
      <c r="V182" s="34"/>
      <c r="W182" s="34"/>
      <c r="X182" s="34"/>
      <c r="Y182" s="34"/>
      <c r="Z182" s="34"/>
    </row>
    <row r="183" spans="1:26" ht="15.75" customHeight="1">
      <c r="A183" s="34"/>
      <c r="B183" s="41"/>
      <c r="C183" s="34"/>
      <c r="D183" s="34"/>
      <c r="E183" s="41"/>
      <c r="F183" s="34"/>
      <c r="G183" s="34"/>
      <c r="H183" s="34"/>
      <c r="I183" s="34"/>
      <c r="J183" s="34"/>
      <c r="K183" s="34"/>
      <c r="L183" s="34"/>
      <c r="M183" s="34"/>
      <c r="N183" s="34"/>
      <c r="O183" s="34"/>
      <c r="P183" s="34"/>
      <c r="Q183" s="34"/>
      <c r="R183" s="34"/>
      <c r="S183" s="34"/>
      <c r="T183" s="34"/>
      <c r="U183" s="34"/>
      <c r="V183" s="34"/>
      <c r="W183" s="34"/>
      <c r="X183" s="34"/>
      <c r="Y183" s="34"/>
      <c r="Z183" s="34"/>
    </row>
    <row r="184" spans="1:26" ht="15.75" customHeight="1">
      <c r="A184" s="34"/>
      <c r="B184" s="41"/>
      <c r="C184" s="34"/>
      <c r="D184" s="34"/>
      <c r="E184" s="41"/>
      <c r="F184" s="34"/>
      <c r="G184" s="34"/>
      <c r="H184" s="34"/>
      <c r="I184" s="34"/>
      <c r="J184" s="34"/>
      <c r="K184" s="34"/>
      <c r="L184" s="34"/>
      <c r="M184" s="34"/>
      <c r="N184" s="34"/>
      <c r="O184" s="34"/>
      <c r="P184" s="34"/>
      <c r="Q184" s="34"/>
      <c r="R184" s="34"/>
      <c r="S184" s="34"/>
      <c r="T184" s="34"/>
      <c r="U184" s="34"/>
      <c r="V184" s="34"/>
      <c r="W184" s="34"/>
      <c r="X184" s="34"/>
      <c r="Y184" s="34"/>
      <c r="Z184" s="34"/>
    </row>
    <row r="185" spans="1:26" ht="15.75" customHeight="1">
      <c r="A185" s="34"/>
      <c r="B185" s="41"/>
      <c r="C185" s="34"/>
      <c r="D185" s="34"/>
      <c r="E185" s="41"/>
      <c r="F185" s="34"/>
      <c r="G185" s="34"/>
      <c r="H185" s="34"/>
      <c r="I185" s="34"/>
      <c r="J185" s="34"/>
      <c r="K185" s="34"/>
      <c r="L185" s="34"/>
      <c r="M185" s="34"/>
      <c r="N185" s="34"/>
      <c r="O185" s="34"/>
      <c r="P185" s="34"/>
      <c r="Q185" s="34"/>
      <c r="R185" s="34"/>
      <c r="S185" s="34"/>
      <c r="T185" s="34"/>
      <c r="U185" s="34"/>
      <c r="V185" s="34"/>
      <c r="W185" s="34"/>
      <c r="X185" s="34"/>
      <c r="Y185" s="34"/>
      <c r="Z185" s="34"/>
    </row>
    <row r="186" spans="1:26" ht="15.75" customHeight="1">
      <c r="A186" s="34"/>
      <c r="B186" s="41"/>
      <c r="C186" s="34"/>
      <c r="D186" s="34"/>
      <c r="E186" s="41"/>
      <c r="F186" s="34"/>
      <c r="G186" s="34"/>
      <c r="H186" s="34"/>
      <c r="I186" s="34"/>
      <c r="J186" s="34"/>
      <c r="K186" s="34"/>
      <c r="L186" s="34"/>
      <c r="M186" s="34"/>
      <c r="N186" s="34"/>
      <c r="O186" s="34"/>
      <c r="P186" s="34"/>
      <c r="Q186" s="34"/>
      <c r="R186" s="34"/>
      <c r="S186" s="34"/>
      <c r="T186" s="34"/>
      <c r="U186" s="34"/>
      <c r="V186" s="34"/>
      <c r="W186" s="34"/>
      <c r="X186" s="34"/>
      <c r="Y186" s="34"/>
      <c r="Z186" s="34"/>
    </row>
    <row r="187" spans="1:26" ht="15.75" customHeight="1">
      <c r="A187" s="34"/>
      <c r="B187" s="41"/>
      <c r="C187" s="34"/>
      <c r="D187" s="34"/>
      <c r="E187" s="41"/>
      <c r="F187" s="34"/>
      <c r="G187" s="34"/>
      <c r="H187" s="34"/>
      <c r="I187" s="34"/>
      <c r="J187" s="34"/>
      <c r="K187" s="34"/>
      <c r="L187" s="34"/>
      <c r="M187" s="34"/>
      <c r="N187" s="34"/>
      <c r="O187" s="34"/>
      <c r="P187" s="34"/>
      <c r="Q187" s="34"/>
      <c r="R187" s="34"/>
      <c r="S187" s="34"/>
      <c r="T187" s="34"/>
      <c r="U187" s="34"/>
      <c r="V187" s="34"/>
      <c r="W187" s="34"/>
      <c r="X187" s="34"/>
      <c r="Y187" s="34"/>
      <c r="Z187" s="34"/>
    </row>
    <row r="188" spans="1:26" ht="15.75" customHeight="1">
      <c r="A188" s="34"/>
      <c r="B188" s="41"/>
      <c r="C188" s="34"/>
      <c r="D188" s="34"/>
      <c r="E188" s="41"/>
      <c r="F188" s="34"/>
      <c r="G188" s="34"/>
      <c r="H188" s="34"/>
      <c r="I188" s="34"/>
      <c r="J188" s="34"/>
      <c r="K188" s="34"/>
      <c r="L188" s="34"/>
      <c r="M188" s="34"/>
      <c r="N188" s="34"/>
      <c r="O188" s="34"/>
      <c r="P188" s="34"/>
      <c r="Q188" s="34"/>
      <c r="R188" s="34"/>
      <c r="S188" s="34"/>
      <c r="T188" s="34"/>
      <c r="U188" s="34"/>
      <c r="V188" s="34"/>
      <c r="W188" s="34"/>
      <c r="X188" s="34"/>
      <c r="Y188" s="34"/>
      <c r="Z188" s="34"/>
    </row>
    <row r="189" spans="1:26" ht="15.75" customHeight="1">
      <c r="A189" s="34"/>
      <c r="B189" s="41"/>
      <c r="C189" s="34"/>
      <c r="D189" s="34"/>
      <c r="E189" s="41"/>
      <c r="F189" s="34"/>
      <c r="G189" s="34"/>
      <c r="H189" s="34"/>
      <c r="I189" s="34"/>
      <c r="J189" s="34"/>
      <c r="K189" s="34"/>
      <c r="L189" s="34"/>
      <c r="M189" s="34"/>
      <c r="N189" s="34"/>
      <c r="O189" s="34"/>
      <c r="P189" s="34"/>
      <c r="Q189" s="34"/>
      <c r="R189" s="34"/>
      <c r="S189" s="34"/>
      <c r="T189" s="34"/>
      <c r="U189" s="34"/>
      <c r="V189" s="34"/>
      <c r="W189" s="34"/>
      <c r="X189" s="34"/>
      <c r="Y189" s="34"/>
      <c r="Z189" s="34"/>
    </row>
    <row r="190" spans="1:26" ht="15.75" customHeight="1">
      <c r="A190" s="34"/>
      <c r="B190" s="41"/>
      <c r="C190" s="34"/>
      <c r="D190" s="34"/>
      <c r="E190" s="41"/>
      <c r="F190" s="34"/>
      <c r="G190" s="34"/>
      <c r="H190" s="34"/>
      <c r="I190" s="34"/>
      <c r="J190" s="34"/>
      <c r="K190" s="34"/>
      <c r="L190" s="34"/>
      <c r="M190" s="34"/>
      <c r="N190" s="34"/>
      <c r="O190" s="34"/>
      <c r="P190" s="34"/>
      <c r="Q190" s="34"/>
      <c r="R190" s="34"/>
      <c r="S190" s="34"/>
      <c r="T190" s="34"/>
      <c r="U190" s="34"/>
      <c r="V190" s="34"/>
      <c r="W190" s="34"/>
      <c r="X190" s="34"/>
      <c r="Y190" s="34"/>
      <c r="Z190" s="34"/>
    </row>
    <row r="191" spans="1:26" ht="15.75" customHeight="1">
      <c r="A191" s="34"/>
      <c r="B191" s="41"/>
      <c r="C191" s="34"/>
      <c r="D191" s="34"/>
      <c r="E191" s="41"/>
      <c r="F191" s="34"/>
      <c r="G191" s="34"/>
      <c r="H191" s="34"/>
      <c r="I191" s="34"/>
      <c r="J191" s="34"/>
      <c r="K191" s="34"/>
      <c r="L191" s="34"/>
      <c r="M191" s="34"/>
      <c r="N191" s="34"/>
      <c r="O191" s="34"/>
      <c r="P191" s="34"/>
      <c r="Q191" s="34"/>
      <c r="R191" s="34"/>
      <c r="S191" s="34"/>
      <c r="T191" s="34"/>
      <c r="U191" s="34"/>
      <c r="V191" s="34"/>
      <c r="W191" s="34"/>
      <c r="X191" s="34"/>
      <c r="Y191" s="34"/>
      <c r="Z191" s="34"/>
    </row>
    <row r="192" spans="1:26" ht="15.75" customHeight="1">
      <c r="A192" s="34"/>
      <c r="B192" s="41"/>
      <c r="C192" s="34"/>
      <c r="D192" s="34"/>
      <c r="E192" s="41"/>
      <c r="F192" s="34"/>
      <c r="G192" s="34"/>
      <c r="H192" s="34"/>
      <c r="I192" s="34"/>
      <c r="J192" s="34"/>
      <c r="K192" s="34"/>
      <c r="L192" s="34"/>
      <c r="M192" s="34"/>
      <c r="N192" s="34"/>
      <c r="O192" s="34"/>
      <c r="P192" s="34"/>
      <c r="Q192" s="34"/>
      <c r="R192" s="34"/>
      <c r="S192" s="34"/>
      <c r="T192" s="34"/>
      <c r="U192" s="34"/>
      <c r="V192" s="34"/>
      <c r="W192" s="34"/>
      <c r="X192" s="34"/>
      <c r="Y192" s="34"/>
      <c r="Z192" s="34"/>
    </row>
    <row r="193" spans="1:26" ht="15.75" customHeight="1">
      <c r="A193" s="34"/>
      <c r="B193" s="41"/>
      <c r="C193" s="34"/>
      <c r="D193" s="34"/>
      <c r="E193" s="41"/>
      <c r="F193" s="34"/>
      <c r="G193" s="34"/>
      <c r="H193" s="34"/>
      <c r="I193" s="34"/>
      <c r="J193" s="34"/>
      <c r="K193" s="34"/>
      <c r="L193" s="34"/>
      <c r="M193" s="34"/>
      <c r="N193" s="34"/>
      <c r="O193" s="34"/>
      <c r="P193" s="34"/>
      <c r="Q193" s="34"/>
      <c r="R193" s="34"/>
      <c r="S193" s="34"/>
      <c r="T193" s="34"/>
      <c r="U193" s="34"/>
      <c r="V193" s="34"/>
      <c r="W193" s="34"/>
      <c r="X193" s="34"/>
      <c r="Y193" s="34"/>
      <c r="Z193" s="34"/>
    </row>
    <row r="194" spans="1:26" ht="15.75" customHeight="1">
      <c r="A194" s="34"/>
      <c r="B194" s="41"/>
      <c r="C194" s="34"/>
      <c r="D194" s="34"/>
      <c r="E194" s="41"/>
      <c r="F194" s="34"/>
      <c r="G194" s="34"/>
      <c r="H194" s="34"/>
      <c r="I194" s="34"/>
      <c r="J194" s="34"/>
      <c r="K194" s="34"/>
      <c r="L194" s="34"/>
      <c r="M194" s="34"/>
      <c r="N194" s="34"/>
      <c r="O194" s="34"/>
      <c r="P194" s="34"/>
      <c r="Q194" s="34"/>
      <c r="R194" s="34"/>
      <c r="S194" s="34"/>
      <c r="T194" s="34"/>
      <c r="U194" s="34"/>
      <c r="V194" s="34"/>
      <c r="W194" s="34"/>
      <c r="X194" s="34"/>
      <c r="Y194" s="34"/>
      <c r="Z194" s="34"/>
    </row>
    <row r="195" spans="1:26" ht="15.75" customHeight="1">
      <c r="A195" s="34"/>
      <c r="B195" s="41"/>
      <c r="C195" s="34"/>
      <c r="D195" s="34"/>
      <c r="E195" s="41"/>
      <c r="F195" s="34"/>
      <c r="G195" s="34"/>
      <c r="H195" s="34"/>
      <c r="I195" s="34"/>
      <c r="J195" s="34"/>
      <c r="K195" s="34"/>
      <c r="L195" s="34"/>
      <c r="M195" s="34"/>
      <c r="N195" s="34"/>
      <c r="O195" s="34"/>
      <c r="P195" s="34"/>
      <c r="Q195" s="34"/>
      <c r="R195" s="34"/>
      <c r="S195" s="34"/>
      <c r="T195" s="34"/>
      <c r="U195" s="34"/>
      <c r="V195" s="34"/>
      <c r="W195" s="34"/>
      <c r="X195" s="34"/>
      <c r="Y195" s="34"/>
      <c r="Z195" s="34"/>
    </row>
    <row r="196" spans="1:26" ht="15.75" customHeight="1">
      <c r="A196" s="34"/>
      <c r="B196" s="41"/>
      <c r="C196" s="34"/>
      <c r="D196" s="34"/>
      <c r="E196" s="41"/>
      <c r="F196" s="34"/>
      <c r="G196" s="34"/>
      <c r="H196" s="34"/>
      <c r="I196" s="34"/>
      <c r="J196" s="34"/>
      <c r="K196" s="34"/>
      <c r="L196" s="34"/>
      <c r="M196" s="34"/>
      <c r="N196" s="34"/>
      <c r="O196" s="34"/>
      <c r="P196" s="34"/>
      <c r="Q196" s="34"/>
      <c r="R196" s="34"/>
      <c r="S196" s="34"/>
      <c r="T196" s="34"/>
      <c r="U196" s="34"/>
      <c r="V196" s="34"/>
      <c r="W196" s="34"/>
      <c r="X196" s="34"/>
      <c r="Y196" s="34"/>
      <c r="Z196" s="34"/>
    </row>
    <row r="197" spans="1:26" ht="15.75" customHeight="1">
      <c r="A197" s="34"/>
      <c r="B197" s="41"/>
      <c r="C197" s="34"/>
      <c r="D197" s="34"/>
      <c r="E197" s="41"/>
      <c r="F197" s="34"/>
      <c r="G197" s="34"/>
      <c r="H197" s="34"/>
      <c r="I197" s="34"/>
      <c r="J197" s="34"/>
      <c r="K197" s="34"/>
      <c r="L197" s="34"/>
      <c r="M197" s="34"/>
      <c r="N197" s="34"/>
      <c r="O197" s="34"/>
      <c r="P197" s="34"/>
      <c r="Q197" s="34"/>
      <c r="R197" s="34"/>
      <c r="S197" s="34"/>
      <c r="T197" s="34"/>
      <c r="U197" s="34"/>
      <c r="V197" s="34"/>
      <c r="W197" s="34"/>
      <c r="X197" s="34"/>
      <c r="Y197" s="34"/>
      <c r="Z197" s="34"/>
    </row>
    <row r="198" spans="1:26" ht="15.75" customHeight="1">
      <c r="A198" s="34"/>
      <c r="B198" s="41"/>
      <c r="C198" s="34"/>
      <c r="D198" s="34"/>
      <c r="E198" s="41"/>
      <c r="F198" s="34"/>
      <c r="G198" s="34"/>
      <c r="H198" s="34"/>
      <c r="I198" s="34"/>
      <c r="J198" s="34"/>
      <c r="K198" s="34"/>
      <c r="L198" s="34"/>
      <c r="M198" s="34"/>
      <c r="N198" s="34"/>
      <c r="O198" s="34"/>
      <c r="P198" s="34"/>
      <c r="Q198" s="34"/>
      <c r="R198" s="34"/>
      <c r="S198" s="34"/>
      <c r="T198" s="34"/>
      <c r="U198" s="34"/>
      <c r="V198" s="34"/>
      <c r="W198" s="34"/>
      <c r="X198" s="34"/>
      <c r="Y198" s="34"/>
      <c r="Z198" s="34"/>
    </row>
    <row r="199" spans="1:26" ht="15.75" customHeight="1">
      <c r="A199" s="34"/>
      <c r="B199" s="41"/>
      <c r="C199" s="34"/>
      <c r="D199" s="34"/>
      <c r="E199" s="41"/>
      <c r="F199" s="34"/>
      <c r="G199" s="34"/>
      <c r="H199" s="34"/>
      <c r="I199" s="34"/>
      <c r="J199" s="34"/>
      <c r="K199" s="34"/>
      <c r="L199" s="34"/>
      <c r="M199" s="34"/>
      <c r="N199" s="34"/>
      <c r="O199" s="34"/>
      <c r="P199" s="34"/>
      <c r="Q199" s="34"/>
      <c r="R199" s="34"/>
      <c r="S199" s="34"/>
      <c r="T199" s="34"/>
      <c r="U199" s="34"/>
      <c r="V199" s="34"/>
      <c r="W199" s="34"/>
      <c r="X199" s="34"/>
      <c r="Y199" s="34"/>
      <c r="Z199" s="34"/>
    </row>
    <row r="200" spans="1:26" ht="15.75" customHeight="1">
      <c r="A200" s="34"/>
      <c r="B200" s="41"/>
      <c r="C200" s="34"/>
      <c r="D200" s="34"/>
      <c r="E200" s="41"/>
      <c r="F200" s="34"/>
      <c r="G200" s="34"/>
      <c r="H200" s="34"/>
      <c r="I200" s="34"/>
      <c r="J200" s="34"/>
      <c r="K200" s="34"/>
      <c r="L200" s="34"/>
      <c r="M200" s="34"/>
      <c r="N200" s="34"/>
      <c r="O200" s="34"/>
      <c r="P200" s="34"/>
      <c r="Q200" s="34"/>
      <c r="R200" s="34"/>
      <c r="S200" s="34"/>
      <c r="T200" s="34"/>
      <c r="U200" s="34"/>
      <c r="V200" s="34"/>
      <c r="W200" s="34"/>
      <c r="X200" s="34"/>
      <c r="Y200" s="34"/>
      <c r="Z200" s="34"/>
    </row>
    <row r="201" spans="1:26" ht="15.75" customHeight="1">
      <c r="A201" s="34"/>
      <c r="B201" s="41"/>
      <c r="C201" s="34"/>
      <c r="D201" s="34"/>
      <c r="E201" s="41"/>
      <c r="F201" s="34"/>
      <c r="G201" s="34"/>
      <c r="H201" s="34"/>
      <c r="I201" s="34"/>
      <c r="J201" s="34"/>
      <c r="K201" s="34"/>
      <c r="L201" s="34"/>
      <c r="M201" s="34"/>
      <c r="N201" s="34"/>
      <c r="O201" s="34"/>
      <c r="P201" s="34"/>
      <c r="Q201" s="34"/>
      <c r="R201" s="34"/>
      <c r="S201" s="34"/>
      <c r="T201" s="34"/>
      <c r="U201" s="34"/>
      <c r="V201" s="34"/>
      <c r="W201" s="34"/>
      <c r="X201" s="34"/>
      <c r="Y201" s="34"/>
      <c r="Z201" s="34"/>
    </row>
    <row r="202" spans="1:26" ht="15.75" customHeight="1">
      <c r="A202" s="34"/>
      <c r="B202" s="41"/>
      <c r="C202" s="34"/>
      <c r="D202" s="34"/>
      <c r="E202" s="41"/>
      <c r="F202" s="34"/>
      <c r="G202" s="34"/>
      <c r="H202" s="34"/>
      <c r="I202" s="34"/>
      <c r="J202" s="34"/>
      <c r="K202" s="34"/>
      <c r="L202" s="34"/>
      <c r="M202" s="34"/>
      <c r="N202" s="34"/>
      <c r="O202" s="34"/>
      <c r="P202" s="34"/>
      <c r="Q202" s="34"/>
      <c r="R202" s="34"/>
      <c r="S202" s="34"/>
      <c r="T202" s="34"/>
      <c r="U202" s="34"/>
      <c r="V202" s="34"/>
      <c r="W202" s="34"/>
      <c r="X202" s="34"/>
      <c r="Y202" s="34"/>
      <c r="Z202" s="34"/>
    </row>
    <row r="203" spans="1:26" ht="15.75" customHeight="1">
      <c r="A203" s="34"/>
      <c r="B203" s="41"/>
      <c r="C203" s="34"/>
      <c r="D203" s="34"/>
      <c r="E203" s="41"/>
      <c r="F203" s="34"/>
      <c r="G203" s="34"/>
      <c r="H203" s="34"/>
      <c r="I203" s="34"/>
      <c r="J203" s="34"/>
      <c r="K203" s="34"/>
      <c r="L203" s="34"/>
      <c r="M203" s="34"/>
      <c r="N203" s="34"/>
      <c r="O203" s="34"/>
      <c r="P203" s="34"/>
      <c r="Q203" s="34"/>
      <c r="R203" s="34"/>
      <c r="S203" s="34"/>
      <c r="T203" s="34"/>
      <c r="U203" s="34"/>
      <c r="V203" s="34"/>
      <c r="W203" s="34"/>
      <c r="X203" s="34"/>
      <c r="Y203" s="34"/>
      <c r="Z203" s="34"/>
    </row>
    <row r="204" spans="1:26" ht="15.75" customHeight="1">
      <c r="A204" s="34"/>
      <c r="B204" s="41"/>
      <c r="C204" s="34"/>
      <c r="D204" s="34"/>
      <c r="E204" s="41"/>
      <c r="F204" s="34"/>
      <c r="G204" s="34"/>
      <c r="H204" s="34"/>
      <c r="I204" s="34"/>
      <c r="J204" s="34"/>
      <c r="K204" s="34"/>
      <c r="L204" s="34"/>
      <c r="M204" s="34"/>
      <c r="N204" s="34"/>
      <c r="O204" s="34"/>
      <c r="P204" s="34"/>
      <c r="Q204" s="34"/>
      <c r="R204" s="34"/>
      <c r="S204" s="34"/>
      <c r="T204" s="34"/>
      <c r="U204" s="34"/>
      <c r="V204" s="34"/>
      <c r="W204" s="34"/>
      <c r="X204" s="34"/>
      <c r="Y204" s="34"/>
      <c r="Z204" s="34"/>
    </row>
    <row r="205" spans="1:26" ht="15.75" customHeight="1">
      <c r="A205" s="34"/>
      <c r="B205" s="41"/>
      <c r="C205" s="34"/>
      <c r="D205" s="34"/>
      <c r="E205" s="41"/>
      <c r="F205" s="34"/>
      <c r="G205" s="34"/>
      <c r="H205" s="34"/>
      <c r="I205" s="34"/>
      <c r="J205" s="34"/>
      <c r="K205" s="34"/>
      <c r="L205" s="34"/>
      <c r="M205" s="34"/>
      <c r="N205" s="34"/>
      <c r="O205" s="34"/>
      <c r="P205" s="34"/>
      <c r="Q205" s="34"/>
      <c r="R205" s="34"/>
      <c r="S205" s="34"/>
      <c r="T205" s="34"/>
      <c r="U205" s="34"/>
      <c r="V205" s="34"/>
      <c r="W205" s="34"/>
      <c r="X205" s="34"/>
      <c r="Y205" s="34"/>
      <c r="Z205" s="34"/>
    </row>
    <row r="206" spans="1:26" ht="15.75" customHeight="1">
      <c r="A206" s="34"/>
      <c r="B206" s="41"/>
      <c r="C206" s="34"/>
      <c r="D206" s="34"/>
      <c r="E206" s="41"/>
      <c r="F206" s="34"/>
      <c r="G206" s="34"/>
      <c r="H206" s="34"/>
      <c r="I206" s="34"/>
      <c r="J206" s="34"/>
      <c r="K206" s="34"/>
      <c r="L206" s="34"/>
      <c r="M206" s="34"/>
      <c r="N206" s="34"/>
      <c r="O206" s="34"/>
      <c r="P206" s="34"/>
      <c r="Q206" s="34"/>
      <c r="R206" s="34"/>
      <c r="S206" s="34"/>
      <c r="T206" s="34"/>
      <c r="U206" s="34"/>
      <c r="V206" s="34"/>
      <c r="W206" s="34"/>
      <c r="X206" s="34"/>
      <c r="Y206" s="34"/>
      <c r="Z206" s="34"/>
    </row>
    <row r="207" spans="1:26" ht="15.75" customHeight="1">
      <c r="A207" s="34"/>
      <c r="B207" s="41"/>
      <c r="C207" s="34"/>
      <c r="D207" s="34"/>
      <c r="E207" s="41"/>
      <c r="F207" s="34"/>
      <c r="G207" s="34"/>
      <c r="H207" s="34"/>
      <c r="I207" s="34"/>
      <c r="J207" s="34"/>
      <c r="K207" s="34"/>
      <c r="L207" s="34"/>
      <c r="M207" s="34"/>
      <c r="N207" s="34"/>
      <c r="O207" s="34"/>
      <c r="P207" s="34"/>
      <c r="Q207" s="34"/>
      <c r="R207" s="34"/>
      <c r="S207" s="34"/>
      <c r="T207" s="34"/>
      <c r="U207" s="34"/>
      <c r="V207" s="34"/>
      <c r="W207" s="34"/>
      <c r="X207" s="34"/>
      <c r="Y207" s="34"/>
      <c r="Z207" s="34"/>
    </row>
    <row r="208" spans="1:26" ht="15.75" customHeight="1">
      <c r="A208" s="34"/>
      <c r="B208" s="41"/>
      <c r="C208" s="34"/>
      <c r="D208" s="34"/>
      <c r="E208" s="41"/>
      <c r="F208" s="34"/>
      <c r="G208" s="34"/>
      <c r="H208" s="34"/>
      <c r="I208" s="34"/>
      <c r="J208" s="34"/>
      <c r="K208" s="34"/>
      <c r="L208" s="34"/>
      <c r="M208" s="34"/>
      <c r="N208" s="34"/>
      <c r="O208" s="34"/>
      <c r="P208" s="34"/>
      <c r="Q208" s="34"/>
      <c r="R208" s="34"/>
      <c r="S208" s="34"/>
      <c r="T208" s="34"/>
      <c r="U208" s="34"/>
      <c r="V208" s="34"/>
      <c r="W208" s="34"/>
      <c r="X208" s="34"/>
      <c r="Y208" s="34"/>
      <c r="Z208" s="34"/>
    </row>
    <row r="209" spans="1:26" ht="15.75" customHeight="1">
      <c r="A209" s="34"/>
      <c r="B209" s="41"/>
      <c r="C209" s="34"/>
      <c r="D209" s="34"/>
      <c r="E209" s="41"/>
      <c r="F209" s="34"/>
      <c r="G209" s="34"/>
      <c r="H209" s="34"/>
      <c r="I209" s="34"/>
      <c r="J209" s="34"/>
      <c r="K209" s="34"/>
      <c r="L209" s="34"/>
      <c r="M209" s="34"/>
      <c r="N209" s="34"/>
      <c r="O209" s="34"/>
      <c r="P209" s="34"/>
      <c r="Q209" s="34"/>
      <c r="R209" s="34"/>
      <c r="S209" s="34"/>
      <c r="T209" s="34"/>
      <c r="U209" s="34"/>
      <c r="V209" s="34"/>
      <c r="W209" s="34"/>
      <c r="X209" s="34"/>
      <c r="Y209" s="34"/>
      <c r="Z209" s="34"/>
    </row>
    <row r="210" spans="1:26" ht="15.75" customHeight="1">
      <c r="A210" s="34"/>
      <c r="B210" s="41"/>
      <c r="C210" s="34"/>
      <c r="D210" s="34"/>
      <c r="E210" s="41"/>
      <c r="F210" s="34"/>
      <c r="G210" s="34"/>
      <c r="H210" s="34"/>
      <c r="I210" s="34"/>
      <c r="J210" s="34"/>
      <c r="K210" s="34"/>
      <c r="L210" s="34"/>
      <c r="M210" s="34"/>
      <c r="N210" s="34"/>
      <c r="O210" s="34"/>
      <c r="P210" s="34"/>
      <c r="Q210" s="34"/>
      <c r="R210" s="34"/>
      <c r="S210" s="34"/>
      <c r="T210" s="34"/>
      <c r="U210" s="34"/>
      <c r="V210" s="34"/>
      <c r="W210" s="34"/>
      <c r="X210" s="34"/>
      <c r="Y210" s="34"/>
      <c r="Z210" s="34"/>
    </row>
    <row r="211" spans="1:26" ht="15.75" customHeight="1">
      <c r="A211" s="34"/>
      <c r="B211" s="41"/>
      <c r="C211" s="34"/>
      <c r="D211" s="34"/>
      <c r="E211" s="41"/>
      <c r="F211" s="34"/>
      <c r="G211" s="34"/>
      <c r="H211" s="34"/>
      <c r="I211" s="34"/>
      <c r="J211" s="34"/>
      <c r="K211" s="34"/>
      <c r="L211" s="34"/>
      <c r="M211" s="34"/>
      <c r="N211" s="34"/>
      <c r="O211" s="34"/>
      <c r="P211" s="34"/>
      <c r="Q211" s="34"/>
      <c r="R211" s="34"/>
      <c r="S211" s="34"/>
      <c r="T211" s="34"/>
      <c r="U211" s="34"/>
      <c r="V211" s="34"/>
      <c r="W211" s="34"/>
      <c r="X211" s="34"/>
      <c r="Y211" s="34"/>
      <c r="Z211" s="34"/>
    </row>
    <row r="212" spans="1:26" ht="15.75" customHeight="1">
      <c r="A212" s="34"/>
      <c r="B212" s="41"/>
      <c r="C212" s="34"/>
      <c r="D212" s="34"/>
      <c r="E212" s="41"/>
      <c r="F212" s="34"/>
      <c r="G212" s="34"/>
      <c r="H212" s="34"/>
      <c r="I212" s="34"/>
      <c r="J212" s="34"/>
      <c r="K212" s="34"/>
      <c r="L212" s="34"/>
      <c r="M212" s="34"/>
      <c r="N212" s="34"/>
      <c r="O212" s="34"/>
      <c r="P212" s="34"/>
      <c r="Q212" s="34"/>
      <c r="R212" s="34"/>
      <c r="S212" s="34"/>
      <c r="T212" s="34"/>
      <c r="U212" s="34"/>
      <c r="V212" s="34"/>
      <c r="W212" s="34"/>
      <c r="X212" s="34"/>
      <c r="Y212" s="34"/>
      <c r="Z212" s="34"/>
    </row>
    <row r="213" spans="1:26" ht="15.75" customHeight="1">
      <c r="A213" s="34"/>
      <c r="B213" s="41"/>
      <c r="C213" s="34"/>
      <c r="D213" s="34"/>
      <c r="E213" s="41"/>
      <c r="F213" s="34"/>
      <c r="G213" s="34"/>
      <c r="H213" s="34"/>
      <c r="I213" s="34"/>
      <c r="J213" s="34"/>
      <c r="K213" s="34"/>
      <c r="L213" s="34"/>
      <c r="M213" s="34"/>
      <c r="N213" s="34"/>
      <c r="O213" s="34"/>
      <c r="P213" s="34"/>
      <c r="Q213" s="34"/>
      <c r="R213" s="34"/>
      <c r="S213" s="34"/>
      <c r="T213" s="34"/>
      <c r="U213" s="34"/>
      <c r="V213" s="34"/>
      <c r="W213" s="34"/>
      <c r="X213" s="34"/>
      <c r="Y213" s="34"/>
      <c r="Z213" s="34"/>
    </row>
    <row r="214" spans="1:26" ht="15.75" customHeight="1">
      <c r="A214" s="34"/>
      <c r="B214" s="41"/>
      <c r="C214" s="34"/>
      <c r="D214" s="34"/>
      <c r="E214" s="41"/>
      <c r="F214" s="34"/>
      <c r="G214" s="34"/>
      <c r="H214" s="34"/>
      <c r="I214" s="34"/>
      <c r="J214" s="34"/>
      <c r="K214" s="34"/>
      <c r="L214" s="34"/>
      <c r="M214" s="34"/>
      <c r="N214" s="34"/>
      <c r="O214" s="34"/>
      <c r="P214" s="34"/>
      <c r="Q214" s="34"/>
      <c r="R214" s="34"/>
      <c r="S214" s="34"/>
      <c r="T214" s="34"/>
      <c r="U214" s="34"/>
      <c r="V214" s="34"/>
      <c r="W214" s="34"/>
      <c r="X214" s="34"/>
      <c r="Y214" s="34"/>
      <c r="Z214" s="34"/>
    </row>
    <row r="215" spans="1:26" ht="15.75" customHeight="1">
      <c r="A215" s="34"/>
      <c r="B215" s="41"/>
      <c r="C215" s="34"/>
      <c r="D215" s="34"/>
      <c r="E215" s="41"/>
      <c r="F215" s="34"/>
      <c r="G215" s="34"/>
      <c r="H215" s="34"/>
      <c r="I215" s="34"/>
      <c r="J215" s="34"/>
      <c r="K215" s="34"/>
      <c r="L215" s="34"/>
      <c r="M215" s="34"/>
      <c r="N215" s="34"/>
      <c r="O215" s="34"/>
      <c r="P215" s="34"/>
      <c r="Q215" s="34"/>
      <c r="R215" s="34"/>
      <c r="S215" s="34"/>
      <c r="T215" s="34"/>
      <c r="U215" s="34"/>
      <c r="V215" s="34"/>
      <c r="W215" s="34"/>
      <c r="X215" s="34"/>
      <c r="Y215" s="34"/>
      <c r="Z215" s="34"/>
    </row>
    <row r="216" spans="1:26" ht="15.75" customHeight="1">
      <c r="A216" s="34"/>
      <c r="B216" s="41"/>
      <c r="C216" s="34"/>
      <c r="D216" s="34"/>
      <c r="E216" s="41"/>
      <c r="F216" s="34"/>
      <c r="G216" s="34"/>
      <c r="H216" s="34"/>
      <c r="I216" s="34"/>
      <c r="J216" s="34"/>
      <c r="K216" s="34"/>
      <c r="L216" s="34"/>
      <c r="M216" s="34"/>
      <c r="N216" s="34"/>
      <c r="O216" s="34"/>
      <c r="P216" s="34"/>
      <c r="Q216" s="34"/>
      <c r="R216" s="34"/>
      <c r="S216" s="34"/>
      <c r="T216" s="34"/>
      <c r="U216" s="34"/>
      <c r="V216" s="34"/>
      <c r="W216" s="34"/>
      <c r="X216" s="34"/>
      <c r="Y216" s="34"/>
      <c r="Z216" s="34"/>
    </row>
    <row r="217" spans="1:26" ht="15.75" customHeight="1">
      <c r="A217" s="34"/>
      <c r="B217" s="41"/>
      <c r="C217" s="34"/>
      <c r="D217" s="34"/>
      <c r="E217" s="41"/>
      <c r="F217" s="34"/>
      <c r="G217" s="34"/>
      <c r="H217" s="34"/>
      <c r="I217" s="34"/>
      <c r="J217" s="34"/>
      <c r="K217" s="34"/>
      <c r="L217" s="34"/>
      <c r="M217" s="34"/>
      <c r="N217" s="34"/>
      <c r="O217" s="34"/>
      <c r="P217" s="34"/>
      <c r="Q217" s="34"/>
      <c r="R217" s="34"/>
      <c r="S217" s="34"/>
      <c r="T217" s="34"/>
      <c r="U217" s="34"/>
      <c r="V217" s="34"/>
      <c r="W217" s="34"/>
      <c r="X217" s="34"/>
      <c r="Y217" s="34"/>
      <c r="Z217" s="34"/>
    </row>
    <row r="218" spans="1:26" ht="15.75" customHeight="1">
      <c r="A218" s="34"/>
      <c r="B218" s="41"/>
      <c r="C218" s="34"/>
      <c r="D218" s="34"/>
      <c r="E218" s="41"/>
      <c r="F218" s="34"/>
      <c r="G218" s="34"/>
      <c r="H218" s="34"/>
      <c r="I218" s="34"/>
      <c r="J218" s="34"/>
      <c r="K218" s="34"/>
      <c r="L218" s="34"/>
      <c r="M218" s="34"/>
      <c r="N218" s="34"/>
      <c r="O218" s="34"/>
      <c r="P218" s="34"/>
      <c r="Q218" s="34"/>
      <c r="R218" s="34"/>
      <c r="S218" s="34"/>
      <c r="T218" s="34"/>
      <c r="U218" s="34"/>
      <c r="V218" s="34"/>
      <c r="W218" s="34"/>
      <c r="X218" s="34"/>
      <c r="Y218" s="34"/>
      <c r="Z218" s="34"/>
    </row>
    <row r="219" spans="1:26" ht="15.75" customHeight="1">
      <c r="A219" s="34"/>
      <c r="B219" s="41"/>
      <c r="C219" s="34"/>
      <c r="D219" s="34"/>
      <c r="E219" s="41"/>
      <c r="F219" s="34"/>
      <c r="G219" s="34"/>
      <c r="H219" s="34"/>
      <c r="I219" s="34"/>
      <c r="J219" s="34"/>
      <c r="K219" s="34"/>
      <c r="L219" s="34"/>
      <c r="M219" s="34"/>
      <c r="N219" s="34"/>
      <c r="O219" s="34"/>
      <c r="P219" s="34"/>
      <c r="Q219" s="34"/>
      <c r="R219" s="34"/>
      <c r="S219" s="34"/>
      <c r="T219" s="34"/>
      <c r="U219" s="34"/>
      <c r="V219" s="34"/>
      <c r="W219" s="34"/>
      <c r="X219" s="34"/>
      <c r="Y219" s="34"/>
      <c r="Z219" s="34"/>
    </row>
    <row r="220" spans="1:26" ht="15.75" customHeight="1">
      <c r="A220" s="34"/>
      <c r="B220" s="41"/>
      <c r="C220" s="34"/>
      <c r="D220" s="34"/>
      <c r="E220" s="41"/>
      <c r="F220" s="34"/>
      <c r="G220" s="34"/>
      <c r="H220" s="34"/>
      <c r="I220" s="34"/>
      <c r="J220" s="34"/>
      <c r="K220" s="34"/>
      <c r="L220" s="34"/>
      <c r="M220" s="34"/>
      <c r="N220" s="34"/>
      <c r="O220" s="34"/>
      <c r="P220" s="34"/>
      <c r="Q220" s="34"/>
      <c r="R220" s="34"/>
      <c r="S220" s="34"/>
      <c r="T220" s="34"/>
      <c r="U220" s="34"/>
      <c r="V220" s="34"/>
      <c r="W220" s="34"/>
      <c r="X220" s="34"/>
      <c r="Y220" s="34"/>
      <c r="Z220" s="34"/>
    </row>
    <row r="221" spans="1:26" ht="15.75" customHeight="1">
      <c r="A221" s="34"/>
      <c r="B221" s="41"/>
      <c r="C221" s="34"/>
      <c r="D221" s="34"/>
      <c r="E221" s="41"/>
      <c r="F221" s="34"/>
      <c r="G221" s="34"/>
      <c r="H221" s="34"/>
      <c r="I221" s="34"/>
      <c r="J221" s="34"/>
      <c r="K221" s="34"/>
      <c r="L221" s="34"/>
      <c r="M221" s="34"/>
      <c r="N221" s="34"/>
      <c r="O221" s="34"/>
      <c r="P221" s="34"/>
      <c r="Q221" s="34"/>
      <c r="R221" s="34"/>
      <c r="S221" s="34"/>
      <c r="T221" s="34"/>
      <c r="U221" s="34"/>
      <c r="V221" s="34"/>
      <c r="W221" s="34"/>
      <c r="X221" s="34"/>
      <c r="Y221" s="34"/>
      <c r="Z221" s="34"/>
    </row>
    <row r="222" spans="1:26" ht="15.75" customHeight="1">
      <c r="A222" s="34"/>
      <c r="B222" s="41"/>
      <c r="C222" s="34"/>
      <c r="D222" s="34"/>
      <c r="E222" s="41"/>
      <c r="F222" s="34"/>
      <c r="G222" s="34"/>
      <c r="H222" s="34"/>
      <c r="I222" s="34"/>
      <c r="J222" s="34"/>
      <c r="K222" s="34"/>
      <c r="L222" s="34"/>
      <c r="M222" s="34"/>
      <c r="N222" s="34"/>
      <c r="O222" s="34"/>
      <c r="P222" s="34"/>
      <c r="Q222" s="34"/>
      <c r="R222" s="34"/>
      <c r="S222" s="34"/>
      <c r="T222" s="34"/>
      <c r="U222" s="34"/>
      <c r="V222" s="34"/>
      <c r="W222" s="34"/>
      <c r="X222" s="34"/>
      <c r="Y222" s="34"/>
      <c r="Z222" s="34"/>
    </row>
    <row r="223" spans="1:26" ht="15.75" customHeight="1">
      <c r="A223" s="34"/>
      <c r="B223" s="41"/>
      <c r="C223" s="34"/>
      <c r="D223" s="34"/>
      <c r="E223" s="41"/>
      <c r="F223" s="34"/>
      <c r="G223" s="34"/>
      <c r="H223" s="34"/>
      <c r="I223" s="34"/>
      <c r="J223" s="34"/>
      <c r="K223" s="34"/>
      <c r="L223" s="34"/>
      <c r="M223" s="34"/>
      <c r="N223" s="34"/>
      <c r="O223" s="34"/>
      <c r="P223" s="34"/>
      <c r="Q223" s="34"/>
      <c r="R223" s="34"/>
      <c r="S223" s="34"/>
      <c r="T223" s="34"/>
      <c r="U223" s="34"/>
      <c r="V223" s="34"/>
      <c r="W223" s="34"/>
      <c r="X223" s="34"/>
      <c r="Y223" s="34"/>
      <c r="Z223" s="34"/>
    </row>
    <row r="224" spans="1:26" ht="15.75" customHeight="1">
      <c r="A224" s="34"/>
      <c r="B224" s="41"/>
      <c r="C224" s="34"/>
      <c r="D224" s="34"/>
      <c r="E224" s="41"/>
      <c r="F224" s="34"/>
      <c r="G224" s="34"/>
      <c r="H224" s="34"/>
      <c r="I224" s="34"/>
      <c r="J224" s="34"/>
      <c r="K224" s="34"/>
      <c r="L224" s="34"/>
      <c r="M224" s="34"/>
      <c r="N224" s="34"/>
      <c r="O224" s="34"/>
      <c r="P224" s="34"/>
      <c r="Q224" s="34"/>
      <c r="R224" s="34"/>
      <c r="S224" s="34"/>
      <c r="T224" s="34"/>
      <c r="U224" s="34"/>
      <c r="V224" s="34"/>
      <c r="W224" s="34"/>
      <c r="X224" s="34"/>
      <c r="Y224" s="34"/>
      <c r="Z224" s="34"/>
    </row>
    <row r="225" spans="1:26" ht="15.75" customHeight="1">
      <c r="A225" s="34"/>
      <c r="B225" s="41"/>
      <c r="C225" s="34"/>
      <c r="D225" s="34"/>
      <c r="E225" s="41"/>
      <c r="F225" s="34"/>
      <c r="G225" s="34"/>
      <c r="H225" s="34"/>
      <c r="I225" s="34"/>
      <c r="J225" s="34"/>
      <c r="K225" s="34"/>
      <c r="L225" s="34"/>
      <c r="M225" s="34"/>
      <c r="N225" s="34"/>
      <c r="O225" s="34"/>
      <c r="P225" s="34"/>
      <c r="Q225" s="34"/>
      <c r="R225" s="34"/>
      <c r="S225" s="34"/>
      <c r="T225" s="34"/>
      <c r="U225" s="34"/>
      <c r="V225" s="34"/>
      <c r="W225" s="34"/>
      <c r="X225" s="34"/>
      <c r="Y225" s="34"/>
      <c r="Z225" s="34"/>
    </row>
    <row r="226" spans="1:26" ht="15.75" customHeight="1">
      <c r="A226" s="34"/>
      <c r="B226" s="41"/>
      <c r="C226" s="34"/>
      <c r="D226" s="34"/>
      <c r="E226" s="41"/>
      <c r="F226" s="34"/>
      <c r="G226" s="34"/>
      <c r="H226" s="34"/>
      <c r="I226" s="34"/>
      <c r="J226" s="34"/>
      <c r="K226" s="34"/>
      <c r="L226" s="34"/>
      <c r="M226" s="34"/>
      <c r="N226" s="34"/>
      <c r="O226" s="34"/>
      <c r="P226" s="34"/>
      <c r="Q226" s="34"/>
      <c r="R226" s="34"/>
      <c r="S226" s="34"/>
      <c r="T226" s="34"/>
      <c r="U226" s="34"/>
      <c r="V226" s="34"/>
      <c r="W226" s="34"/>
      <c r="X226" s="34"/>
      <c r="Y226" s="34"/>
      <c r="Z226" s="34"/>
    </row>
    <row r="227" spans="1:26" ht="15.75" customHeight="1">
      <c r="A227" s="34"/>
      <c r="B227" s="41"/>
      <c r="C227" s="34"/>
      <c r="D227" s="34"/>
      <c r="E227" s="41"/>
      <c r="F227" s="34"/>
      <c r="G227" s="34"/>
      <c r="H227" s="34"/>
      <c r="I227" s="34"/>
      <c r="J227" s="34"/>
      <c r="K227" s="34"/>
      <c r="L227" s="34"/>
      <c r="M227" s="34"/>
      <c r="N227" s="34"/>
      <c r="O227" s="34"/>
      <c r="P227" s="34"/>
      <c r="Q227" s="34"/>
      <c r="R227" s="34"/>
      <c r="S227" s="34"/>
      <c r="T227" s="34"/>
      <c r="U227" s="34"/>
      <c r="V227" s="34"/>
      <c r="W227" s="34"/>
      <c r="X227" s="34"/>
      <c r="Y227" s="34"/>
      <c r="Z227" s="34"/>
    </row>
    <row r="228" spans="1:26" ht="15.75" customHeight="1">
      <c r="A228" s="34"/>
      <c r="B228" s="41"/>
      <c r="C228" s="34"/>
      <c r="D228" s="34"/>
      <c r="E228" s="41"/>
      <c r="F228" s="34"/>
      <c r="G228" s="34"/>
      <c r="H228" s="34"/>
      <c r="I228" s="34"/>
      <c r="J228" s="34"/>
      <c r="K228" s="34"/>
      <c r="L228" s="34"/>
      <c r="M228" s="34"/>
      <c r="N228" s="34"/>
      <c r="O228" s="34"/>
      <c r="P228" s="34"/>
      <c r="Q228" s="34"/>
      <c r="R228" s="34"/>
      <c r="S228" s="34"/>
      <c r="T228" s="34"/>
      <c r="U228" s="34"/>
      <c r="V228" s="34"/>
      <c r="W228" s="34"/>
      <c r="X228" s="34"/>
      <c r="Y228" s="34"/>
      <c r="Z228" s="34"/>
    </row>
    <row r="229" spans="1:26" ht="15.75" customHeight="1">
      <c r="A229" s="34"/>
      <c r="B229" s="41"/>
      <c r="C229" s="34"/>
      <c r="D229" s="34"/>
      <c r="E229" s="41"/>
      <c r="F229" s="34"/>
      <c r="G229" s="34"/>
      <c r="H229" s="34"/>
      <c r="I229" s="34"/>
      <c r="J229" s="34"/>
      <c r="K229" s="34"/>
      <c r="L229" s="34"/>
      <c r="M229" s="34"/>
      <c r="N229" s="34"/>
      <c r="O229" s="34"/>
      <c r="P229" s="34"/>
      <c r="Q229" s="34"/>
      <c r="R229" s="34"/>
      <c r="S229" s="34"/>
      <c r="T229" s="34"/>
      <c r="U229" s="34"/>
      <c r="V229" s="34"/>
      <c r="W229" s="34"/>
      <c r="X229" s="34"/>
      <c r="Y229" s="34"/>
      <c r="Z229" s="34"/>
    </row>
    <row r="230" spans="1:26" ht="15.75" customHeight="1">
      <c r="A230" s="34"/>
      <c r="B230" s="41"/>
      <c r="C230" s="34"/>
      <c r="D230" s="34"/>
      <c r="E230" s="41"/>
      <c r="F230" s="34"/>
      <c r="G230" s="34"/>
      <c r="H230" s="34"/>
      <c r="I230" s="34"/>
      <c r="J230" s="34"/>
      <c r="K230" s="34"/>
      <c r="L230" s="34"/>
      <c r="M230" s="34"/>
      <c r="N230" s="34"/>
      <c r="O230" s="34"/>
      <c r="P230" s="34"/>
      <c r="Q230" s="34"/>
      <c r="R230" s="34"/>
      <c r="S230" s="34"/>
      <c r="T230" s="34"/>
      <c r="U230" s="34"/>
      <c r="V230" s="34"/>
      <c r="W230" s="34"/>
      <c r="X230" s="34"/>
      <c r="Y230" s="34"/>
      <c r="Z230" s="34"/>
    </row>
    <row r="231" spans="1:26" ht="15.75" customHeight="1">
      <c r="A231" s="34"/>
      <c r="B231" s="41"/>
      <c r="C231" s="34"/>
      <c r="D231" s="34"/>
      <c r="E231" s="41"/>
      <c r="F231" s="34"/>
      <c r="G231" s="34"/>
      <c r="H231" s="34"/>
      <c r="I231" s="34"/>
      <c r="J231" s="34"/>
      <c r="K231" s="34"/>
      <c r="L231" s="34"/>
      <c r="M231" s="34"/>
      <c r="N231" s="34"/>
      <c r="O231" s="34"/>
      <c r="P231" s="34"/>
      <c r="Q231" s="34"/>
      <c r="R231" s="34"/>
      <c r="S231" s="34"/>
      <c r="T231" s="34"/>
      <c r="U231" s="34"/>
      <c r="V231" s="34"/>
      <c r="W231" s="34"/>
      <c r="X231" s="34"/>
      <c r="Y231" s="34"/>
      <c r="Z231" s="34"/>
    </row>
    <row r="232" spans="1:26" ht="15.75" customHeight="1">
      <c r="A232" s="34"/>
      <c r="B232" s="41"/>
      <c r="C232" s="34"/>
      <c r="D232" s="34"/>
      <c r="E232" s="41"/>
      <c r="F232" s="34"/>
      <c r="G232" s="34"/>
      <c r="H232" s="34"/>
      <c r="I232" s="34"/>
      <c r="J232" s="34"/>
      <c r="K232" s="34"/>
      <c r="L232" s="34"/>
      <c r="M232" s="34"/>
      <c r="N232" s="34"/>
      <c r="O232" s="34"/>
      <c r="P232" s="34"/>
      <c r="Q232" s="34"/>
      <c r="R232" s="34"/>
      <c r="S232" s="34"/>
      <c r="T232" s="34"/>
      <c r="U232" s="34"/>
      <c r="V232" s="34"/>
      <c r="W232" s="34"/>
      <c r="X232" s="34"/>
      <c r="Y232" s="34"/>
      <c r="Z232" s="34"/>
    </row>
    <row r="233" spans="1:26" ht="15.75" customHeight="1">
      <c r="A233" s="34"/>
      <c r="B233" s="41"/>
      <c r="C233" s="34"/>
      <c r="D233" s="34"/>
      <c r="E233" s="41"/>
      <c r="F233" s="34"/>
      <c r="G233" s="34"/>
      <c r="H233" s="34"/>
      <c r="I233" s="34"/>
      <c r="J233" s="34"/>
      <c r="K233" s="34"/>
      <c r="L233" s="34"/>
      <c r="M233" s="34"/>
      <c r="N233" s="34"/>
      <c r="O233" s="34"/>
      <c r="P233" s="34"/>
      <c r="Q233" s="34"/>
      <c r="R233" s="34"/>
      <c r="S233" s="34"/>
      <c r="T233" s="34"/>
      <c r="U233" s="34"/>
      <c r="V233" s="34"/>
      <c r="W233" s="34"/>
      <c r="X233" s="34"/>
      <c r="Y233" s="34"/>
      <c r="Z233" s="34"/>
    </row>
    <row r="234" spans="1:26" ht="15.75" customHeight="1">
      <c r="A234" s="34"/>
      <c r="B234" s="41"/>
      <c r="C234" s="34"/>
      <c r="D234" s="34"/>
      <c r="E234" s="41"/>
      <c r="F234" s="34"/>
      <c r="G234" s="34"/>
      <c r="H234" s="34"/>
      <c r="I234" s="34"/>
      <c r="J234" s="34"/>
      <c r="K234" s="34"/>
      <c r="L234" s="34"/>
      <c r="M234" s="34"/>
      <c r="N234" s="34"/>
      <c r="O234" s="34"/>
      <c r="P234" s="34"/>
      <c r="Q234" s="34"/>
      <c r="R234" s="34"/>
      <c r="S234" s="34"/>
      <c r="T234" s="34"/>
      <c r="U234" s="34"/>
      <c r="V234" s="34"/>
      <c r="W234" s="34"/>
      <c r="X234" s="34"/>
      <c r="Y234" s="34"/>
      <c r="Z234" s="34"/>
    </row>
    <row r="235" spans="1:26" ht="15.75" customHeight="1">
      <c r="A235" s="34"/>
      <c r="B235" s="41"/>
      <c r="C235" s="34"/>
      <c r="D235" s="34"/>
      <c r="E235" s="41"/>
      <c r="F235" s="34"/>
      <c r="G235" s="34"/>
      <c r="H235" s="34"/>
      <c r="I235" s="34"/>
      <c r="J235" s="34"/>
      <c r="K235" s="34"/>
      <c r="L235" s="34"/>
      <c r="M235" s="34"/>
      <c r="N235" s="34"/>
      <c r="O235" s="34"/>
      <c r="P235" s="34"/>
      <c r="Q235" s="34"/>
      <c r="R235" s="34"/>
      <c r="S235" s="34"/>
      <c r="T235" s="34"/>
      <c r="U235" s="34"/>
      <c r="V235" s="34"/>
      <c r="W235" s="34"/>
      <c r="X235" s="34"/>
      <c r="Y235" s="34"/>
      <c r="Z235" s="34"/>
    </row>
    <row r="236" spans="1:26" ht="15.75" customHeight="1">
      <c r="A236" s="34"/>
      <c r="B236" s="41"/>
      <c r="C236" s="34"/>
      <c r="D236" s="34"/>
      <c r="E236" s="41"/>
      <c r="F236" s="34"/>
      <c r="G236" s="34"/>
      <c r="H236" s="34"/>
      <c r="I236" s="34"/>
      <c r="J236" s="34"/>
      <c r="K236" s="34"/>
      <c r="L236" s="34"/>
      <c r="M236" s="34"/>
      <c r="N236" s="34"/>
      <c r="O236" s="34"/>
      <c r="P236" s="34"/>
      <c r="Q236" s="34"/>
      <c r="R236" s="34"/>
      <c r="S236" s="34"/>
      <c r="T236" s="34"/>
      <c r="U236" s="34"/>
      <c r="V236" s="34"/>
      <c r="W236" s="34"/>
      <c r="X236" s="34"/>
      <c r="Y236" s="34"/>
      <c r="Z236" s="34"/>
    </row>
    <row r="237" spans="1:26" ht="15.75" customHeight="1">
      <c r="A237" s="34"/>
      <c r="B237" s="41"/>
      <c r="C237" s="34"/>
      <c r="D237" s="34"/>
      <c r="E237" s="41"/>
      <c r="F237" s="34"/>
      <c r="G237" s="34"/>
      <c r="H237" s="34"/>
      <c r="I237" s="34"/>
      <c r="J237" s="34"/>
      <c r="K237" s="34"/>
      <c r="L237" s="34"/>
      <c r="M237" s="34"/>
      <c r="N237" s="34"/>
      <c r="O237" s="34"/>
      <c r="P237" s="34"/>
      <c r="Q237" s="34"/>
      <c r="R237" s="34"/>
      <c r="S237" s="34"/>
      <c r="T237" s="34"/>
      <c r="U237" s="34"/>
      <c r="V237" s="34"/>
      <c r="W237" s="34"/>
      <c r="X237" s="34"/>
      <c r="Y237" s="34"/>
      <c r="Z237" s="34"/>
    </row>
    <row r="238" spans="1:26" ht="15.75" customHeight="1">
      <c r="A238" s="34"/>
      <c r="B238" s="41"/>
      <c r="C238" s="34"/>
      <c r="D238" s="34"/>
      <c r="E238" s="41"/>
      <c r="F238" s="34"/>
      <c r="G238" s="34"/>
      <c r="H238" s="34"/>
      <c r="I238" s="34"/>
      <c r="J238" s="34"/>
      <c r="K238" s="34"/>
      <c r="L238" s="34"/>
      <c r="M238" s="34"/>
      <c r="N238" s="34"/>
      <c r="O238" s="34"/>
      <c r="P238" s="34"/>
      <c r="Q238" s="34"/>
      <c r="R238" s="34"/>
      <c r="S238" s="34"/>
      <c r="T238" s="34"/>
      <c r="U238" s="34"/>
      <c r="V238" s="34"/>
      <c r="W238" s="34"/>
      <c r="X238" s="34"/>
      <c r="Y238" s="34"/>
      <c r="Z238" s="34"/>
    </row>
    <row r="239" spans="1:26" ht="15.75" customHeight="1">
      <c r="A239" s="34"/>
      <c r="B239" s="41"/>
      <c r="C239" s="34"/>
      <c r="D239" s="34"/>
      <c r="E239" s="41"/>
      <c r="F239" s="34"/>
      <c r="G239" s="34"/>
      <c r="H239" s="34"/>
      <c r="I239" s="34"/>
      <c r="J239" s="34"/>
      <c r="K239" s="34"/>
      <c r="L239" s="34"/>
      <c r="M239" s="34"/>
      <c r="N239" s="34"/>
      <c r="O239" s="34"/>
      <c r="P239" s="34"/>
      <c r="Q239" s="34"/>
      <c r="R239" s="34"/>
      <c r="S239" s="34"/>
      <c r="T239" s="34"/>
      <c r="U239" s="34"/>
      <c r="V239" s="34"/>
      <c r="W239" s="34"/>
      <c r="X239" s="34"/>
      <c r="Y239" s="34"/>
      <c r="Z239" s="34"/>
    </row>
    <row r="240" spans="1:26" ht="15.75" customHeight="1">
      <c r="A240" s="34"/>
      <c r="B240" s="41"/>
      <c r="C240" s="34"/>
      <c r="D240" s="34"/>
      <c r="E240" s="41"/>
      <c r="F240" s="34"/>
      <c r="G240" s="34"/>
      <c r="H240" s="34"/>
      <c r="I240" s="34"/>
      <c r="J240" s="34"/>
      <c r="K240" s="34"/>
      <c r="L240" s="34"/>
      <c r="M240" s="34"/>
      <c r="N240" s="34"/>
      <c r="O240" s="34"/>
      <c r="P240" s="34"/>
      <c r="Q240" s="34"/>
      <c r="R240" s="34"/>
      <c r="S240" s="34"/>
      <c r="T240" s="34"/>
      <c r="U240" s="34"/>
      <c r="V240" s="34"/>
      <c r="W240" s="34"/>
      <c r="X240" s="34"/>
      <c r="Y240" s="34"/>
      <c r="Z240" s="34"/>
    </row>
    <row r="241" spans="1:26" ht="15.75" customHeight="1">
      <c r="A241" s="34"/>
      <c r="B241" s="41"/>
      <c r="C241" s="34"/>
      <c r="D241" s="34"/>
      <c r="E241" s="41"/>
      <c r="F241" s="34"/>
      <c r="G241" s="34"/>
      <c r="H241" s="34"/>
      <c r="I241" s="34"/>
      <c r="J241" s="34"/>
      <c r="K241" s="34"/>
      <c r="L241" s="34"/>
      <c r="M241" s="34"/>
      <c r="N241" s="34"/>
      <c r="O241" s="34"/>
      <c r="P241" s="34"/>
      <c r="Q241" s="34"/>
      <c r="R241" s="34"/>
      <c r="S241" s="34"/>
      <c r="T241" s="34"/>
      <c r="U241" s="34"/>
      <c r="V241" s="34"/>
      <c r="W241" s="34"/>
      <c r="X241" s="34"/>
      <c r="Y241" s="34"/>
      <c r="Z241" s="34"/>
    </row>
    <row r="242" spans="1:26" ht="15.75" customHeight="1">
      <c r="A242" s="34"/>
      <c r="B242" s="41"/>
      <c r="C242" s="34"/>
      <c r="D242" s="34"/>
      <c r="E242" s="41"/>
      <c r="F242" s="34"/>
      <c r="G242" s="34"/>
      <c r="H242" s="34"/>
      <c r="I242" s="34"/>
      <c r="J242" s="34"/>
      <c r="K242" s="34"/>
      <c r="L242" s="34"/>
      <c r="M242" s="34"/>
      <c r="N242" s="34"/>
      <c r="O242" s="34"/>
      <c r="P242" s="34"/>
      <c r="Q242" s="34"/>
      <c r="R242" s="34"/>
      <c r="S242" s="34"/>
      <c r="T242" s="34"/>
      <c r="U242" s="34"/>
      <c r="V242" s="34"/>
      <c r="W242" s="34"/>
      <c r="X242" s="34"/>
      <c r="Y242" s="34"/>
      <c r="Z242" s="34"/>
    </row>
    <row r="243" spans="1:26" ht="15.75" customHeight="1">
      <c r="A243" s="34"/>
      <c r="B243" s="41"/>
      <c r="C243" s="34"/>
      <c r="D243" s="34"/>
      <c r="E243" s="41"/>
      <c r="F243" s="34"/>
      <c r="G243" s="34"/>
      <c r="H243" s="34"/>
      <c r="I243" s="34"/>
      <c r="J243" s="34"/>
      <c r="K243" s="34"/>
      <c r="L243" s="34"/>
      <c r="M243" s="34"/>
      <c r="N243" s="34"/>
      <c r="O243" s="34"/>
      <c r="P243" s="34"/>
      <c r="Q243" s="34"/>
      <c r="R243" s="34"/>
      <c r="S243" s="34"/>
      <c r="T243" s="34"/>
      <c r="U243" s="34"/>
      <c r="V243" s="34"/>
      <c r="W243" s="34"/>
      <c r="X243" s="34"/>
      <c r="Y243" s="34"/>
      <c r="Z243" s="34"/>
    </row>
    <row r="244" spans="1:26" ht="15.75" customHeight="1">
      <c r="A244" s="34"/>
      <c r="B244" s="41"/>
      <c r="C244" s="34"/>
      <c r="D244" s="34"/>
      <c r="E244" s="41"/>
      <c r="F244" s="34"/>
      <c r="G244" s="34"/>
      <c r="H244" s="34"/>
      <c r="I244" s="34"/>
      <c r="J244" s="34"/>
      <c r="K244" s="34"/>
      <c r="L244" s="34"/>
      <c r="M244" s="34"/>
      <c r="N244" s="34"/>
      <c r="O244" s="34"/>
      <c r="P244" s="34"/>
      <c r="Q244" s="34"/>
      <c r="R244" s="34"/>
      <c r="S244" s="34"/>
      <c r="T244" s="34"/>
      <c r="U244" s="34"/>
      <c r="V244" s="34"/>
      <c r="W244" s="34"/>
      <c r="X244" s="34"/>
      <c r="Y244" s="34"/>
      <c r="Z244" s="34"/>
    </row>
    <row r="245" spans="1:26" ht="15.75" customHeight="1">
      <c r="A245" s="34"/>
      <c r="B245" s="41"/>
      <c r="C245" s="34"/>
      <c r="D245" s="34"/>
      <c r="E245" s="41"/>
      <c r="F245" s="34"/>
      <c r="G245" s="34"/>
      <c r="H245" s="34"/>
      <c r="I245" s="34"/>
      <c r="J245" s="34"/>
      <c r="K245" s="34"/>
      <c r="L245" s="34"/>
      <c r="M245" s="34"/>
      <c r="N245" s="34"/>
      <c r="O245" s="34"/>
      <c r="P245" s="34"/>
      <c r="Q245" s="34"/>
      <c r="R245" s="34"/>
      <c r="S245" s="34"/>
      <c r="T245" s="34"/>
      <c r="U245" s="34"/>
      <c r="V245" s="34"/>
      <c r="W245" s="34"/>
      <c r="X245" s="34"/>
      <c r="Y245" s="34"/>
      <c r="Z245" s="34"/>
    </row>
    <row r="246" spans="1:26" ht="15.75" customHeight="1">
      <c r="A246" s="34"/>
      <c r="B246" s="41"/>
      <c r="C246" s="34"/>
      <c r="D246" s="34"/>
      <c r="E246" s="41"/>
      <c r="F246" s="34"/>
      <c r="G246" s="34"/>
      <c r="H246" s="34"/>
      <c r="I246" s="34"/>
      <c r="J246" s="34"/>
      <c r="K246" s="34"/>
      <c r="L246" s="34"/>
      <c r="M246" s="34"/>
      <c r="N246" s="34"/>
      <c r="O246" s="34"/>
      <c r="P246" s="34"/>
      <c r="Q246" s="34"/>
      <c r="R246" s="34"/>
      <c r="S246" s="34"/>
      <c r="T246" s="34"/>
      <c r="U246" s="34"/>
      <c r="V246" s="34"/>
      <c r="W246" s="34"/>
      <c r="X246" s="34"/>
      <c r="Y246" s="34"/>
      <c r="Z246" s="34"/>
    </row>
    <row r="247" spans="1:26" ht="15.75" customHeight="1">
      <c r="A247" s="34"/>
      <c r="B247" s="41"/>
      <c r="C247" s="34"/>
      <c r="D247" s="34"/>
      <c r="E247" s="41"/>
      <c r="F247" s="34"/>
      <c r="G247" s="34"/>
      <c r="H247" s="34"/>
      <c r="I247" s="34"/>
      <c r="J247" s="34"/>
      <c r="K247" s="34"/>
      <c r="L247" s="34"/>
      <c r="M247" s="34"/>
      <c r="N247" s="34"/>
      <c r="O247" s="34"/>
      <c r="P247" s="34"/>
      <c r="Q247" s="34"/>
      <c r="R247" s="34"/>
      <c r="S247" s="34"/>
      <c r="T247" s="34"/>
      <c r="U247" s="34"/>
      <c r="V247" s="34"/>
      <c r="W247" s="34"/>
      <c r="X247" s="34"/>
      <c r="Y247" s="34"/>
      <c r="Z247" s="34"/>
    </row>
    <row r="248" spans="1:26" ht="15.75" customHeight="1">
      <c r="A248" s="34"/>
      <c r="B248" s="41"/>
      <c r="C248" s="34"/>
      <c r="D248" s="34"/>
      <c r="E248" s="41"/>
      <c r="F248" s="34"/>
      <c r="G248" s="34"/>
      <c r="H248" s="34"/>
      <c r="I248" s="34"/>
      <c r="J248" s="34"/>
      <c r="K248" s="34"/>
      <c r="L248" s="34"/>
      <c r="M248" s="34"/>
      <c r="N248" s="34"/>
      <c r="O248" s="34"/>
      <c r="P248" s="34"/>
      <c r="Q248" s="34"/>
      <c r="R248" s="34"/>
      <c r="S248" s="34"/>
      <c r="T248" s="34"/>
      <c r="U248" s="34"/>
      <c r="V248" s="34"/>
      <c r="W248" s="34"/>
      <c r="X248" s="34"/>
      <c r="Y248" s="34"/>
      <c r="Z248" s="34"/>
    </row>
    <row r="249" spans="1:26" ht="15.75" customHeight="1">
      <c r="A249" s="34"/>
      <c r="B249" s="41"/>
      <c r="C249" s="34"/>
      <c r="D249" s="34"/>
      <c r="E249" s="41"/>
      <c r="F249" s="34"/>
      <c r="G249" s="34"/>
      <c r="H249" s="34"/>
      <c r="I249" s="34"/>
      <c r="J249" s="34"/>
      <c r="K249" s="34"/>
      <c r="L249" s="34"/>
      <c r="M249" s="34"/>
      <c r="N249" s="34"/>
      <c r="O249" s="34"/>
      <c r="P249" s="34"/>
      <c r="Q249" s="34"/>
      <c r="R249" s="34"/>
      <c r="S249" s="34"/>
      <c r="T249" s="34"/>
      <c r="U249" s="34"/>
      <c r="V249" s="34"/>
      <c r="W249" s="34"/>
      <c r="X249" s="34"/>
      <c r="Y249" s="34"/>
      <c r="Z249" s="34"/>
    </row>
    <row r="250" spans="1:26" ht="15.75" customHeight="1">
      <c r="A250" s="34"/>
      <c r="B250" s="41"/>
      <c r="C250" s="34"/>
      <c r="D250" s="34"/>
      <c r="E250" s="41"/>
      <c r="F250" s="34"/>
      <c r="G250" s="34"/>
      <c r="H250" s="34"/>
      <c r="I250" s="34"/>
      <c r="J250" s="34"/>
      <c r="K250" s="34"/>
      <c r="L250" s="34"/>
      <c r="M250" s="34"/>
      <c r="N250" s="34"/>
      <c r="O250" s="34"/>
      <c r="P250" s="34"/>
      <c r="Q250" s="34"/>
      <c r="R250" s="34"/>
      <c r="S250" s="34"/>
      <c r="T250" s="34"/>
      <c r="U250" s="34"/>
      <c r="V250" s="34"/>
      <c r="W250" s="34"/>
      <c r="X250" s="34"/>
      <c r="Y250" s="34"/>
      <c r="Z250" s="34"/>
    </row>
    <row r="251" spans="1:26" ht="15.75" customHeight="1">
      <c r="A251" s="34"/>
      <c r="B251" s="41"/>
      <c r="C251" s="34"/>
      <c r="D251" s="34"/>
      <c r="E251" s="41"/>
      <c r="F251" s="34"/>
      <c r="G251" s="34"/>
      <c r="H251" s="34"/>
      <c r="I251" s="34"/>
      <c r="J251" s="34"/>
      <c r="K251" s="34"/>
      <c r="L251" s="34"/>
      <c r="M251" s="34"/>
      <c r="N251" s="34"/>
      <c r="O251" s="34"/>
      <c r="P251" s="34"/>
      <c r="Q251" s="34"/>
      <c r="R251" s="34"/>
      <c r="S251" s="34"/>
      <c r="T251" s="34"/>
      <c r="U251" s="34"/>
      <c r="V251" s="34"/>
      <c r="W251" s="34"/>
      <c r="X251" s="34"/>
      <c r="Y251" s="34"/>
      <c r="Z251" s="34"/>
    </row>
    <row r="252" spans="1:26" ht="15.75" customHeight="1">
      <c r="A252" s="34"/>
      <c r="B252" s="41"/>
      <c r="C252" s="34"/>
      <c r="D252" s="34"/>
      <c r="E252" s="41"/>
      <c r="F252" s="34"/>
      <c r="G252" s="34"/>
      <c r="H252" s="34"/>
      <c r="I252" s="34"/>
      <c r="J252" s="34"/>
      <c r="K252" s="34"/>
      <c r="L252" s="34"/>
      <c r="M252" s="34"/>
      <c r="N252" s="34"/>
      <c r="O252" s="34"/>
      <c r="P252" s="34"/>
      <c r="Q252" s="34"/>
      <c r="R252" s="34"/>
      <c r="S252" s="34"/>
      <c r="T252" s="34"/>
      <c r="U252" s="34"/>
      <c r="V252" s="34"/>
      <c r="W252" s="34"/>
      <c r="X252" s="34"/>
      <c r="Y252" s="34"/>
      <c r="Z252" s="34"/>
    </row>
    <row r="253" spans="1:26" ht="15.75" customHeight="1">
      <c r="A253" s="34"/>
      <c r="B253" s="41"/>
      <c r="C253" s="34"/>
      <c r="D253" s="34"/>
      <c r="E253" s="41"/>
      <c r="F253" s="34"/>
      <c r="G253" s="34"/>
      <c r="H253" s="34"/>
      <c r="I253" s="34"/>
      <c r="J253" s="34"/>
      <c r="K253" s="34"/>
      <c r="L253" s="34"/>
      <c r="M253" s="34"/>
      <c r="N253" s="34"/>
      <c r="O253" s="34"/>
      <c r="P253" s="34"/>
      <c r="Q253" s="34"/>
      <c r="R253" s="34"/>
      <c r="S253" s="34"/>
      <c r="T253" s="34"/>
      <c r="U253" s="34"/>
      <c r="V253" s="34"/>
      <c r="W253" s="34"/>
      <c r="X253" s="34"/>
      <c r="Y253" s="34"/>
      <c r="Z253" s="34"/>
    </row>
    <row r="254" spans="1:26" ht="15.75" customHeight="1">
      <c r="A254" s="34"/>
      <c r="B254" s="41"/>
      <c r="C254" s="34"/>
      <c r="D254" s="34"/>
      <c r="E254" s="41"/>
      <c r="F254" s="34"/>
      <c r="G254" s="34"/>
      <c r="H254" s="34"/>
      <c r="I254" s="34"/>
      <c r="J254" s="34"/>
      <c r="K254" s="34"/>
      <c r="L254" s="34"/>
      <c r="M254" s="34"/>
      <c r="N254" s="34"/>
      <c r="O254" s="34"/>
      <c r="P254" s="34"/>
      <c r="Q254" s="34"/>
      <c r="R254" s="34"/>
      <c r="S254" s="34"/>
      <c r="T254" s="34"/>
      <c r="U254" s="34"/>
      <c r="V254" s="34"/>
      <c r="W254" s="34"/>
      <c r="X254" s="34"/>
      <c r="Y254" s="34"/>
      <c r="Z254" s="34"/>
    </row>
    <row r="255" spans="1:26" ht="15.75" customHeight="1">
      <c r="A255" s="34"/>
      <c r="B255" s="41"/>
      <c r="C255" s="34"/>
      <c r="D255" s="34"/>
      <c r="E255" s="41"/>
      <c r="F255" s="34"/>
      <c r="G255" s="34"/>
      <c r="H255" s="34"/>
      <c r="I255" s="34"/>
      <c r="J255" s="34"/>
      <c r="K255" s="34"/>
      <c r="L255" s="34"/>
      <c r="M255" s="34"/>
      <c r="N255" s="34"/>
      <c r="O255" s="34"/>
      <c r="P255" s="34"/>
      <c r="Q255" s="34"/>
      <c r="R255" s="34"/>
      <c r="S255" s="34"/>
      <c r="T255" s="34"/>
      <c r="U255" s="34"/>
      <c r="V255" s="34"/>
      <c r="W255" s="34"/>
      <c r="X255" s="34"/>
      <c r="Y255" s="34"/>
      <c r="Z255" s="34"/>
    </row>
    <row r="256" spans="1:26" ht="15.75" customHeight="1">
      <c r="A256" s="34"/>
      <c r="B256" s="41"/>
      <c r="C256" s="34"/>
      <c r="D256" s="34"/>
      <c r="E256" s="41"/>
      <c r="F256" s="34"/>
      <c r="G256" s="34"/>
      <c r="H256" s="34"/>
      <c r="I256" s="34"/>
      <c r="J256" s="34"/>
      <c r="K256" s="34"/>
      <c r="L256" s="34"/>
      <c r="M256" s="34"/>
      <c r="N256" s="34"/>
      <c r="O256" s="34"/>
      <c r="P256" s="34"/>
      <c r="Q256" s="34"/>
      <c r="R256" s="34"/>
      <c r="S256" s="34"/>
      <c r="T256" s="34"/>
      <c r="U256" s="34"/>
      <c r="V256" s="34"/>
      <c r="W256" s="34"/>
      <c r="X256" s="34"/>
      <c r="Y256" s="34"/>
      <c r="Z256" s="34"/>
    </row>
    <row r="257" spans="1:26" ht="15.75" customHeight="1">
      <c r="A257" s="34"/>
      <c r="B257" s="41"/>
      <c r="C257" s="34"/>
      <c r="D257" s="34"/>
      <c r="E257" s="41"/>
      <c r="F257" s="34"/>
      <c r="G257" s="34"/>
      <c r="H257" s="34"/>
      <c r="I257" s="34"/>
      <c r="J257" s="34"/>
      <c r="K257" s="34"/>
      <c r="L257" s="34"/>
      <c r="M257" s="34"/>
      <c r="N257" s="34"/>
      <c r="O257" s="34"/>
      <c r="P257" s="34"/>
      <c r="Q257" s="34"/>
      <c r="R257" s="34"/>
      <c r="S257" s="34"/>
      <c r="T257" s="34"/>
      <c r="U257" s="34"/>
      <c r="V257" s="34"/>
      <c r="W257" s="34"/>
      <c r="X257" s="34"/>
      <c r="Y257" s="34"/>
      <c r="Z257" s="34"/>
    </row>
    <row r="258" spans="1:26" ht="15.75" customHeight="1">
      <c r="A258" s="34"/>
      <c r="B258" s="41"/>
      <c r="C258" s="34"/>
      <c r="D258" s="34"/>
      <c r="E258" s="41"/>
      <c r="F258" s="34"/>
      <c r="G258" s="34"/>
      <c r="H258" s="34"/>
      <c r="I258" s="34"/>
      <c r="J258" s="34"/>
      <c r="K258" s="34"/>
      <c r="L258" s="34"/>
      <c r="M258" s="34"/>
      <c r="N258" s="34"/>
      <c r="O258" s="34"/>
      <c r="P258" s="34"/>
      <c r="Q258" s="34"/>
      <c r="R258" s="34"/>
      <c r="S258" s="34"/>
      <c r="T258" s="34"/>
      <c r="U258" s="34"/>
      <c r="V258" s="34"/>
      <c r="W258" s="34"/>
      <c r="X258" s="34"/>
      <c r="Y258" s="34"/>
      <c r="Z258" s="34"/>
    </row>
    <row r="259" spans="1:26" ht="15.75" customHeight="1">
      <c r="A259" s="34"/>
      <c r="B259" s="41"/>
      <c r="C259" s="34"/>
      <c r="D259" s="34"/>
      <c r="E259" s="41"/>
      <c r="F259" s="34"/>
      <c r="G259" s="34"/>
      <c r="H259" s="34"/>
      <c r="I259" s="34"/>
      <c r="J259" s="34"/>
      <c r="K259" s="34"/>
      <c r="L259" s="34"/>
      <c r="M259" s="34"/>
      <c r="N259" s="34"/>
      <c r="O259" s="34"/>
      <c r="P259" s="34"/>
      <c r="Q259" s="34"/>
      <c r="R259" s="34"/>
      <c r="S259" s="34"/>
      <c r="T259" s="34"/>
      <c r="U259" s="34"/>
      <c r="V259" s="34"/>
      <c r="W259" s="34"/>
      <c r="X259" s="34"/>
      <c r="Y259" s="34"/>
      <c r="Z259" s="34"/>
    </row>
    <row r="260" spans="1:26" ht="15.75" customHeight="1">
      <c r="A260" s="34"/>
      <c r="B260" s="41"/>
      <c r="C260" s="34"/>
      <c r="D260" s="34"/>
      <c r="E260" s="41"/>
      <c r="F260" s="3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c r="A261" s="34"/>
      <c r="B261" s="41"/>
      <c r="C261" s="34"/>
      <c r="D261" s="34"/>
      <c r="E261" s="41"/>
      <c r="F261" s="3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c r="A262" s="34"/>
      <c r="B262" s="41"/>
      <c r="C262" s="34"/>
      <c r="D262" s="34"/>
      <c r="E262" s="41"/>
      <c r="F262" s="3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c r="A263" s="34"/>
      <c r="B263" s="41"/>
      <c r="C263" s="34"/>
      <c r="D263" s="34"/>
      <c r="E263" s="41"/>
      <c r="F263" s="3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c r="A264" s="34"/>
      <c r="B264" s="41"/>
      <c r="C264" s="34"/>
      <c r="D264" s="34"/>
      <c r="E264" s="41"/>
      <c r="F264" s="3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c r="A265" s="34"/>
      <c r="B265" s="41"/>
      <c r="C265" s="34"/>
      <c r="D265" s="34"/>
      <c r="E265" s="41"/>
      <c r="F265" s="3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c r="A266" s="34"/>
      <c r="B266" s="41"/>
      <c r="C266" s="34"/>
      <c r="D266" s="34"/>
      <c r="E266" s="41"/>
      <c r="F266" s="3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c r="A267" s="34"/>
      <c r="B267" s="41"/>
      <c r="C267" s="34"/>
      <c r="D267" s="34"/>
      <c r="E267" s="41"/>
      <c r="F267" s="3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c r="A268" s="34"/>
      <c r="B268" s="41"/>
      <c r="C268" s="34"/>
      <c r="D268" s="34"/>
      <c r="E268" s="41"/>
      <c r="F268" s="3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c r="A269" s="34"/>
      <c r="B269" s="41"/>
      <c r="C269" s="34"/>
      <c r="D269" s="34"/>
      <c r="E269" s="41"/>
      <c r="F269" s="3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c r="A270" s="34"/>
      <c r="B270" s="41"/>
      <c r="C270" s="34"/>
      <c r="D270" s="34"/>
      <c r="E270" s="41"/>
      <c r="F270" s="3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c r="A271" s="34"/>
      <c r="B271" s="41"/>
      <c r="C271" s="34"/>
      <c r="D271" s="34"/>
      <c r="E271" s="41"/>
      <c r="F271" s="3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c r="A272" s="34"/>
      <c r="B272" s="41"/>
      <c r="C272" s="34"/>
      <c r="D272" s="34"/>
      <c r="E272" s="41"/>
      <c r="F272" s="3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c r="A273" s="34"/>
      <c r="B273" s="41"/>
      <c r="C273" s="34"/>
      <c r="D273" s="34"/>
      <c r="E273" s="41"/>
      <c r="F273" s="3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c r="A274" s="34"/>
      <c r="B274" s="41"/>
      <c r="C274" s="34"/>
      <c r="D274" s="34"/>
      <c r="E274" s="41"/>
      <c r="F274" s="3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c r="A275" s="34"/>
      <c r="B275" s="41"/>
      <c r="C275" s="34"/>
      <c r="D275" s="34"/>
      <c r="E275" s="41"/>
      <c r="F275" s="3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c r="A276" s="34"/>
      <c r="B276" s="41"/>
      <c r="C276" s="34"/>
      <c r="D276" s="34"/>
      <c r="E276" s="41"/>
      <c r="F276" s="3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c r="A277" s="34"/>
      <c r="B277" s="41"/>
      <c r="C277" s="34"/>
      <c r="D277" s="34"/>
      <c r="E277" s="41"/>
      <c r="F277" s="3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c r="A278" s="34"/>
      <c r="B278" s="41"/>
      <c r="C278" s="34"/>
      <c r="D278" s="34"/>
      <c r="E278" s="41"/>
      <c r="F278" s="3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c r="A279" s="34"/>
      <c r="B279" s="41"/>
      <c r="C279" s="34"/>
      <c r="D279" s="34"/>
      <c r="E279" s="41"/>
      <c r="F279" s="3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c r="A280" s="34"/>
      <c r="B280" s="41"/>
      <c r="C280" s="34"/>
      <c r="D280" s="34"/>
      <c r="E280" s="41"/>
      <c r="F280" s="3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c r="A281" s="34"/>
      <c r="B281" s="41"/>
      <c r="C281" s="34"/>
      <c r="D281" s="34"/>
      <c r="E281" s="41"/>
      <c r="F281" s="3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c r="A282" s="34"/>
      <c r="B282" s="41"/>
      <c r="C282" s="34"/>
      <c r="D282" s="34"/>
      <c r="E282" s="41"/>
      <c r="F282" s="3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c r="A283" s="34"/>
      <c r="B283" s="41"/>
      <c r="C283" s="34"/>
      <c r="D283" s="34"/>
      <c r="E283" s="41"/>
      <c r="F283" s="3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c r="A284" s="34"/>
      <c r="B284" s="41"/>
      <c r="C284" s="34"/>
      <c r="D284" s="34"/>
      <c r="E284" s="41"/>
      <c r="F284" s="3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c r="A285" s="34"/>
      <c r="B285" s="41"/>
      <c r="C285" s="34"/>
      <c r="D285" s="34"/>
      <c r="E285" s="41"/>
      <c r="F285" s="3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c r="A286" s="34"/>
      <c r="B286" s="41"/>
      <c r="C286" s="34"/>
      <c r="D286" s="34"/>
      <c r="E286" s="41"/>
      <c r="F286" s="3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c r="A287" s="34"/>
      <c r="B287" s="41"/>
      <c r="C287" s="34"/>
      <c r="D287" s="34"/>
      <c r="E287" s="41"/>
      <c r="F287" s="3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c r="A288" s="34"/>
      <c r="B288" s="41"/>
      <c r="C288" s="34"/>
      <c r="D288" s="34"/>
      <c r="E288" s="41"/>
      <c r="F288" s="3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c r="A289" s="34"/>
      <c r="B289" s="41"/>
      <c r="C289" s="34"/>
      <c r="D289" s="34"/>
      <c r="E289" s="41"/>
      <c r="F289" s="3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c r="A290" s="34"/>
      <c r="B290" s="41"/>
      <c r="C290" s="34"/>
      <c r="D290" s="34"/>
      <c r="E290" s="41"/>
      <c r="F290" s="3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c r="A291" s="34"/>
      <c r="B291" s="41"/>
      <c r="C291" s="34"/>
      <c r="D291" s="34"/>
      <c r="E291" s="41"/>
      <c r="F291" s="3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c r="A292" s="34"/>
      <c r="B292" s="41"/>
      <c r="C292" s="34"/>
      <c r="D292" s="34"/>
      <c r="E292" s="41"/>
      <c r="F292" s="3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c r="A293" s="34"/>
      <c r="B293" s="41"/>
      <c r="C293" s="34"/>
      <c r="D293" s="34"/>
      <c r="E293" s="41"/>
      <c r="F293" s="3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c r="A294" s="34"/>
      <c r="B294" s="41"/>
      <c r="C294" s="34"/>
      <c r="D294" s="34"/>
      <c r="E294" s="41"/>
      <c r="F294" s="3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c r="A295" s="34"/>
      <c r="B295" s="41"/>
      <c r="C295" s="34"/>
      <c r="D295" s="34"/>
      <c r="E295" s="41"/>
      <c r="F295" s="3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c r="A296" s="34"/>
      <c r="B296" s="41"/>
      <c r="C296" s="34"/>
      <c r="D296" s="34"/>
      <c r="E296" s="41"/>
      <c r="F296" s="3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c r="A297" s="34"/>
      <c r="B297" s="41"/>
      <c r="C297" s="34"/>
      <c r="D297" s="34"/>
      <c r="E297" s="41"/>
      <c r="F297" s="3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c r="A298" s="34"/>
      <c r="B298" s="41"/>
      <c r="C298" s="34"/>
      <c r="D298" s="34"/>
      <c r="E298" s="41"/>
      <c r="F298" s="3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c r="A299" s="34"/>
      <c r="B299" s="41"/>
      <c r="C299" s="34"/>
      <c r="D299" s="34"/>
      <c r="E299" s="41"/>
      <c r="F299" s="3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c r="A300" s="34"/>
      <c r="B300" s="41"/>
      <c r="C300" s="34"/>
      <c r="D300" s="34"/>
      <c r="E300" s="41"/>
      <c r="F300" s="3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c r="A301" s="34"/>
      <c r="B301" s="41"/>
      <c r="C301" s="34"/>
      <c r="D301" s="34"/>
      <c r="E301" s="41"/>
      <c r="F301" s="3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c r="A302" s="34"/>
      <c r="B302" s="41"/>
      <c r="C302" s="34"/>
      <c r="D302" s="34"/>
      <c r="E302" s="41"/>
      <c r="F302" s="3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c r="A303" s="34"/>
      <c r="B303" s="41"/>
      <c r="C303" s="34"/>
      <c r="D303" s="34"/>
      <c r="E303" s="41"/>
      <c r="F303" s="3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c r="A304" s="34"/>
      <c r="B304" s="41"/>
      <c r="C304" s="34"/>
      <c r="D304" s="34"/>
      <c r="E304" s="41"/>
      <c r="F304" s="3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c r="A305" s="34"/>
      <c r="B305" s="41"/>
      <c r="C305" s="34"/>
      <c r="D305" s="34"/>
      <c r="E305" s="41"/>
      <c r="F305" s="3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c r="A306" s="34"/>
      <c r="B306" s="41"/>
      <c r="C306" s="34"/>
      <c r="D306" s="34"/>
      <c r="E306" s="41"/>
      <c r="F306" s="3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c r="A307" s="34"/>
      <c r="B307" s="41"/>
      <c r="C307" s="34"/>
      <c r="D307" s="34"/>
      <c r="E307" s="41"/>
      <c r="F307" s="3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c r="A308" s="34"/>
      <c r="B308" s="41"/>
      <c r="C308" s="34"/>
      <c r="D308" s="34"/>
      <c r="E308" s="41"/>
      <c r="F308" s="3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c r="A309" s="34"/>
      <c r="B309" s="41"/>
      <c r="C309" s="34"/>
      <c r="D309" s="34"/>
      <c r="E309" s="41"/>
      <c r="F309" s="3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c r="A310" s="34"/>
      <c r="B310" s="41"/>
      <c r="C310" s="34"/>
      <c r="D310" s="34"/>
      <c r="E310" s="41"/>
      <c r="F310" s="3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c r="A311" s="34"/>
      <c r="B311" s="41"/>
      <c r="C311" s="34"/>
      <c r="D311" s="34"/>
      <c r="E311" s="41"/>
      <c r="F311" s="3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c r="A312" s="34"/>
      <c r="B312" s="41"/>
      <c r="C312" s="34"/>
      <c r="D312" s="34"/>
      <c r="E312" s="41"/>
      <c r="F312" s="3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c r="A313" s="34"/>
      <c r="B313" s="41"/>
      <c r="C313" s="34"/>
      <c r="D313" s="34"/>
      <c r="E313" s="41"/>
      <c r="F313" s="3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c r="A314" s="34"/>
      <c r="B314" s="41"/>
      <c r="C314" s="34"/>
      <c r="D314" s="34"/>
      <c r="E314" s="41"/>
      <c r="F314" s="3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c r="A315" s="34"/>
      <c r="B315" s="41"/>
      <c r="C315" s="34"/>
      <c r="D315" s="34"/>
      <c r="E315" s="41"/>
      <c r="F315" s="3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c r="A316" s="34"/>
      <c r="B316" s="41"/>
      <c r="C316" s="34"/>
      <c r="D316" s="34"/>
      <c r="E316" s="41"/>
      <c r="F316" s="3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c r="A317" s="34"/>
      <c r="B317" s="41"/>
      <c r="C317" s="34"/>
      <c r="D317" s="34"/>
      <c r="E317" s="41"/>
      <c r="F317" s="3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c r="A318" s="34"/>
      <c r="B318" s="41"/>
      <c r="C318" s="34"/>
      <c r="D318" s="34"/>
      <c r="E318" s="41"/>
      <c r="F318" s="3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c r="A319" s="34"/>
      <c r="B319" s="41"/>
      <c r="C319" s="34"/>
      <c r="D319" s="34"/>
      <c r="E319" s="41"/>
      <c r="F319" s="3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c r="A320" s="34"/>
      <c r="B320" s="41"/>
      <c r="C320" s="34"/>
      <c r="D320" s="34"/>
      <c r="E320" s="41"/>
      <c r="F320" s="3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c r="A321" s="34"/>
      <c r="B321" s="41"/>
      <c r="C321" s="34"/>
      <c r="D321" s="34"/>
      <c r="E321" s="41"/>
      <c r="F321" s="3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c r="A322" s="34"/>
      <c r="B322" s="41"/>
      <c r="C322" s="34"/>
      <c r="D322" s="34"/>
      <c r="E322" s="41"/>
      <c r="F322" s="3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c r="A323" s="34"/>
      <c r="B323" s="41"/>
      <c r="C323" s="34"/>
      <c r="D323" s="34"/>
      <c r="E323" s="41"/>
      <c r="F323" s="3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c r="A324" s="34"/>
      <c r="B324" s="41"/>
      <c r="C324" s="34"/>
      <c r="D324" s="34"/>
      <c r="E324" s="41"/>
      <c r="F324" s="3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c r="A325" s="34"/>
      <c r="B325" s="41"/>
      <c r="C325" s="34"/>
      <c r="D325" s="34"/>
      <c r="E325" s="41"/>
      <c r="F325" s="3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c r="A326" s="34"/>
      <c r="B326" s="41"/>
      <c r="C326" s="34"/>
      <c r="D326" s="34"/>
      <c r="E326" s="41"/>
      <c r="F326" s="3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c r="A327" s="34"/>
      <c r="B327" s="41"/>
      <c r="C327" s="34"/>
      <c r="D327" s="34"/>
      <c r="E327" s="41"/>
      <c r="F327" s="3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c r="A328" s="34"/>
      <c r="B328" s="41"/>
      <c r="C328" s="34"/>
      <c r="D328" s="34"/>
      <c r="E328" s="41"/>
      <c r="F328" s="3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c r="A329" s="34"/>
      <c r="B329" s="41"/>
      <c r="C329" s="34"/>
      <c r="D329" s="34"/>
      <c r="E329" s="41"/>
      <c r="F329" s="3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c r="A330" s="34"/>
      <c r="B330" s="41"/>
      <c r="C330" s="34"/>
      <c r="D330" s="34"/>
      <c r="E330" s="41"/>
      <c r="F330" s="3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c r="A331" s="34"/>
      <c r="B331" s="41"/>
      <c r="C331" s="34"/>
      <c r="D331" s="34"/>
      <c r="E331" s="41"/>
      <c r="F331" s="3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c r="A332" s="34"/>
      <c r="B332" s="41"/>
      <c r="C332" s="34"/>
      <c r="D332" s="34"/>
      <c r="E332" s="41"/>
      <c r="F332" s="3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c r="A333" s="34"/>
      <c r="B333" s="41"/>
      <c r="C333" s="34"/>
      <c r="D333" s="34"/>
      <c r="E333" s="41"/>
      <c r="F333" s="3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c r="A334" s="34"/>
      <c r="B334" s="41"/>
      <c r="C334" s="34"/>
      <c r="D334" s="34"/>
      <c r="E334" s="41"/>
      <c r="F334" s="3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c r="A335" s="34"/>
      <c r="B335" s="41"/>
      <c r="C335" s="34"/>
      <c r="D335" s="34"/>
      <c r="E335" s="41"/>
      <c r="F335" s="3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c r="A336" s="34"/>
      <c r="B336" s="41"/>
      <c r="C336" s="34"/>
      <c r="D336" s="34"/>
      <c r="E336" s="41"/>
      <c r="F336" s="3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c r="A337" s="34"/>
      <c r="B337" s="41"/>
      <c r="C337" s="34"/>
      <c r="D337" s="34"/>
      <c r="E337" s="41"/>
      <c r="F337" s="3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c r="A338" s="34"/>
      <c r="B338" s="41"/>
      <c r="C338" s="34"/>
      <c r="D338" s="34"/>
      <c r="E338" s="41"/>
      <c r="F338" s="3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c r="A339" s="34"/>
      <c r="B339" s="41"/>
      <c r="C339" s="34"/>
      <c r="D339" s="34"/>
      <c r="E339" s="41"/>
      <c r="F339" s="3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c r="A340" s="34"/>
      <c r="B340" s="41"/>
      <c r="C340" s="34"/>
      <c r="D340" s="34"/>
      <c r="E340" s="41"/>
      <c r="F340" s="3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c r="A341" s="34"/>
      <c r="B341" s="41"/>
      <c r="C341" s="34"/>
      <c r="D341" s="34"/>
      <c r="E341" s="41"/>
      <c r="F341" s="3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c r="A342" s="34"/>
      <c r="B342" s="41"/>
      <c r="C342" s="34"/>
      <c r="D342" s="34"/>
      <c r="E342" s="41"/>
      <c r="F342" s="3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c r="A343" s="34"/>
      <c r="B343" s="41"/>
      <c r="C343" s="34"/>
      <c r="D343" s="34"/>
      <c r="E343" s="41"/>
      <c r="F343" s="3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c r="A344" s="34"/>
      <c r="B344" s="41"/>
      <c r="C344" s="34"/>
      <c r="D344" s="34"/>
      <c r="E344" s="41"/>
      <c r="F344" s="3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c r="A345" s="34"/>
      <c r="B345" s="41"/>
      <c r="C345" s="34"/>
      <c r="D345" s="34"/>
      <c r="E345" s="41"/>
      <c r="F345" s="3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c r="A346" s="34"/>
      <c r="B346" s="41"/>
      <c r="C346" s="34"/>
      <c r="D346" s="34"/>
      <c r="E346" s="41"/>
      <c r="F346" s="3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c r="A347" s="34"/>
      <c r="B347" s="41"/>
      <c r="C347" s="34"/>
      <c r="D347" s="34"/>
      <c r="E347" s="41"/>
      <c r="F347" s="3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c r="A348" s="34"/>
      <c r="B348" s="41"/>
      <c r="C348" s="34"/>
      <c r="D348" s="34"/>
      <c r="E348" s="41"/>
      <c r="F348" s="3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c r="A349" s="34"/>
      <c r="B349" s="41"/>
      <c r="C349" s="34"/>
      <c r="D349" s="34"/>
      <c r="E349" s="41"/>
      <c r="F349" s="3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c r="A350" s="34"/>
      <c r="B350" s="41"/>
      <c r="C350" s="34"/>
      <c r="D350" s="34"/>
      <c r="E350" s="41"/>
      <c r="F350" s="3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c r="A351" s="34"/>
      <c r="B351" s="41"/>
      <c r="C351" s="34"/>
      <c r="D351" s="34"/>
      <c r="E351" s="41"/>
      <c r="F351" s="3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c r="A352" s="34"/>
      <c r="B352" s="41"/>
      <c r="C352" s="34"/>
      <c r="D352" s="34"/>
      <c r="E352" s="41"/>
      <c r="F352" s="3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c r="A353" s="34"/>
      <c r="B353" s="41"/>
      <c r="C353" s="34"/>
      <c r="D353" s="34"/>
      <c r="E353" s="41"/>
      <c r="F353" s="3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c r="A354" s="34"/>
      <c r="B354" s="41"/>
      <c r="C354" s="34"/>
      <c r="D354" s="34"/>
      <c r="E354" s="41"/>
      <c r="F354" s="3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c r="A355" s="34"/>
      <c r="B355" s="41"/>
      <c r="C355" s="34"/>
      <c r="D355" s="34"/>
      <c r="E355" s="41"/>
      <c r="F355" s="3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c r="A356" s="34"/>
      <c r="B356" s="41"/>
      <c r="C356" s="34"/>
      <c r="D356" s="34"/>
      <c r="E356" s="41"/>
      <c r="F356" s="3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c r="A357" s="34"/>
      <c r="B357" s="41"/>
      <c r="C357" s="34"/>
      <c r="D357" s="34"/>
      <c r="E357" s="41"/>
      <c r="F357" s="3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c r="A358" s="34"/>
      <c r="B358" s="41"/>
      <c r="C358" s="34"/>
      <c r="D358" s="34"/>
      <c r="E358" s="41"/>
      <c r="F358" s="3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c r="A359" s="34"/>
      <c r="B359" s="41"/>
      <c r="C359" s="34"/>
      <c r="D359" s="34"/>
      <c r="E359" s="41"/>
      <c r="F359" s="3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c r="A360" s="34"/>
      <c r="B360" s="41"/>
      <c r="C360" s="34"/>
      <c r="D360" s="34"/>
      <c r="E360" s="41"/>
      <c r="F360" s="3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c r="A361" s="34"/>
      <c r="B361" s="41"/>
      <c r="C361" s="34"/>
      <c r="D361" s="34"/>
      <c r="E361" s="41"/>
      <c r="F361" s="3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c r="A362" s="34"/>
      <c r="B362" s="41"/>
      <c r="C362" s="34"/>
      <c r="D362" s="34"/>
      <c r="E362" s="41"/>
      <c r="F362" s="3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c r="A363" s="34"/>
      <c r="B363" s="41"/>
      <c r="C363" s="34"/>
      <c r="D363" s="34"/>
      <c r="E363" s="41"/>
      <c r="F363" s="3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c r="A364" s="34"/>
      <c r="B364" s="41"/>
      <c r="C364" s="34"/>
      <c r="D364" s="34"/>
      <c r="E364" s="41"/>
      <c r="F364" s="3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c r="A365" s="34"/>
      <c r="B365" s="41"/>
      <c r="C365" s="34"/>
      <c r="D365" s="34"/>
      <c r="E365" s="41"/>
      <c r="F365" s="3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c r="A366" s="34"/>
      <c r="B366" s="41"/>
      <c r="C366" s="34"/>
      <c r="D366" s="34"/>
      <c r="E366" s="41"/>
      <c r="F366" s="3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c r="A367" s="34"/>
      <c r="B367" s="41"/>
      <c r="C367" s="34"/>
      <c r="D367" s="34"/>
      <c r="E367" s="41"/>
      <c r="F367" s="3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c r="A368" s="34"/>
      <c r="B368" s="41"/>
      <c r="C368" s="34"/>
      <c r="D368" s="34"/>
      <c r="E368" s="41"/>
      <c r="F368" s="3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c r="A369" s="34"/>
      <c r="B369" s="41"/>
      <c r="C369" s="34"/>
      <c r="D369" s="34"/>
      <c r="E369" s="41"/>
      <c r="F369" s="3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c r="A370" s="34"/>
      <c r="B370" s="41"/>
      <c r="C370" s="34"/>
      <c r="D370" s="34"/>
      <c r="E370" s="41"/>
      <c r="F370" s="3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c r="A371" s="34"/>
      <c r="B371" s="41"/>
      <c r="C371" s="34"/>
      <c r="D371" s="34"/>
      <c r="E371" s="41"/>
      <c r="F371" s="3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c r="A372" s="34"/>
      <c r="B372" s="41"/>
      <c r="C372" s="34"/>
      <c r="D372" s="34"/>
      <c r="E372" s="41"/>
      <c r="F372" s="3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c r="A373" s="34"/>
      <c r="B373" s="41"/>
      <c r="C373" s="34"/>
      <c r="D373" s="34"/>
      <c r="E373" s="41"/>
      <c r="F373" s="3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c r="A374" s="34"/>
      <c r="B374" s="41"/>
      <c r="C374" s="34"/>
      <c r="D374" s="34"/>
      <c r="E374" s="41"/>
      <c r="F374" s="3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c r="A375" s="34"/>
      <c r="B375" s="41"/>
      <c r="C375" s="34"/>
      <c r="D375" s="34"/>
      <c r="E375" s="41"/>
      <c r="F375" s="3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c r="A376" s="34"/>
      <c r="B376" s="41"/>
      <c r="C376" s="34"/>
      <c r="D376" s="34"/>
      <c r="E376" s="41"/>
      <c r="F376" s="3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c r="A377" s="34"/>
      <c r="B377" s="41"/>
      <c r="C377" s="34"/>
      <c r="D377" s="34"/>
      <c r="E377" s="41"/>
      <c r="F377" s="3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c r="A378" s="34"/>
      <c r="B378" s="41"/>
      <c r="C378" s="34"/>
      <c r="D378" s="34"/>
      <c r="E378" s="41"/>
      <c r="F378" s="3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c r="A379" s="34"/>
      <c r="B379" s="41"/>
      <c r="C379" s="34"/>
      <c r="D379" s="34"/>
      <c r="E379" s="41"/>
      <c r="F379" s="3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c r="A380" s="34"/>
      <c r="B380" s="41"/>
      <c r="C380" s="34"/>
      <c r="D380" s="34"/>
      <c r="E380" s="41"/>
      <c r="F380" s="3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c r="A381" s="34"/>
      <c r="B381" s="41"/>
      <c r="C381" s="34"/>
      <c r="D381" s="34"/>
      <c r="E381" s="41"/>
      <c r="F381" s="3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c r="A382" s="34"/>
      <c r="B382" s="41"/>
      <c r="C382" s="34"/>
      <c r="D382" s="34"/>
      <c r="E382" s="41"/>
      <c r="F382" s="3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c r="A383" s="34"/>
      <c r="B383" s="41"/>
      <c r="C383" s="34"/>
      <c r="D383" s="34"/>
      <c r="E383" s="41"/>
      <c r="F383" s="3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c r="A384" s="34"/>
      <c r="B384" s="41"/>
      <c r="C384" s="34"/>
      <c r="D384" s="34"/>
      <c r="E384" s="41"/>
      <c r="F384" s="3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c r="A385" s="34"/>
      <c r="B385" s="41"/>
      <c r="C385" s="34"/>
      <c r="D385" s="34"/>
      <c r="E385" s="41"/>
      <c r="F385" s="3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c r="A386" s="34"/>
      <c r="B386" s="41"/>
      <c r="C386" s="34"/>
      <c r="D386" s="34"/>
      <c r="E386" s="41"/>
      <c r="F386" s="3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c r="A387" s="34"/>
      <c r="B387" s="41"/>
      <c r="C387" s="34"/>
      <c r="D387" s="34"/>
      <c r="E387" s="41"/>
      <c r="F387" s="3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c r="A388" s="34"/>
      <c r="B388" s="41"/>
      <c r="C388" s="34"/>
      <c r="D388" s="34"/>
      <c r="E388" s="41"/>
      <c r="F388" s="3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c r="A389" s="34"/>
      <c r="B389" s="41"/>
      <c r="C389" s="34"/>
      <c r="D389" s="34"/>
      <c r="E389" s="41"/>
      <c r="F389" s="3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c r="A390" s="34"/>
      <c r="B390" s="41"/>
      <c r="C390" s="34"/>
      <c r="D390" s="34"/>
      <c r="E390" s="41"/>
      <c r="F390" s="3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c r="A391" s="34"/>
      <c r="B391" s="41"/>
      <c r="C391" s="34"/>
      <c r="D391" s="34"/>
      <c r="E391" s="41"/>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34"/>
      <c r="B392" s="41"/>
      <c r="C392" s="34"/>
      <c r="D392" s="34"/>
      <c r="E392" s="41"/>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34"/>
      <c r="B393" s="41"/>
      <c r="C393" s="34"/>
      <c r="D393" s="34"/>
      <c r="E393" s="41"/>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34"/>
      <c r="B394" s="41"/>
      <c r="C394" s="34"/>
      <c r="D394" s="34"/>
      <c r="E394" s="41"/>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34"/>
      <c r="B395" s="41"/>
      <c r="C395" s="34"/>
      <c r="D395" s="34"/>
      <c r="E395" s="41"/>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34"/>
      <c r="B396" s="41"/>
      <c r="C396" s="34"/>
      <c r="D396" s="34"/>
      <c r="E396" s="41"/>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34"/>
      <c r="B397" s="41"/>
      <c r="C397" s="34"/>
      <c r="D397" s="34"/>
      <c r="E397" s="41"/>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34"/>
      <c r="B398" s="41"/>
      <c r="C398" s="34"/>
      <c r="D398" s="34"/>
      <c r="E398" s="41"/>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34"/>
      <c r="B399" s="41"/>
      <c r="C399" s="34"/>
      <c r="D399" s="34"/>
      <c r="E399" s="41"/>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34"/>
      <c r="B400" s="41"/>
      <c r="C400" s="34"/>
      <c r="D400" s="34"/>
      <c r="E400" s="41"/>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34"/>
      <c r="B401" s="41"/>
      <c r="C401" s="34"/>
      <c r="D401" s="34"/>
      <c r="E401" s="41"/>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34"/>
      <c r="B402" s="41"/>
      <c r="C402" s="34"/>
      <c r="D402" s="34"/>
      <c r="E402" s="41"/>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34"/>
      <c r="B403" s="41"/>
      <c r="C403" s="34"/>
      <c r="D403" s="34"/>
      <c r="E403" s="41"/>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34"/>
      <c r="B404" s="41"/>
      <c r="C404" s="34"/>
      <c r="D404" s="34"/>
      <c r="E404" s="41"/>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34"/>
      <c r="B405" s="41"/>
      <c r="C405" s="34"/>
      <c r="D405" s="34"/>
      <c r="E405" s="41"/>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34"/>
      <c r="B406" s="41"/>
      <c r="C406" s="34"/>
      <c r="D406" s="34"/>
      <c r="E406" s="41"/>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34"/>
      <c r="B407" s="41"/>
      <c r="C407" s="34"/>
      <c r="D407" s="34"/>
      <c r="E407" s="41"/>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34"/>
      <c r="B408" s="41"/>
      <c r="C408" s="34"/>
      <c r="D408" s="34"/>
      <c r="E408" s="41"/>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34"/>
      <c r="B409" s="41"/>
      <c r="C409" s="34"/>
      <c r="D409" s="34"/>
      <c r="E409" s="41"/>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34"/>
      <c r="B410" s="41"/>
      <c r="C410" s="34"/>
      <c r="D410" s="34"/>
      <c r="E410" s="41"/>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34"/>
      <c r="B411" s="41"/>
      <c r="C411" s="34"/>
      <c r="D411" s="34"/>
      <c r="E411" s="41"/>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34"/>
      <c r="B412" s="41"/>
      <c r="C412" s="34"/>
      <c r="D412" s="34"/>
      <c r="E412" s="41"/>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34"/>
      <c r="B413" s="41"/>
      <c r="C413" s="34"/>
      <c r="D413" s="34"/>
      <c r="E413" s="41"/>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34"/>
      <c r="B414" s="41"/>
      <c r="C414" s="34"/>
      <c r="D414" s="34"/>
      <c r="E414" s="41"/>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34"/>
      <c r="B415" s="41"/>
      <c r="C415" s="34"/>
      <c r="D415" s="34"/>
      <c r="E415" s="41"/>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34"/>
      <c r="B416" s="41"/>
      <c r="C416" s="34"/>
      <c r="D416" s="34"/>
      <c r="E416" s="41"/>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34"/>
      <c r="B417" s="41"/>
      <c r="C417" s="34"/>
      <c r="D417" s="34"/>
      <c r="E417" s="41"/>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34"/>
      <c r="B418" s="41"/>
      <c r="C418" s="34"/>
      <c r="D418" s="34"/>
      <c r="E418" s="41"/>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34"/>
      <c r="B419" s="41"/>
      <c r="C419" s="34"/>
      <c r="D419" s="34"/>
      <c r="E419" s="41"/>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34"/>
      <c r="B420" s="41"/>
      <c r="C420" s="34"/>
      <c r="D420" s="34"/>
      <c r="E420" s="41"/>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34"/>
      <c r="B421" s="41"/>
      <c r="C421" s="34"/>
      <c r="D421" s="34"/>
      <c r="E421" s="41"/>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34"/>
      <c r="B422" s="41"/>
      <c r="C422" s="34"/>
      <c r="D422" s="34"/>
      <c r="E422" s="41"/>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34"/>
      <c r="B423" s="41"/>
      <c r="C423" s="34"/>
      <c r="D423" s="34"/>
      <c r="E423" s="41"/>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34"/>
      <c r="B424" s="41"/>
      <c r="C424" s="34"/>
      <c r="D424" s="34"/>
      <c r="E424" s="41"/>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34"/>
      <c r="B425" s="41"/>
      <c r="C425" s="34"/>
      <c r="D425" s="34"/>
      <c r="E425" s="41"/>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34"/>
      <c r="B426" s="41"/>
      <c r="C426" s="34"/>
      <c r="D426" s="34"/>
      <c r="E426" s="41"/>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34"/>
      <c r="B427" s="41"/>
      <c r="C427" s="34"/>
      <c r="D427" s="34"/>
      <c r="E427" s="41"/>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34"/>
      <c r="B428" s="41"/>
      <c r="C428" s="34"/>
      <c r="D428" s="34"/>
      <c r="E428" s="41"/>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34"/>
      <c r="B429" s="41"/>
      <c r="C429" s="34"/>
      <c r="D429" s="34"/>
      <c r="E429" s="41"/>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34"/>
      <c r="B430" s="41"/>
      <c r="C430" s="34"/>
      <c r="D430" s="34"/>
      <c r="E430" s="41"/>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34"/>
      <c r="B431" s="41"/>
      <c r="C431" s="34"/>
      <c r="D431" s="34"/>
      <c r="E431" s="41"/>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34"/>
      <c r="B432" s="41"/>
      <c r="C432" s="34"/>
      <c r="D432" s="34"/>
      <c r="E432" s="41"/>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34"/>
      <c r="B433" s="41"/>
      <c r="C433" s="34"/>
      <c r="D433" s="34"/>
      <c r="E433" s="41"/>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34"/>
      <c r="B434" s="41"/>
      <c r="C434" s="34"/>
      <c r="D434" s="34"/>
      <c r="E434" s="41"/>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34"/>
      <c r="B435" s="41"/>
      <c r="C435" s="34"/>
      <c r="D435" s="34"/>
      <c r="E435" s="41"/>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34"/>
      <c r="B436" s="41"/>
      <c r="C436" s="34"/>
      <c r="D436" s="34"/>
      <c r="E436" s="41"/>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34"/>
      <c r="B437" s="41"/>
      <c r="C437" s="34"/>
      <c r="D437" s="34"/>
      <c r="E437" s="41"/>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34"/>
      <c r="B438" s="41"/>
      <c r="C438" s="34"/>
      <c r="D438" s="34"/>
      <c r="E438" s="41"/>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34"/>
      <c r="B439" s="41"/>
      <c r="C439" s="34"/>
      <c r="D439" s="34"/>
      <c r="E439" s="41"/>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34"/>
      <c r="B440" s="41"/>
      <c r="C440" s="34"/>
      <c r="D440" s="34"/>
      <c r="E440" s="41"/>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34"/>
      <c r="B441" s="41"/>
      <c r="C441" s="34"/>
      <c r="D441" s="34"/>
      <c r="E441" s="41"/>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34"/>
      <c r="B442" s="41"/>
      <c r="C442" s="34"/>
      <c r="D442" s="34"/>
      <c r="E442" s="41"/>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34"/>
      <c r="B443" s="41"/>
      <c r="C443" s="34"/>
      <c r="D443" s="34"/>
      <c r="E443" s="41"/>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34"/>
      <c r="B444" s="41"/>
      <c r="C444" s="34"/>
      <c r="D444" s="34"/>
      <c r="E444" s="41"/>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34"/>
      <c r="B445" s="41"/>
      <c r="C445" s="34"/>
      <c r="D445" s="34"/>
      <c r="E445" s="41"/>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34"/>
      <c r="B446" s="41"/>
      <c r="C446" s="34"/>
      <c r="D446" s="34"/>
      <c r="E446" s="41"/>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34"/>
      <c r="B447" s="41"/>
      <c r="C447" s="34"/>
      <c r="D447" s="34"/>
      <c r="E447" s="41"/>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34"/>
      <c r="B448" s="41"/>
      <c r="C448" s="34"/>
      <c r="D448" s="34"/>
      <c r="E448" s="41"/>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34"/>
      <c r="B449" s="41"/>
      <c r="C449" s="34"/>
      <c r="D449" s="34"/>
      <c r="E449" s="41"/>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34"/>
      <c r="B450" s="41"/>
      <c r="C450" s="34"/>
      <c r="D450" s="34"/>
      <c r="E450" s="41"/>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34"/>
      <c r="B451" s="41"/>
      <c r="C451" s="34"/>
      <c r="D451" s="34"/>
      <c r="E451" s="41"/>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34"/>
      <c r="B452" s="41"/>
      <c r="C452" s="34"/>
      <c r="D452" s="34"/>
      <c r="E452" s="41"/>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34"/>
      <c r="B453" s="41"/>
      <c r="C453" s="34"/>
      <c r="D453" s="34"/>
      <c r="E453" s="41"/>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34"/>
      <c r="B454" s="41"/>
      <c r="C454" s="34"/>
      <c r="D454" s="34"/>
      <c r="E454" s="41"/>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34"/>
      <c r="B455" s="41"/>
      <c r="C455" s="34"/>
      <c r="D455" s="34"/>
      <c r="E455" s="41"/>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34"/>
      <c r="B456" s="41"/>
      <c r="C456" s="34"/>
      <c r="D456" s="34"/>
      <c r="E456" s="41"/>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34"/>
      <c r="B457" s="41"/>
      <c r="C457" s="34"/>
      <c r="D457" s="34"/>
      <c r="E457" s="41"/>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34"/>
      <c r="B458" s="41"/>
      <c r="C458" s="34"/>
      <c r="D458" s="34"/>
      <c r="E458" s="41"/>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34"/>
      <c r="B459" s="41"/>
      <c r="C459" s="34"/>
      <c r="D459" s="34"/>
      <c r="E459" s="41"/>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34"/>
      <c r="B460" s="41"/>
      <c r="C460" s="34"/>
      <c r="D460" s="34"/>
      <c r="E460" s="41"/>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34"/>
      <c r="B461" s="41"/>
      <c r="C461" s="34"/>
      <c r="D461" s="34"/>
      <c r="E461" s="41"/>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34"/>
      <c r="B462" s="41"/>
      <c r="C462" s="34"/>
      <c r="D462" s="34"/>
      <c r="E462" s="41"/>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34"/>
      <c r="B463" s="41"/>
      <c r="C463" s="34"/>
      <c r="D463" s="34"/>
      <c r="E463" s="41"/>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34"/>
      <c r="B464" s="41"/>
      <c r="C464" s="34"/>
      <c r="D464" s="34"/>
      <c r="E464" s="41"/>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34"/>
      <c r="B465" s="41"/>
      <c r="C465" s="34"/>
      <c r="D465" s="34"/>
      <c r="E465" s="41"/>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34"/>
      <c r="B466" s="41"/>
      <c r="C466" s="34"/>
      <c r="D466" s="34"/>
      <c r="E466" s="41"/>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34"/>
      <c r="B467" s="41"/>
      <c r="C467" s="34"/>
      <c r="D467" s="34"/>
      <c r="E467" s="41"/>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34"/>
      <c r="B468" s="41"/>
      <c r="C468" s="34"/>
      <c r="D468" s="34"/>
      <c r="E468" s="41"/>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34"/>
      <c r="B469" s="41"/>
      <c r="C469" s="34"/>
      <c r="D469" s="34"/>
      <c r="E469" s="41"/>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34"/>
      <c r="B470" s="41"/>
      <c r="C470" s="34"/>
      <c r="D470" s="34"/>
      <c r="E470" s="41"/>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34"/>
      <c r="B471" s="41"/>
      <c r="C471" s="34"/>
      <c r="D471" s="34"/>
      <c r="E471" s="41"/>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34"/>
      <c r="B472" s="41"/>
      <c r="C472" s="34"/>
      <c r="D472" s="34"/>
      <c r="E472" s="41"/>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34"/>
      <c r="B473" s="41"/>
      <c r="C473" s="34"/>
      <c r="D473" s="34"/>
      <c r="E473" s="41"/>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34"/>
      <c r="B474" s="41"/>
      <c r="C474" s="34"/>
      <c r="D474" s="34"/>
      <c r="E474" s="41"/>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34"/>
      <c r="B475" s="41"/>
      <c r="C475" s="34"/>
      <c r="D475" s="34"/>
      <c r="E475" s="41"/>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34"/>
      <c r="B476" s="41"/>
      <c r="C476" s="34"/>
      <c r="D476" s="34"/>
      <c r="E476" s="41"/>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34"/>
      <c r="B477" s="41"/>
      <c r="C477" s="34"/>
      <c r="D477" s="34"/>
      <c r="E477" s="41"/>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34"/>
      <c r="B478" s="41"/>
      <c r="C478" s="34"/>
      <c r="D478" s="34"/>
      <c r="E478" s="41"/>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34"/>
      <c r="B479" s="41"/>
      <c r="C479" s="34"/>
      <c r="D479" s="34"/>
      <c r="E479" s="41"/>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34"/>
      <c r="B480" s="41"/>
      <c r="C480" s="34"/>
      <c r="D480" s="34"/>
      <c r="E480" s="41"/>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34"/>
      <c r="B481" s="41"/>
      <c r="C481" s="34"/>
      <c r="D481" s="34"/>
      <c r="E481" s="41"/>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34"/>
      <c r="B482" s="41"/>
      <c r="C482" s="34"/>
      <c r="D482" s="34"/>
      <c r="E482" s="41"/>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34"/>
      <c r="B483" s="41"/>
      <c r="C483" s="34"/>
      <c r="D483" s="34"/>
      <c r="E483" s="41"/>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34"/>
      <c r="B484" s="41"/>
      <c r="C484" s="34"/>
      <c r="D484" s="34"/>
      <c r="E484" s="41"/>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34"/>
      <c r="B485" s="41"/>
      <c r="C485" s="34"/>
      <c r="D485" s="34"/>
      <c r="E485" s="41"/>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34"/>
      <c r="B486" s="41"/>
      <c r="C486" s="34"/>
      <c r="D486" s="34"/>
      <c r="E486" s="41"/>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34"/>
      <c r="B487" s="41"/>
      <c r="C487" s="34"/>
      <c r="D487" s="34"/>
      <c r="E487" s="41"/>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34"/>
      <c r="B488" s="41"/>
      <c r="C488" s="34"/>
      <c r="D488" s="34"/>
      <c r="E488" s="41"/>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34"/>
      <c r="B489" s="41"/>
      <c r="C489" s="34"/>
      <c r="D489" s="34"/>
      <c r="E489" s="41"/>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34"/>
      <c r="B490" s="41"/>
      <c r="C490" s="34"/>
      <c r="D490" s="34"/>
      <c r="E490" s="41"/>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34"/>
      <c r="B491" s="41"/>
      <c r="C491" s="34"/>
      <c r="D491" s="34"/>
      <c r="E491" s="41"/>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34"/>
      <c r="B492" s="41"/>
      <c r="C492" s="34"/>
      <c r="D492" s="34"/>
      <c r="E492" s="41"/>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34"/>
      <c r="B493" s="41"/>
      <c r="C493" s="34"/>
      <c r="D493" s="34"/>
      <c r="E493" s="41"/>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34"/>
      <c r="B494" s="41"/>
      <c r="C494" s="34"/>
      <c r="D494" s="34"/>
      <c r="E494" s="41"/>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34"/>
      <c r="B495" s="41"/>
      <c r="C495" s="34"/>
      <c r="D495" s="34"/>
      <c r="E495" s="41"/>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34"/>
      <c r="B496" s="41"/>
      <c r="C496" s="34"/>
      <c r="D496" s="34"/>
      <c r="E496" s="41"/>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34"/>
      <c r="B497" s="41"/>
      <c r="C497" s="34"/>
      <c r="D497" s="34"/>
      <c r="E497" s="41"/>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34"/>
      <c r="B498" s="41"/>
      <c r="C498" s="34"/>
      <c r="D498" s="34"/>
      <c r="E498" s="41"/>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34"/>
      <c r="B499" s="41"/>
      <c r="C499" s="34"/>
      <c r="D499" s="34"/>
      <c r="E499" s="41"/>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34"/>
      <c r="B500" s="41"/>
      <c r="C500" s="34"/>
      <c r="D500" s="34"/>
      <c r="E500" s="41"/>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34"/>
      <c r="B501" s="41"/>
      <c r="C501" s="34"/>
      <c r="D501" s="34"/>
      <c r="E501" s="41"/>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34"/>
      <c r="B502" s="41"/>
      <c r="C502" s="34"/>
      <c r="D502" s="34"/>
      <c r="E502" s="41"/>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34"/>
      <c r="B503" s="41"/>
      <c r="C503" s="34"/>
      <c r="D503" s="34"/>
      <c r="E503" s="41"/>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34"/>
      <c r="B504" s="41"/>
      <c r="C504" s="34"/>
      <c r="D504" s="34"/>
      <c r="E504" s="41"/>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34"/>
      <c r="B505" s="41"/>
      <c r="C505" s="34"/>
      <c r="D505" s="34"/>
      <c r="E505" s="41"/>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34"/>
      <c r="B506" s="41"/>
      <c r="C506" s="34"/>
      <c r="D506" s="34"/>
      <c r="E506" s="41"/>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34"/>
      <c r="B507" s="41"/>
      <c r="C507" s="34"/>
      <c r="D507" s="34"/>
      <c r="E507" s="41"/>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34"/>
      <c r="B508" s="41"/>
      <c r="C508" s="34"/>
      <c r="D508" s="34"/>
      <c r="E508" s="41"/>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34"/>
      <c r="B509" s="41"/>
      <c r="C509" s="34"/>
      <c r="D509" s="34"/>
      <c r="E509" s="41"/>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34"/>
      <c r="B510" s="41"/>
      <c r="C510" s="34"/>
      <c r="D510" s="34"/>
      <c r="E510" s="41"/>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34"/>
      <c r="B511" s="41"/>
      <c r="C511" s="34"/>
      <c r="D511" s="34"/>
      <c r="E511" s="41"/>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34"/>
      <c r="B512" s="41"/>
      <c r="C512" s="34"/>
      <c r="D512" s="34"/>
      <c r="E512" s="41"/>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34"/>
      <c r="B513" s="41"/>
      <c r="C513" s="34"/>
      <c r="D513" s="34"/>
      <c r="E513" s="41"/>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34"/>
      <c r="B514" s="41"/>
      <c r="C514" s="34"/>
      <c r="D514" s="34"/>
      <c r="E514" s="41"/>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34"/>
      <c r="B515" s="41"/>
      <c r="C515" s="34"/>
      <c r="D515" s="34"/>
      <c r="E515" s="41"/>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34"/>
      <c r="B516" s="41"/>
      <c r="C516" s="34"/>
      <c r="D516" s="34"/>
      <c r="E516" s="41"/>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34"/>
      <c r="B517" s="41"/>
      <c r="C517" s="34"/>
      <c r="D517" s="34"/>
      <c r="E517" s="41"/>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34"/>
      <c r="B518" s="41"/>
      <c r="C518" s="34"/>
      <c r="D518" s="34"/>
      <c r="E518" s="41"/>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34"/>
      <c r="B519" s="41"/>
      <c r="C519" s="34"/>
      <c r="D519" s="34"/>
      <c r="E519" s="41"/>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34"/>
      <c r="B520" s="41"/>
      <c r="C520" s="34"/>
      <c r="D520" s="34"/>
      <c r="E520" s="41"/>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34"/>
      <c r="B521" s="41"/>
      <c r="C521" s="34"/>
      <c r="D521" s="34"/>
      <c r="E521" s="41"/>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34"/>
      <c r="B522" s="41"/>
      <c r="C522" s="34"/>
      <c r="D522" s="34"/>
      <c r="E522" s="41"/>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34"/>
      <c r="B523" s="41"/>
      <c r="C523" s="34"/>
      <c r="D523" s="34"/>
      <c r="E523" s="41"/>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34"/>
      <c r="B524" s="41"/>
      <c r="C524" s="34"/>
      <c r="D524" s="34"/>
      <c r="E524" s="41"/>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34"/>
      <c r="B525" s="41"/>
      <c r="C525" s="34"/>
      <c r="D525" s="34"/>
      <c r="E525" s="41"/>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34"/>
      <c r="B526" s="41"/>
      <c r="C526" s="34"/>
      <c r="D526" s="34"/>
      <c r="E526" s="41"/>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34"/>
      <c r="B527" s="41"/>
      <c r="C527" s="34"/>
      <c r="D527" s="34"/>
      <c r="E527" s="41"/>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34"/>
      <c r="B528" s="41"/>
      <c r="C528" s="34"/>
      <c r="D528" s="34"/>
      <c r="E528" s="41"/>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34"/>
      <c r="B529" s="41"/>
      <c r="C529" s="34"/>
      <c r="D529" s="34"/>
      <c r="E529" s="41"/>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34"/>
      <c r="B530" s="41"/>
      <c r="C530" s="34"/>
      <c r="D530" s="34"/>
      <c r="E530" s="41"/>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34"/>
      <c r="B531" s="41"/>
      <c r="C531" s="34"/>
      <c r="D531" s="34"/>
      <c r="E531" s="41"/>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34"/>
      <c r="B532" s="41"/>
      <c r="C532" s="34"/>
      <c r="D532" s="34"/>
      <c r="E532" s="41"/>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34"/>
      <c r="B533" s="41"/>
      <c r="C533" s="34"/>
      <c r="D533" s="34"/>
      <c r="E533" s="41"/>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34"/>
      <c r="B534" s="41"/>
      <c r="C534" s="34"/>
      <c r="D534" s="34"/>
      <c r="E534" s="41"/>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34"/>
      <c r="B535" s="41"/>
      <c r="C535" s="34"/>
      <c r="D535" s="34"/>
      <c r="E535" s="41"/>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34"/>
      <c r="B536" s="41"/>
      <c r="C536" s="34"/>
      <c r="D536" s="34"/>
      <c r="E536" s="41"/>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34"/>
      <c r="B537" s="41"/>
      <c r="C537" s="34"/>
      <c r="D537" s="34"/>
      <c r="E537" s="41"/>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34"/>
      <c r="B538" s="41"/>
      <c r="C538" s="34"/>
      <c r="D538" s="34"/>
      <c r="E538" s="41"/>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34"/>
      <c r="B539" s="41"/>
      <c r="C539" s="34"/>
      <c r="D539" s="34"/>
      <c r="E539" s="41"/>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34"/>
      <c r="B540" s="41"/>
      <c r="C540" s="34"/>
      <c r="D540" s="34"/>
      <c r="E540" s="41"/>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34"/>
      <c r="B541" s="41"/>
      <c r="C541" s="34"/>
      <c r="D541" s="34"/>
      <c r="E541" s="41"/>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34"/>
      <c r="B542" s="41"/>
      <c r="C542" s="34"/>
      <c r="D542" s="34"/>
      <c r="E542" s="41"/>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34"/>
      <c r="B543" s="41"/>
      <c r="C543" s="34"/>
      <c r="D543" s="34"/>
      <c r="E543" s="41"/>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34"/>
      <c r="B544" s="41"/>
      <c r="C544" s="34"/>
      <c r="D544" s="34"/>
      <c r="E544" s="41"/>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34"/>
      <c r="B545" s="41"/>
      <c r="C545" s="34"/>
      <c r="D545" s="34"/>
      <c r="E545" s="41"/>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34"/>
      <c r="B546" s="41"/>
      <c r="C546" s="34"/>
      <c r="D546" s="34"/>
      <c r="E546" s="41"/>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34"/>
      <c r="B547" s="41"/>
      <c r="C547" s="34"/>
      <c r="D547" s="34"/>
      <c r="E547" s="41"/>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34"/>
      <c r="B548" s="41"/>
      <c r="C548" s="34"/>
      <c r="D548" s="34"/>
      <c r="E548" s="41"/>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34"/>
      <c r="B549" s="41"/>
      <c r="C549" s="34"/>
      <c r="D549" s="34"/>
      <c r="E549" s="41"/>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34"/>
      <c r="B550" s="41"/>
      <c r="C550" s="34"/>
      <c r="D550" s="34"/>
      <c r="E550" s="41"/>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34"/>
      <c r="B551" s="41"/>
      <c r="C551" s="34"/>
      <c r="D551" s="34"/>
      <c r="E551" s="41"/>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34"/>
      <c r="B552" s="41"/>
      <c r="C552" s="34"/>
      <c r="D552" s="34"/>
      <c r="E552" s="41"/>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34"/>
      <c r="B553" s="41"/>
      <c r="C553" s="34"/>
      <c r="D553" s="34"/>
      <c r="E553" s="41"/>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34"/>
      <c r="B554" s="41"/>
      <c r="C554" s="34"/>
      <c r="D554" s="34"/>
      <c r="E554" s="41"/>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34"/>
      <c r="B555" s="41"/>
      <c r="C555" s="34"/>
      <c r="D555" s="34"/>
      <c r="E555" s="41"/>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34"/>
      <c r="B556" s="41"/>
      <c r="C556" s="34"/>
      <c r="D556" s="34"/>
      <c r="E556" s="41"/>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34"/>
      <c r="B557" s="41"/>
      <c r="C557" s="34"/>
      <c r="D557" s="34"/>
      <c r="E557" s="41"/>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34"/>
      <c r="B558" s="41"/>
      <c r="C558" s="34"/>
      <c r="D558" s="34"/>
      <c r="E558" s="41"/>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34"/>
      <c r="B559" s="41"/>
      <c r="C559" s="34"/>
      <c r="D559" s="34"/>
      <c r="E559" s="41"/>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34"/>
      <c r="B560" s="41"/>
      <c r="C560" s="34"/>
      <c r="D560" s="34"/>
      <c r="E560" s="41"/>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34"/>
      <c r="B561" s="41"/>
      <c r="C561" s="34"/>
      <c r="D561" s="34"/>
      <c r="E561" s="41"/>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34"/>
      <c r="B562" s="41"/>
      <c r="C562" s="34"/>
      <c r="D562" s="34"/>
      <c r="E562" s="41"/>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34"/>
      <c r="B563" s="41"/>
      <c r="C563" s="34"/>
      <c r="D563" s="34"/>
      <c r="E563" s="41"/>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34"/>
      <c r="B564" s="41"/>
      <c r="C564" s="34"/>
      <c r="D564" s="34"/>
      <c r="E564" s="41"/>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34"/>
      <c r="B565" s="41"/>
      <c r="C565" s="34"/>
      <c r="D565" s="34"/>
      <c r="E565" s="41"/>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34"/>
      <c r="B566" s="41"/>
      <c r="C566" s="34"/>
      <c r="D566" s="34"/>
      <c r="E566" s="41"/>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34"/>
      <c r="B567" s="41"/>
      <c r="C567" s="34"/>
      <c r="D567" s="34"/>
      <c r="E567" s="41"/>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34"/>
      <c r="B568" s="41"/>
      <c r="C568" s="34"/>
      <c r="D568" s="34"/>
      <c r="E568" s="41"/>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34"/>
      <c r="B569" s="41"/>
      <c r="C569" s="34"/>
      <c r="D569" s="34"/>
      <c r="E569" s="41"/>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34"/>
      <c r="B570" s="41"/>
      <c r="C570" s="34"/>
      <c r="D570" s="34"/>
      <c r="E570" s="41"/>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34"/>
      <c r="B571" s="41"/>
      <c r="C571" s="34"/>
      <c r="D571" s="34"/>
      <c r="E571" s="41"/>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34"/>
      <c r="B572" s="41"/>
      <c r="C572" s="34"/>
      <c r="D572" s="34"/>
      <c r="E572" s="41"/>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34"/>
      <c r="B573" s="41"/>
      <c r="C573" s="34"/>
      <c r="D573" s="34"/>
      <c r="E573" s="41"/>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34"/>
      <c r="B574" s="41"/>
      <c r="C574" s="34"/>
      <c r="D574" s="34"/>
      <c r="E574" s="41"/>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34"/>
      <c r="B575" s="41"/>
      <c r="C575" s="34"/>
      <c r="D575" s="34"/>
      <c r="E575" s="41"/>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34"/>
      <c r="B576" s="41"/>
      <c r="C576" s="34"/>
      <c r="D576" s="34"/>
      <c r="E576" s="41"/>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34"/>
      <c r="B577" s="41"/>
      <c r="C577" s="34"/>
      <c r="D577" s="34"/>
      <c r="E577" s="41"/>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34"/>
      <c r="B578" s="41"/>
      <c r="C578" s="34"/>
      <c r="D578" s="34"/>
      <c r="E578" s="41"/>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34"/>
      <c r="B579" s="41"/>
      <c r="C579" s="34"/>
      <c r="D579" s="34"/>
      <c r="E579" s="41"/>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34"/>
      <c r="B580" s="41"/>
      <c r="C580" s="34"/>
      <c r="D580" s="34"/>
      <c r="E580" s="41"/>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34"/>
      <c r="B581" s="41"/>
      <c r="C581" s="34"/>
      <c r="D581" s="34"/>
      <c r="E581" s="41"/>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34"/>
      <c r="B582" s="41"/>
      <c r="C582" s="34"/>
      <c r="D582" s="34"/>
      <c r="E582" s="41"/>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34"/>
      <c r="B583" s="41"/>
      <c r="C583" s="34"/>
      <c r="D583" s="34"/>
      <c r="E583" s="41"/>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34"/>
      <c r="B584" s="41"/>
      <c r="C584" s="34"/>
      <c r="D584" s="34"/>
      <c r="E584" s="41"/>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34"/>
      <c r="B585" s="41"/>
      <c r="C585" s="34"/>
      <c r="D585" s="34"/>
      <c r="E585" s="41"/>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34"/>
      <c r="B586" s="41"/>
      <c r="C586" s="34"/>
      <c r="D586" s="34"/>
      <c r="E586" s="41"/>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34"/>
      <c r="B587" s="41"/>
      <c r="C587" s="34"/>
      <c r="D587" s="34"/>
      <c r="E587" s="41"/>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34"/>
      <c r="B588" s="41"/>
      <c r="C588" s="34"/>
      <c r="D588" s="34"/>
      <c r="E588" s="41"/>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34"/>
      <c r="B589" s="41"/>
      <c r="C589" s="34"/>
      <c r="D589" s="34"/>
      <c r="E589" s="41"/>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34"/>
      <c r="B590" s="41"/>
      <c r="C590" s="34"/>
      <c r="D590" s="34"/>
      <c r="E590" s="41"/>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34"/>
      <c r="B591" s="41"/>
      <c r="C591" s="34"/>
      <c r="D591" s="34"/>
      <c r="E591" s="41"/>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34"/>
      <c r="B592" s="41"/>
      <c r="C592" s="34"/>
      <c r="D592" s="34"/>
      <c r="E592" s="41"/>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34"/>
      <c r="B593" s="41"/>
      <c r="C593" s="34"/>
      <c r="D593" s="34"/>
      <c r="E593" s="41"/>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34"/>
      <c r="B594" s="41"/>
      <c r="C594" s="34"/>
      <c r="D594" s="34"/>
      <c r="E594" s="41"/>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34"/>
      <c r="B595" s="41"/>
      <c r="C595" s="34"/>
      <c r="D595" s="34"/>
      <c r="E595" s="41"/>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34"/>
      <c r="B596" s="41"/>
      <c r="C596" s="34"/>
      <c r="D596" s="34"/>
      <c r="E596" s="41"/>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34"/>
      <c r="B597" s="41"/>
      <c r="C597" s="34"/>
      <c r="D597" s="34"/>
      <c r="E597" s="41"/>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34"/>
      <c r="B598" s="41"/>
      <c r="C598" s="34"/>
      <c r="D598" s="34"/>
      <c r="E598" s="41"/>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34"/>
      <c r="B599" s="41"/>
      <c r="C599" s="34"/>
      <c r="D599" s="34"/>
      <c r="E599" s="41"/>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34"/>
      <c r="B600" s="41"/>
      <c r="C600" s="34"/>
      <c r="D600" s="34"/>
      <c r="E600" s="41"/>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34"/>
      <c r="B601" s="41"/>
      <c r="C601" s="34"/>
      <c r="D601" s="34"/>
      <c r="E601" s="41"/>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34"/>
      <c r="B602" s="41"/>
      <c r="C602" s="34"/>
      <c r="D602" s="34"/>
      <c r="E602" s="41"/>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34"/>
      <c r="B603" s="41"/>
      <c r="C603" s="34"/>
      <c r="D603" s="34"/>
      <c r="E603" s="41"/>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34"/>
      <c r="B604" s="41"/>
      <c r="C604" s="34"/>
      <c r="D604" s="34"/>
      <c r="E604" s="41"/>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34"/>
      <c r="B605" s="41"/>
      <c r="C605" s="34"/>
      <c r="D605" s="34"/>
      <c r="E605" s="41"/>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34"/>
      <c r="B606" s="41"/>
      <c r="C606" s="34"/>
      <c r="D606" s="34"/>
      <c r="E606" s="41"/>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34"/>
      <c r="B607" s="41"/>
      <c r="C607" s="34"/>
      <c r="D607" s="34"/>
      <c r="E607" s="41"/>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34"/>
      <c r="B608" s="41"/>
      <c r="C608" s="34"/>
      <c r="D608" s="34"/>
      <c r="E608" s="41"/>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34"/>
      <c r="B609" s="41"/>
      <c r="C609" s="34"/>
      <c r="D609" s="34"/>
      <c r="E609" s="41"/>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34"/>
      <c r="B610" s="41"/>
      <c r="C610" s="34"/>
      <c r="D610" s="34"/>
      <c r="E610" s="41"/>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34"/>
      <c r="B611" s="41"/>
      <c r="C611" s="34"/>
      <c r="D611" s="34"/>
      <c r="E611" s="41"/>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34"/>
      <c r="B612" s="41"/>
      <c r="C612" s="34"/>
      <c r="D612" s="34"/>
      <c r="E612" s="41"/>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34"/>
      <c r="B613" s="41"/>
      <c r="C613" s="34"/>
      <c r="D613" s="34"/>
      <c r="E613" s="41"/>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34"/>
      <c r="B614" s="41"/>
      <c r="C614" s="34"/>
      <c r="D614" s="34"/>
      <c r="E614" s="41"/>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34"/>
      <c r="B615" s="41"/>
      <c r="C615" s="34"/>
      <c r="D615" s="34"/>
      <c r="E615" s="41"/>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34"/>
      <c r="B616" s="41"/>
      <c r="C616" s="34"/>
      <c r="D616" s="34"/>
      <c r="E616" s="41"/>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34"/>
      <c r="B617" s="41"/>
      <c r="C617" s="34"/>
      <c r="D617" s="34"/>
      <c r="E617" s="41"/>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34"/>
      <c r="B618" s="41"/>
      <c r="C618" s="34"/>
      <c r="D618" s="34"/>
      <c r="E618" s="41"/>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34"/>
      <c r="B619" s="41"/>
      <c r="C619" s="34"/>
      <c r="D619" s="34"/>
      <c r="E619" s="41"/>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34"/>
      <c r="B620" s="41"/>
      <c r="C620" s="34"/>
      <c r="D620" s="34"/>
      <c r="E620" s="41"/>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34"/>
      <c r="B621" s="41"/>
      <c r="C621" s="34"/>
      <c r="D621" s="34"/>
      <c r="E621" s="41"/>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34"/>
      <c r="B622" s="41"/>
      <c r="C622" s="34"/>
      <c r="D622" s="34"/>
      <c r="E622" s="41"/>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34"/>
      <c r="B623" s="41"/>
      <c r="C623" s="34"/>
      <c r="D623" s="34"/>
      <c r="E623" s="41"/>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34"/>
      <c r="B624" s="41"/>
      <c r="C624" s="34"/>
      <c r="D624" s="34"/>
      <c r="E624" s="41"/>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34"/>
      <c r="B625" s="41"/>
      <c r="C625" s="34"/>
      <c r="D625" s="34"/>
      <c r="E625" s="41"/>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34"/>
      <c r="B626" s="41"/>
      <c r="C626" s="34"/>
      <c r="D626" s="34"/>
      <c r="E626" s="41"/>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34"/>
      <c r="B627" s="41"/>
      <c r="C627" s="34"/>
      <c r="D627" s="34"/>
      <c r="E627" s="41"/>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34"/>
      <c r="B628" s="41"/>
      <c r="C628" s="34"/>
      <c r="D628" s="34"/>
      <c r="E628" s="41"/>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34"/>
      <c r="B629" s="41"/>
      <c r="C629" s="34"/>
      <c r="D629" s="34"/>
      <c r="E629" s="41"/>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34"/>
      <c r="B630" s="41"/>
      <c r="C630" s="34"/>
      <c r="D630" s="34"/>
      <c r="E630" s="41"/>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34"/>
      <c r="B631" s="41"/>
      <c r="C631" s="34"/>
      <c r="D631" s="34"/>
      <c r="E631" s="41"/>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34"/>
      <c r="B632" s="41"/>
      <c r="C632" s="34"/>
      <c r="D632" s="34"/>
      <c r="E632" s="41"/>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34"/>
      <c r="B633" s="41"/>
      <c r="C633" s="34"/>
      <c r="D633" s="34"/>
      <c r="E633" s="41"/>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34"/>
      <c r="B634" s="41"/>
      <c r="C634" s="34"/>
      <c r="D634" s="34"/>
      <c r="E634" s="41"/>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34"/>
      <c r="B635" s="41"/>
      <c r="C635" s="34"/>
      <c r="D635" s="34"/>
      <c r="E635" s="41"/>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34"/>
      <c r="B636" s="41"/>
      <c r="C636" s="34"/>
      <c r="D636" s="34"/>
      <c r="E636" s="41"/>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34"/>
      <c r="B637" s="41"/>
      <c r="C637" s="34"/>
      <c r="D637" s="34"/>
      <c r="E637" s="41"/>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34"/>
      <c r="B638" s="41"/>
      <c r="C638" s="34"/>
      <c r="D638" s="34"/>
      <c r="E638" s="41"/>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34"/>
      <c r="B639" s="41"/>
      <c r="C639" s="34"/>
      <c r="D639" s="34"/>
      <c r="E639" s="41"/>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34"/>
      <c r="B640" s="41"/>
      <c r="C640" s="34"/>
      <c r="D640" s="34"/>
      <c r="E640" s="41"/>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34"/>
      <c r="B641" s="41"/>
      <c r="C641" s="34"/>
      <c r="D641" s="34"/>
      <c r="E641" s="41"/>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34"/>
      <c r="B642" s="41"/>
      <c r="C642" s="34"/>
      <c r="D642" s="34"/>
      <c r="E642" s="41"/>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34"/>
      <c r="B643" s="41"/>
      <c r="C643" s="34"/>
      <c r="D643" s="34"/>
      <c r="E643" s="41"/>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34"/>
      <c r="B644" s="41"/>
      <c r="C644" s="34"/>
      <c r="D644" s="34"/>
      <c r="E644" s="41"/>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34"/>
      <c r="B645" s="41"/>
      <c r="C645" s="34"/>
      <c r="D645" s="34"/>
      <c r="E645" s="41"/>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34"/>
      <c r="B646" s="41"/>
      <c r="C646" s="34"/>
      <c r="D646" s="34"/>
      <c r="E646" s="41"/>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34"/>
      <c r="B647" s="41"/>
      <c r="C647" s="34"/>
      <c r="D647" s="34"/>
      <c r="E647" s="41"/>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34"/>
      <c r="B648" s="41"/>
      <c r="C648" s="34"/>
      <c r="D648" s="34"/>
      <c r="E648" s="41"/>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34"/>
      <c r="B649" s="41"/>
      <c r="C649" s="34"/>
      <c r="D649" s="34"/>
      <c r="E649" s="41"/>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34"/>
      <c r="B650" s="41"/>
      <c r="C650" s="34"/>
      <c r="D650" s="34"/>
      <c r="E650" s="41"/>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34"/>
      <c r="B651" s="41"/>
      <c r="C651" s="34"/>
      <c r="D651" s="34"/>
      <c r="E651" s="41"/>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34"/>
      <c r="B652" s="41"/>
      <c r="C652" s="34"/>
      <c r="D652" s="34"/>
      <c r="E652" s="41"/>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34"/>
      <c r="B653" s="41"/>
      <c r="C653" s="34"/>
      <c r="D653" s="34"/>
      <c r="E653" s="41"/>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34"/>
      <c r="B654" s="41"/>
      <c r="C654" s="34"/>
      <c r="D654" s="34"/>
      <c r="E654" s="41"/>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34"/>
      <c r="B655" s="41"/>
      <c r="C655" s="34"/>
      <c r="D655" s="34"/>
      <c r="E655" s="41"/>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34"/>
      <c r="B656" s="41"/>
      <c r="C656" s="34"/>
      <c r="D656" s="34"/>
      <c r="E656" s="41"/>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34"/>
      <c r="B657" s="41"/>
      <c r="C657" s="34"/>
      <c r="D657" s="34"/>
      <c r="E657" s="41"/>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34"/>
      <c r="B658" s="41"/>
      <c r="C658" s="34"/>
      <c r="D658" s="34"/>
      <c r="E658" s="41"/>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34"/>
      <c r="B659" s="41"/>
      <c r="C659" s="34"/>
      <c r="D659" s="34"/>
      <c r="E659" s="41"/>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34"/>
      <c r="B660" s="41"/>
      <c r="C660" s="34"/>
      <c r="D660" s="34"/>
      <c r="E660" s="41"/>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34"/>
      <c r="B661" s="41"/>
      <c r="C661" s="34"/>
      <c r="D661" s="34"/>
      <c r="E661" s="41"/>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34"/>
      <c r="B662" s="41"/>
      <c r="C662" s="34"/>
      <c r="D662" s="34"/>
      <c r="E662" s="41"/>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34"/>
      <c r="B663" s="41"/>
      <c r="C663" s="34"/>
      <c r="D663" s="34"/>
      <c r="E663" s="41"/>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34"/>
      <c r="B664" s="41"/>
      <c r="C664" s="34"/>
      <c r="D664" s="34"/>
      <c r="E664" s="41"/>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34"/>
      <c r="B665" s="41"/>
      <c r="C665" s="34"/>
      <c r="D665" s="34"/>
      <c r="E665" s="41"/>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34"/>
      <c r="B666" s="41"/>
      <c r="C666" s="34"/>
      <c r="D666" s="34"/>
      <c r="E666" s="41"/>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34"/>
      <c r="B667" s="41"/>
      <c r="C667" s="34"/>
      <c r="D667" s="34"/>
      <c r="E667" s="41"/>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34"/>
      <c r="B668" s="41"/>
      <c r="C668" s="34"/>
      <c r="D668" s="34"/>
      <c r="E668" s="41"/>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34"/>
      <c r="B669" s="41"/>
      <c r="C669" s="34"/>
      <c r="D669" s="34"/>
      <c r="E669" s="41"/>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34"/>
      <c r="B670" s="41"/>
      <c r="C670" s="34"/>
      <c r="D670" s="34"/>
      <c r="E670" s="41"/>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34"/>
      <c r="B671" s="41"/>
      <c r="C671" s="34"/>
      <c r="D671" s="34"/>
      <c r="E671" s="41"/>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34"/>
      <c r="B672" s="41"/>
      <c r="C672" s="34"/>
      <c r="D672" s="34"/>
      <c r="E672" s="41"/>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34"/>
      <c r="B673" s="41"/>
      <c r="C673" s="34"/>
      <c r="D673" s="34"/>
      <c r="E673" s="41"/>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34"/>
      <c r="B674" s="41"/>
      <c r="C674" s="34"/>
      <c r="D674" s="34"/>
      <c r="E674" s="41"/>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34"/>
      <c r="B675" s="41"/>
      <c r="C675" s="34"/>
      <c r="D675" s="34"/>
      <c r="E675" s="41"/>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34"/>
      <c r="B676" s="41"/>
      <c r="C676" s="34"/>
      <c r="D676" s="34"/>
      <c r="E676" s="41"/>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34"/>
      <c r="B677" s="41"/>
      <c r="C677" s="34"/>
      <c r="D677" s="34"/>
      <c r="E677" s="41"/>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34"/>
      <c r="B678" s="41"/>
      <c r="C678" s="34"/>
      <c r="D678" s="34"/>
      <c r="E678" s="41"/>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34"/>
      <c r="B679" s="41"/>
      <c r="C679" s="34"/>
      <c r="D679" s="34"/>
      <c r="E679" s="41"/>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34"/>
      <c r="B680" s="41"/>
      <c r="C680" s="34"/>
      <c r="D680" s="34"/>
      <c r="E680" s="41"/>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34"/>
      <c r="B681" s="41"/>
      <c r="C681" s="34"/>
      <c r="D681" s="34"/>
      <c r="E681" s="41"/>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34"/>
      <c r="B682" s="41"/>
      <c r="C682" s="34"/>
      <c r="D682" s="34"/>
      <c r="E682" s="41"/>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34"/>
      <c r="B683" s="41"/>
      <c r="C683" s="34"/>
      <c r="D683" s="34"/>
      <c r="E683" s="41"/>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34"/>
      <c r="B684" s="41"/>
      <c r="C684" s="34"/>
      <c r="D684" s="34"/>
      <c r="E684" s="41"/>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34"/>
      <c r="B685" s="41"/>
      <c r="C685" s="34"/>
      <c r="D685" s="34"/>
      <c r="E685" s="41"/>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34"/>
      <c r="B686" s="41"/>
      <c r="C686" s="34"/>
      <c r="D686" s="34"/>
      <c r="E686" s="41"/>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34"/>
      <c r="B687" s="41"/>
      <c r="C687" s="34"/>
      <c r="D687" s="34"/>
      <c r="E687" s="41"/>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34"/>
      <c r="B688" s="41"/>
      <c r="C688" s="34"/>
      <c r="D688" s="34"/>
      <c r="E688" s="41"/>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34"/>
      <c r="B689" s="41"/>
      <c r="C689" s="34"/>
      <c r="D689" s="34"/>
      <c r="E689" s="41"/>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34"/>
      <c r="B690" s="41"/>
      <c r="C690" s="34"/>
      <c r="D690" s="34"/>
      <c r="E690" s="41"/>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34"/>
      <c r="B691" s="41"/>
      <c r="C691" s="34"/>
      <c r="D691" s="34"/>
      <c r="E691" s="41"/>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34"/>
      <c r="B692" s="41"/>
      <c r="C692" s="34"/>
      <c r="D692" s="34"/>
      <c r="E692" s="41"/>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34"/>
      <c r="B693" s="41"/>
      <c r="C693" s="34"/>
      <c r="D693" s="34"/>
      <c r="E693" s="41"/>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34"/>
      <c r="B694" s="41"/>
      <c r="C694" s="34"/>
      <c r="D694" s="34"/>
      <c r="E694" s="41"/>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34"/>
      <c r="B695" s="41"/>
      <c r="C695" s="34"/>
      <c r="D695" s="34"/>
      <c r="E695" s="41"/>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34"/>
      <c r="B696" s="41"/>
      <c r="C696" s="34"/>
      <c r="D696" s="34"/>
      <c r="E696" s="41"/>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34"/>
      <c r="B697" s="41"/>
      <c r="C697" s="34"/>
      <c r="D697" s="34"/>
      <c r="E697" s="41"/>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34"/>
      <c r="B698" s="41"/>
      <c r="C698" s="34"/>
      <c r="D698" s="34"/>
      <c r="E698" s="41"/>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34"/>
      <c r="B699" s="41"/>
      <c r="C699" s="34"/>
      <c r="D699" s="34"/>
      <c r="E699" s="41"/>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34"/>
      <c r="B700" s="41"/>
      <c r="C700" s="34"/>
      <c r="D700" s="34"/>
      <c r="E700" s="41"/>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34"/>
      <c r="B701" s="41"/>
      <c r="C701" s="34"/>
      <c r="D701" s="34"/>
      <c r="E701" s="41"/>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34"/>
      <c r="B702" s="41"/>
      <c r="C702" s="34"/>
      <c r="D702" s="34"/>
      <c r="E702" s="41"/>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34"/>
      <c r="B703" s="41"/>
      <c r="C703" s="34"/>
      <c r="D703" s="34"/>
      <c r="E703" s="41"/>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34"/>
      <c r="B704" s="41"/>
      <c r="C704" s="34"/>
      <c r="D704" s="34"/>
      <c r="E704" s="41"/>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34"/>
      <c r="B705" s="41"/>
      <c r="C705" s="34"/>
      <c r="D705" s="34"/>
      <c r="E705" s="41"/>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34"/>
      <c r="B706" s="41"/>
      <c r="C706" s="34"/>
      <c r="D706" s="34"/>
      <c r="E706" s="41"/>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34"/>
      <c r="B707" s="41"/>
      <c r="C707" s="34"/>
      <c r="D707" s="34"/>
      <c r="E707" s="41"/>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34"/>
      <c r="B708" s="41"/>
      <c r="C708" s="34"/>
      <c r="D708" s="34"/>
      <c r="E708" s="41"/>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34"/>
      <c r="B709" s="41"/>
      <c r="C709" s="34"/>
      <c r="D709" s="34"/>
      <c r="E709" s="41"/>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34"/>
      <c r="B710" s="41"/>
      <c r="C710" s="34"/>
      <c r="D710" s="34"/>
      <c r="E710" s="41"/>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34"/>
      <c r="B711" s="41"/>
      <c r="C711" s="34"/>
      <c r="D711" s="34"/>
      <c r="E711" s="41"/>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34"/>
      <c r="B712" s="41"/>
      <c r="C712" s="34"/>
      <c r="D712" s="34"/>
      <c r="E712" s="41"/>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34"/>
      <c r="B713" s="41"/>
      <c r="C713" s="34"/>
      <c r="D713" s="34"/>
      <c r="E713" s="41"/>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34"/>
      <c r="B714" s="41"/>
      <c r="C714" s="34"/>
      <c r="D714" s="34"/>
      <c r="E714" s="41"/>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34"/>
      <c r="B715" s="41"/>
      <c r="C715" s="34"/>
      <c r="D715" s="34"/>
      <c r="E715" s="41"/>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34"/>
      <c r="B716" s="41"/>
      <c r="C716" s="34"/>
      <c r="D716" s="34"/>
      <c r="E716" s="41"/>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34"/>
      <c r="B717" s="41"/>
      <c r="C717" s="34"/>
      <c r="D717" s="34"/>
      <c r="E717" s="41"/>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34"/>
      <c r="B718" s="41"/>
      <c r="C718" s="34"/>
      <c r="D718" s="34"/>
      <c r="E718" s="41"/>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34"/>
      <c r="B719" s="41"/>
      <c r="C719" s="34"/>
      <c r="D719" s="34"/>
      <c r="E719" s="41"/>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34"/>
      <c r="B720" s="41"/>
      <c r="C720" s="34"/>
      <c r="D720" s="34"/>
      <c r="E720" s="41"/>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34"/>
      <c r="B721" s="41"/>
      <c r="C721" s="34"/>
      <c r="D721" s="34"/>
      <c r="E721" s="41"/>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34"/>
      <c r="B722" s="41"/>
      <c r="C722" s="34"/>
      <c r="D722" s="34"/>
      <c r="E722" s="41"/>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34"/>
      <c r="B723" s="41"/>
      <c r="C723" s="34"/>
      <c r="D723" s="34"/>
      <c r="E723" s="41"/>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34"/>
      <c r="B724" s="41"/>
      <c r="C724" s="34"/>
      <c r="D724" s="34"/>
      <c r="E724" s="41"/>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34"/>
      <c r="B725" s="41"/>
      <c r="C725" s="34"/>
      <c r="D725" s="34"/>
      <c r="E725" s="41"/>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34"/>
      <c r="B726" s="41"/>
      <c r="C726" s="34"/>
      <c r="D726" s="34"/>
      <c r="E726" s="41"/>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34"/>
      <c r="B727" s="41"/>
      <c r="C727" s="34"/>
      <c r="D727" s="34"/>
      <c r="E727" s="41"/>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34"/>
      <c r="B728" s="41"/>
      <c r="C728" s="34"/>
      <c r="D728" s="34"/>
      <c r="E728" s="41"/>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34"/>
      <c r="B729" s="41"/>
      <c r="C729" s="34"/>
      <c r="D729" s="34"/>
      <c r="E729" s="41"/>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34"/>
      <c r="B730" s="41"/>
      <c r="C730" s="34"/>
      <c r="D730" s="34"/>
      <c r="E730" s="41"/>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34"/>
      <c r="B731" s="41"/>
      <c r="C731" s="34"/>
      <c r="D731" s="34"/>
      <c r="E731" s="41"/>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34"/>
      <c r="B732" s="41"/>
      <c r="C732" s="34"/>
      <c r="D732" s="34"/>
      <c r="E732" s="41"/>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34"/>
      <c r="B733" s="41"/>
      <c r="C733" s="34"/>
      <c r="D733" s="34"/>
      <c r="E733" s="41"/>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34"/>
      <c r="B734" s="41"/>
      <c r="C734" s="34"/>
      <c r="D734" s="34"/>
      <c r="E734" s="41"/>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34"/>
      <c r="B735" s="41"/>
      <c r="C735" s="34"/>
      <c r="D735" s="34"/>
      <c r="E735" s="41"/>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34"/>
      <c r="B736" s="41"/>
      <c r="C736" s="34"/>
      <c r="D736" s="34"/>
      <c r="E736" s="41"/>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34"/>
      <c r="B737" s="41"/>
      <c r="C737" s="34"/>
      <c r="D737" s="34"/>
      <c r="E737" s="41"/>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34"/>
      <c r="B738" s="41"/>
      <c r="C738" s="34"/>
      <c r="D738" s="34"/>
      <c r="E738" s="41"/>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34"/>
      <c r="B739" s="41"/>
      <c r="C739" s="34"/>
      <c r="D739" s="34"/>
      <c r="E739" s="41"/>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34"/>
      <c r="B740" s="41"/>
      <c r="C740" s="34"/>
      <c r="D740" s="34"/>
      <c r="E740" s="41"/>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34"/>
      <c r="B741" s="41"/>
      <c r="C741" s="34"/>
      <c r="D741" s="34"/>
      <c r="E741" s="41"/>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34"/>
      <c r="B742" s="41"/>
      <c r="C742" s="34"/>
      <c r="D742" s="34"/>
      <c r="E742" s="41"/>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34"/>
      <c r="B743" s="41"/>
      <c r="C743" s="34"/>
      <c r="D743" s="34"/>
      <c r="E743" s="41"/>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34"/>
      <c r="B744" s="41"/>
      <c r="C744" s="34"/>
      <c r="D744" s="34"/>
      <c r="E744" s="41"/>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34"/>
      <c r="B745" s="41"/>
      <c r="C745" s="34"/>
      <c r="D745" s="34"/>
      <c r="E745" s="41"/>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34"/>
      <c r="B746" s="41"/>
      <c r="C746" s="34"/>
      <c r="D746" s="34"/>
      <c r="E746" s="41"/>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34"/>
      <c r="B747" s="41"/>
      <c r="C747" s="34"/>
      <c r="D747" s="34"/>
      <c r="E747" s="41"/>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34"/>
      <c r="B748" s="41"/>
      <c r="C748" s="34"/>
      <c r="D748" s="34"/>
      <c r="E748" s="41"/>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34"/>
      <c r="B749" s="41"/>
      <c r="C749" s="34"/>
      <c r="D749" s="34"/>
      <c r="E749" s="41"/>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34"/>
      <c r="B750" s="41"/>
      <c r="C750" s="34"/>
      <c r="D750" s="34"/>
      <c r="E750" s="41"/>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34"/>
      <c r="B751" s="41"/>
      <c r="C751" s="34"/>
      <c r="D751" s="34"/>
      <c r="E751" s="41"/>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34"/>
      <c r="B752" s="41"/>
      <c r="C752" s="34"/>
      <c r="D752" s="34"/>
      <c r="E752" s="41"/>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34"/>
      <c r="B753" s="41"/>
      <c r="C753" s="34"/>
      <c r="D753" s="34"/>
      <c r="E753" s="41"/>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34"/>
      <c r="B754" s="41"/>
      <c r="C754" s="34"/>
      <c r="D754" s="34"/>
      <c r="E754" s="41"/>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34"/>
      <c r="B755" s="41"/>
      <c r="C755" s="34"/>
      <c r="D755" s="34"/>
      <c r="E755" s="41"/>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34"/>
      <c r="B756" s="41"/>
      <c r="C756" s="34"/>
      <c r="D756" s="34"/>
      <c r="E756" s="41"/>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34"/>
      <c r="B757" s="41"/>
      <c r="C757" s="34"/>
      <c r="D757" s="34"/>
      <c r="E757" s="41"/>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34"/>
      <c r="B758" s="41"/>
      <c r="C758" s="34"/>
      <c r="D758" s="34"/>
      <c r="E758" s="41"/>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34"/>
      <c r="B759" s="41"/>
      <c r="C759" s="34"/>
      <c r="D759" s="34"/>
      <c r="E759" s="41"/>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34"/>
      <c r="B760" s="41"/>
      <c r="C760" s="34"/>
      <c r="D760" s="34"/>
      <c r="E760" s="41"/>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34"/>
      <c r="B761" s="41"/>
      <c r="C761" s="34"/>
      <c r="D761" s="34"/>
      <c r="E761" s="41"/>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34"/>
      <c r="B762" s="41"/>
      <c r="C762" s="34"/>
      <c r="D762" s="34"/>
      <c r="E762" s="41"/>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34"/>
      <c r="B763" s="41"/>
      <c r="C763" s="34"/>
      <c r="D763" s="34"/>
      <c r="E763" s="41"/>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34"/>
      <c r="B764" s="41"/>
      <c r="C764" s="34"/>
      <c r="D764" s="34"/>
      <c r="E764" s="41"/>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34"/>
      <c r="B765" s="41"/>
      <c r="C765" s="34"/>
      <c r="D765" s="34"/>
      <c r="E765" s="41"/>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34"/>
      <c r="B766" s="41"/>
      <c r="C766" s="34"/>
      <c r="D766" s="34"/>
      <c r="E766" s="41"/>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34"/>
      <c r="B767" s="41"/>
      <c r="C767" s="34"/>
      <c r="D767" s="34"/>
      <c r="E767" s="41"/>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34"/>
      <c r="B768" s="41"/>
      <c r="C768" s="34"/>
      <c r="D768" s="34"/>
      <c r="E768" s="41"/>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34"/>
      <c r="B769" s="41"/>
      <c r="C769" s="34"/>
      <c r="D769" s="34"/>
      <c r="E769" s="41"/>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34"/>
      <c r="B770" s="41"/>
      <c r="C770" s="34"/>
      <c r="D770" s="34"/>
      <c r="E770" s="41"/>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34"/>
      <c r="B771" s="41"/>
      <c r="C771" s="34"/>
      <c r="D771" s="34"/>
      <c r="E771" s="41"/>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34"/>
      <c r="B772" s="41"/>
      <c r="C772" s="34"/>
      <c r="D772" s="34"/>
      <c r="E772" s="41"/>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34"/>
      <c r="B773" s="41"/>
      <c r="C773" s="34"/>
      <c r="D773" s="34"/>
      <c r="E773" s="41"/>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34"/>
      <c r="B774" s="41"/>
      <c r="C774" s="34"/>
      <c r="D774" s="34"/>
      <c r="E774" s="41"/>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34"/>
      <c r="B775" s="41"/>
      <c r="C775" s="34"/>
      <c r="D775" s="34"/>
      <c r="E775" s="41"/>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34"/>
      <c r="B776" s="41"/>
      <c r="C776" s="34"/>
      <c r="D776" s="34"/>
      <c r="E776" s="41"/>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34"/>
      <c r="B777" s="41"/>
      <c r="C777" s="34"/>
      <c r="D777" s="34"/>
      <c r="E777" s="41"/>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34"/>
      <c r="B778" s="41"/>
      <c r="C778" s="34"/>
      <c r="D778" s="34"/>
      <c r="E778" s="41"/>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34"/>
      <c r="B779" s="41"/>
      <c r="C779" s="34"/>
      <c r="D779" s="34"/>
      <c r="E779" s="41"/>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34"/>
      <c r="B780" s="41"/>
      <c r="C780" s="34"/>
      <c r="D780" s="34"/>
      <c r="E780" s="41"/>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34"/>
      <c r="B781" s="41"/>
      <c r="C781" s="34"/>
      <c r="D781" s="34"/>
      <c r="E781" s="41"/>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34"/>
      <c r="B782" s="41"/>
      <c r="C782" s="34"/>
      <c r="D782" s="34"/>
      <c r="E782" s="41"/>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34"/>
      <c r="B783" s="41"/>
      <c r="C783" s="34"/>
      <c r="D783" s="34"/>
      <c r="E783" s="41"/>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34"/>
      <c r="B784" s="41"/>
      <c r="C784" s="34"/>
      <c r="D784" s="34"/>
      <c r="E784" s="41"/>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34"/>
      <c r="B785" s="41"/>
      <c r="C785" s="34"/>
      <c r="D785" s="34"/>
      <c r="E785" s="41"/>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34"/>
      <c r="B786" s="41"/>
      <c r="C786" s="34"/>
      <c r="D786" s="34"/>
      <c r="E786" s="41"/>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34"/>
      <c r="B787" s="41"/>
      <c r="C787" s="34"/>
      <c r="D787" s="34"/>
      <c r="E787" s="41"/>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34"/>
      <c r="B788" s="41"/>
      <c r="C788" s="34"/>
      <c r="D788" s="34"/>
      <c r="E788" s="41"/>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34"/>
      <c r="B789" s="41"/>
      <c r="C789" s="34"/>
      <c r="D789" s="34"/>
      <c r="E789" s="41"/>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34"/>
      <c r="B790" s="41"/>
      <c r="C790" s="34"/>
      <c r="D790" s="34"/>
      <c r="E790" s="41"/>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34"/>
      <c r="B791" s="41"/>
      <c r="C791" s="34"/>
      <c r="D791" s="34"/>
      <c r="E791" s="41"/>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34"/>
      <c r="B792" s="41"/>
      <c r="C792" s="34"/>
      <c r="D792" s="34"/>
      <c r="E792" s="41"/>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34"/>
      <c r="B793" s="41"/>
      <c r="C793" s="34"/>
      <c r="D793" s="34"/>
      <c r="E793" s="41"/>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34"/>
      <c r="B794" s="41"/>
      <c r="C794" s="34"/>
      <c r="D794" s="34"/>
      <c r="E794" s="41"/>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34"/>
      <c r="B795" s="41"/>
      <c r="C795" s="34"/>
      <c r="D795" s="34"/>
      <c r="E795" s="41"/>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34"/>
      <c r="B796" s="41"/>
      <c r="C796" s="34"/>
      <c r="D796" s="34"/>
      <c r="E796" s="41"/>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34"/>
      <c r="B797" s="41"/>
      <c r="C797" s="34"/>
      <c r="D797" s="34"/>
      <c r="E797" s="41"/>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34"/>
      <c r="B798" s="41"/>
      <c r="C798" s="34"/>
      <c r="D798" s="34"/>
      <c r="E798" s="41"/>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34"/>
      <c r="B799" s="41"/>
      <c r="C799" s="34"/>
      <c r="D799" s="34"/>
      <c r="E799" s="41"/>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34"/>
      <c r="B800" s="41"/>
      <c r="C800" s="34"/>
      <c r="D800" s="34"/>
      <c r="E800" s="41"/>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34"/>
      <c r="B801" s="41"/>
      <c r="C801" s="34"/>
      <c r="D801" s="34"/>
      <c r="E801" s="41"/>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34"/>
      <c r="B802" s="41"/>
      <c r="C802" s="34"/>
      <c r="D802" s="34"/>
      <c r="E802" s="41"/>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34"/>
      <c r="B803" s="41"/>
      <c r="C803" s="34"/>
      <c r="D803" s="34"/>
      <c r="E803" s="41"/>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34"/>
      <c r="B804" s="41"/>
      <c r="C804" s="34"/>
      <c r="D804" s="34"/>
      <c r="E804" s="41"/>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34"/>
      <c r="B805" s="41"/>
      <c r="C805" s="34"/>
      <c r="D805" s="34"/>
      <c r="E805" s="41"/>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34"/>
      <c r="B806" s="41"/>
      <c r="C806" s="34"/>
      <c r="D806" s="34"/>
      <c r="E806" s="41"/>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34"/>
      <c r="B807" s="41"/>
      <c r="C807" s="34"/>
      <c r="D807" s="34"/>
      <c r="E807" s="41"/>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34"/>
      <c r="B808" s="41"/>
      <c r="C808" s="34"/>
      <c r="D808" s="34"/>
      <c r="E808" s="41"/>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34"/>
      <c r="B809" s="41"/>
      <c r="C809" s="34"/>
      <c r="D809" s="34"/>
      <c r="E809" s="41"/>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34"/>
      <c r="B810" s="41"/>
      <c r="C810" s="34"/>
      <c r="D810" s="34"/>
      <c r="E810" s="41"/>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34"/>
      <c r="B811" s="41"/>
      <c r="C811" s="34"/>
      <c r="D811" s="34"/>
      <c r="E811" s="41"/>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34"/>
      <c r="B812" s="41"/>
      <c r="C812" s="34"/>
      <c r="D812" s="34"/>
      <c r="E812" s="41"/>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34"/>
      <c r="B813" s="41"/>
      <c r="C813" s="34"/>
      <c r="D813" s="34"/>
      <c r="E813" s="41"/>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34"/>
      <c r="B814" s="41"/>
      <c r="C814" s="34"/>
      <c r="D814" s="34"/>
      <c r="E814" s="41"/>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34"/>
      <c r="B815" s="41"/>
      <c r="C815" s="34"/>
      <c r="D815" s="34"/>
      <c r="E815" s="41"/>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34"/>
      <c r="B816" s="41"/>
      <c r="C816" s="34"/>
      <c r="D816" s="34"/>
      <c r="E816" s="41"/>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34"/>
      <c r="B817" s="41"/>
      <c r="C817" s="34"/>
      <c r="D817" s="34"/>
      <c r="E817" s="41"/>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34"/>
      <c r="B818" s="41"/>
      <c r="C818" s="34"/>
      <c r="D818" s="34"/>
      <c r="E818" s="41"/>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34"/>
      <c r="B819" s="41"/>
      <c r="C819" s="34"/>
      <c r="D819" s="34"/>
      <c r="E819" s="41"/>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34"/>
      <c r="B820" s="41"/>
      <c r="C820" s="34"/>
      <c r="D820" s="34"/>
      <c r="E820" s="41"/>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34"/>
      <c r="B821" s="41"/>
      <c r="C821" s="34"/>
      <c r="D821" s="34"/>
      <c r="E821" s="41"/>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34"/>
      <c r="B822" s="41"/>
      <c r="C822" s="34"/>
      <c r="D822" s="34"/>
      <c r="E822" s="41"/>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34"/>
      <c r="B823" s="41"/>
      <c r="C823" s="34"/>
      <c r="D823" s="34"/>
      <c r="E823" s="41"/>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34"/>
      <c r="B824" s="41"/>
      <c r="C824" s="34"/>
      <c r="D824" s="34"/>
      <c r="E824" s="41"/>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34"/>
      <c r="B825" s="41"/>
      <c r="C825" s="34"/>
      <c r="D825" s="34"/>
      <c r="E825" s="41"/>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34"/>
      <c r="B826" s="41"/>
      <c r="C826" s="34"/>
      <c r="D826" s="34"/>
      <c r="E826" s="41"/>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34"/>
      <c r="B827" s="41"/>
      <c r="C827" s="34"/>
      <c r="D827" s="34"/>
      <c r="E827" s="41"/>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34"/>
      <c r="B828" s="41"/>
      <c r="C828" s="34"/>
      <c r="D828" s="34"/>
      <c r="E828" s="41"/>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34"/>
      <c r="B829" s="41"/>
      <c r="C829" s="34"/>
      <c r="D829" s="34"/>
      <c r="E829" s="41"/>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34"/>
      <c r="B830" s="41"/>
      <c r="C830" s="34"/>
      <c r="D830" s="34"/>
      <c r="E830" s="41"/>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34"/>
      <c r="B831" s="41"/>
      <c r="C831" s="34"/>
      <c r="D831" s="34"/>
      <c r="E831" s="41"/>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34"/>
      <c r="B832" s="41"/>
      <c r="C832" s="34"/>
      <c r="D832" s="34"/>
      <c r="E832" s="41"/>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34"/>
      <c r="B833" s="41"/>
      <c r="C833" s="34"/>
      <c r="D833" s="34"/>
      <c r="E833" s="41"/>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34"/>
      <c r="B834" s="41"/>
      <c r="C834" s="34"/>
      <c r="D834" s="34"/>
      <c r="E834" s="41"/>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34"/>
      <c r="B835" s="41"/>
      <c r="C835" s="34"/>
      <c r="D835" s="34"/>
      <c r="E835" s="41"/>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34"/>
      <c r="B836" s="41"/>
      <c r="C836" s="34"/>
      <c r="D836" s="34"/>
      <c r="E836" s="41"/>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34"/>
      <c r="B837" s="41"/>
      <c r="C837" s="34"/>
      <c r="D837" s="34"/>
      <c r="E837" s="41"/>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34"/>
      <c r="B838" s="41"/>
      <c r="C838" s="34"/>
      <c r="D838" s="34"/>
      <c r="E838" s="41"/>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34"/>
      <c r="B839" s="41"/>
      <c r="C839" s="34"/>
      <c r="D839" s="34"/>
      <c r="E839" s="41"/>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34"/>
      <c r="B840" s="41"/>
      <c r="C840" s="34"/>
      <c r="D840" s="34"/>
      <c r="E840" s="41"/>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34"/>
      <c r="B841" s="41"/>
      <c r="C841" s="34"/>
      <c r="D841" s="34"/>
      <c r="E841" s="41"/>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34"/>
      <c r="B842" s="41"/>
      <c r="C842" s="34"/>
      <c r="D842" s="34"/>
      <c r="E842" s="41"/>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34"/>
      <c r="B843" s="41"/>
      <c r="C843" s="34"/>
      <c r="D843" s="34"/>
      <c r="E843" s="41"/>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34"/>
      <c r="B844" s="41"/>
      <c r="C844" s="34"/>
      <c r="D844" s="34"/>
      <c r="E844" s="41"/>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34"/>
      <c r="B845" s="41"/>
      <c r="C845" s="34"/>
      <c r="D845" s="34"/>
      <c r="E845" s="41"/>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34"/>
      <c r="B846" s="41"/>
      <c r="C846" s="34"/>
      <c r="D846" s="34"/>
      <c r="E846" s="41"/>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34"/>
      <c r="B847" s="41"/>
      <c r="C847" s="34"/>
      <c r="D847" s="34"/>
      <c r="E847" s="41"/>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34"/>
      <c r="B848" s="41"/>
      <c r="C848" s="34"/>
      <c r="D848" s="34"/>
      <c r="E848" s="41"/>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34"/>
      <c r="B849" s="41"/>
      <c r="C849" s="34"/>
      <c r="D849" s="34"/>
      <c r="E849" s="41"/>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34"/>
      <c r="B850" s="41"/>
      <c r="C850" s="34"/>
      <c r="D850" s="34"/>
      <c r="E850" s="41"/>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34"/>
      <c r="B851" s="41"/>
      <c r="C851" s="34"/>
      <c r="D851" s="34"/>
      <c r="E851" s="41"/>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34"/>
      <c r="B852" s="41"/>
      <c r="C852" s="34"/>
      <c r="D852" s="34"/>
      <c r="E852" s="41"/>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34"/>
      <c r="B853" s="41"/>
      <c r="C853" s="34"/>
      <c r="D853" s="34"/>
      <c r="E853" s="41"/>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34"/>
      <c r="B854" s="41"/>
      <c r="C854" s="34"/>
      <c r="D854" s="34"/>
      <c r="E854" s="41"/>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34"/>
      <c r="B855" s="41"/>
      <c r="C855" s="34"/>
      <c r="D855" s="34"/>
      <c r="E855" s="41"/>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34"/>
      <c r="B856" s="41"/>
      <c r="C856" s="34"/>
      <c r="D856" s="34"/>
      <c r="E856" s="41"/>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34"/>
      <c r="B857" s="41"/>
      <c r="C857" s="34"/>
      <c r="D857" s="34"/>
      <c r="E857" s="41"/>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34"/>
      <c r="B858" s="41"/>
      <c r="C858" s="34"/>
      <c r="D858" s="34"/>
      <c r="E858" s="41"/>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34"/>
      <c r="B859" s="41"/>
      <c r="C859" s="34"/>
      <c r="D859" s="34"/>
      <c r="E859" s="41"/>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34"/>
      <c r="B860" s="41"/>
      <c r="C860" s="34"/>
      <c r="D860" s="34"/>
      <c r="E860" s="41"/>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34"/>
      <c r="B861" s="41"/>
      <c r="C861" s="34"/>
      <c r="D861" s="34"/>
      <c r="E861" s="41"/>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34"/>
      <c r="B862" s="41"/>
      <c r="C862" s="34"/>
      <c r="D862" s="34"/>
      <c r="E862" s="41"/>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34"/>
      <c r="B863" s="41"/>
      <c r="C863" s="34"/>
      <c r="D863" s="34"/>
      <c r="E863" s="41"/>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34"/>
      <c r="B864" s="41"/>
      <c r="C864" s="34"/>
      <c r="D864" s="34"/>
      <c r="E864" s="41"/>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34"/>
      <c r="B865" s="41"/>
      <c r="C865" s="34"/>
      <c r="D865" s="34"/>
      <c r="E865" s="41"/>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34"/>
      <c r="B866" s="41"/>
      <c r="C866" s="34"/>
      <c r="D866" s="34"/>
      <c r="E866" s="41"/>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34"/>
      <c r="B867" s="41"/>
      <c r="C867" s="34"/>
      <c r="D867" s="34"/>
      <c r="E867" s="41"/>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34"/>
      <c r="B868" s="41"/>
      <c r="C868" s="34"/>
      <c r="D868" s="34"/>
      <c r="E868" s="41"/>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34"/>
      <c r="B869" s="41"/>
      <c r="C869" s="34"/>
      <c r="D869" s="34"/>
      <c r="E869" s="41"/>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34"/>
      <c r="B870" s="41"/>
      <c r="C870" s="34"/>
      <c r="D870" s="34"/>
      <c r="E870" s="41"/>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34"/>
      <c r="B871" s="41"/>
      <c r="C871" s="34"/>
      <c r="D871" s="34"/>
      <c r="E871" s="41"/>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34"/>
      <c r="B872" s="41"/>
      <c r="C872" s="34"/>
      <c r="D872" s="34"/>
      <c r="E872" s="41"/>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34"/>
      <c r="B873" s="41"/>
      <c r="C873" s="34"/>
      <c r="D873" s="34"/>
      <c r="E873" s="41"/>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34"/>
      <c r="B874" s="41"/>
      <c r="C874" s="34"/>
      <c r="D874" s="34"/>
      <c r="E874" s="41"/>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34"/>
      <c r="B875" s="41"/>
      <c r="C875" s="34"/>
      <c r="D875" s="34"/>
      <c r="E875" s="41"/>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34"/>
      <c r="B876" s="41"/>
      <c r="C876" s="34"/>
      <c r="D876" s="34"/>
      <c r="E876" s="41"/>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34"/>
      <c r="B877" s="41"/>
      <c r="C877" s="34"/>
      <c r="D877" s="34"/>
      <c r="E877" s="41"/>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34"/>
      <c r="B878" s="41"/>
      <c r="C878" s="34"/>
      <c r="D878" s="34"/>
      <c r="E878" s="41"/>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34"/>
      <c r="B879" s="41"/>
      <c r="C879" s="34"/>
      <c r="D879" s="34"/>
      <c r="E879" s="41"/>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34"/>
      <c r="B880" s="41"/>
      <c r="C880" s="34"/>
      <c r="D880" s="34"/>
      <c r="E880" s="41"/>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34"/>
      <c r="B881" s="41"/>
      <c r="C881" s="34"/>
      <c r="D881" s="34"/>
      <c r="E881" s="41"/>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34"/>
      <c r="B882" s="41"/>
      <c r="C882" s="34"/>
      <c r="D882" s="34"/>
      <c r="E882" s="41"/>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34"/>
      <c r="B883" s="41"/>
      <c r="C883" s="34"/>
      <c r="D883" s="34"/>
      <c r="E883" s="41"/>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34"/>
      <c r="B884" s="41"/>
      <c r="C884" s="34"/>
      <c r="D884" s="34"/>
      <c r="E884" s="41"/>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34"/>
      <c r="B885" s="41"/>
      <c r="C885" s="34"/>
      <c r="D885" s="34"/>
      <c r="E885" s="41"/>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34"/>
      <c r="B886" s="41"/>
      <c r="C886" s="34"/>
      <c r="D886" s="34"/>
      <c r="E886" s="41"/>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34"/>
      <c r="B887" s="41"/>
      <c r="C887" s="34"/>
      <c r="D887" s="34"/>
      <c r="E887" s="41"/>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34"/>
      <c r="B888" s="41"/>
      <c r="C888" s="34"/>
      <c r="D888" s="34"/>
      <c r="E888" s="41"/>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34"/>
      <c r="B889" s="41"/>
      <c r="C889" s="34"/>
      <c r="D889" s="34"/>
      <c r="E889" s="41"/>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34"/>
      <c r="B890" s="41"/>
      <c r="C890" s="34"/>
      <c r="D890" s="34"/>
      <c r="E890" s="41"/>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34"/>
      <c r="B891" s="41"/>
      <c r="C891" s="34"/>
      <c r="D891" s="34"/>
      <c r="E891" s="41"/>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34"/>
      <c r="B892" s="41"/>
      <c r="C892" s="34"/>
      <c r="D892" s="34"/>
      <c r="E892" s="41"/>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34"/>
      <c r="B893" s="41"/>
      <c r="C893" s="34"/>
      <c r="D893" s="34"/>
      <c r="E893" s="41"/>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34"/>
      <c r="B894" s="41"/>
      <c r="C894" s="34"/>
      <c r="D894" s="34"/>
      <c r="E894" s="41"/>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34"/>
      <c r="B895" s="41"/>
      <c r="C895" s="34"/>
      <c r="D895" s="34"/>
      <c r="E895" s="41"/>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34"/>
      <c r="B896" s="41"/>
      <c r="C896" s="34"/>
      <c r="D896" s="34"/>
      <c r="E896" s="41"/>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34"/>
      <c r="B897" s="41"/>
      <c r="C897" s="34"/>
      <c r="D897" s="34"/>
      <c r="E897" s="41"/>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34"/>
      <c r="B898" s="41"/>
      <c r="C898" s="34"/>
      <c r="D898" s="34"/>
      <c r="E898" s="41"/>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34"/>
      <c r="B899" s="41"/>
      <c r="C899" s="34"/>
      <c r="D899" s="34"/>
      <c r="E899" s="41"/>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34"/>
      <c r="B900" s="41"/>
      <c r="C900" s="34"/>
      <c r="D900" s="34"/>
      <c r="E900" s="41"/>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34"/>
      <c r="B901" s="41"/>
      <c r="C901" s="34"/>
      <c r="D901" s="34"/>
      <c r="E901" s="41"/>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34"/>
      <c r="B902" s="41"/>
      <c r="C902" s="34"/>
      <c r="D902" s="34"/>
      <c r="E902" s="41"/>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34"/>
      <c r="B903" s="41"/>
      <c r="C903" s="34"/>
      <c r="D903" s="34"/>
      <c r="E903" s="41"/>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34"/>
      <c r="B904" s="41"/>
      <c r="C904" s="34"/>
      <c r="D904" s="34"/>
      <c r="E904" s="41"/>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34"/>
      <c r="B905" s="41"/>
      <c r="C905" s="34"/>
      <c r="D905" s="34"/>
      <c r="E905" s="41"/>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34"/>
      <c r="B906" s="41"/>
      <c r="C906" s="34"/>
      <c r="D906" s="34"/>
      <c r="E906" s="41"/>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34"/>
      <c r="B907" s="41"/>
      <c r="C907" s="34"/>
      <c r="D907" s="34"/>
      <c r="E907" s="41"/>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34"/>
      <c r="B908" s="41"/>
      <c r="C908" s="34"/>
      <c r="D908" s="34"/>
      <c r="E908" s="41"/>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34"/>
      <c r="B909" s="41"/>
      <c r="C909" s="34"/>
      <c r="D909" s="34"/>
      <c r="E909" s="41"/>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34"/>
      <c r="B910" s="41"/>
      <c r="C910" s="34"/>
      <c r="D910" s="34"/>
      <c r="E910" s="41"/>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34"/>
      <c r="B911" s="41"/>
      <c r="C911" s="34"/>
      <c r="D911" s="34"/>
      <c r="E911" s="41"/>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34"/>
      <c r="B912" s="41"/>
      <c r="C912" s="34"/>
      <c r="D912" s="34"/>
      <c r="E912" s="41"/>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34"/>
      <c r="B913" s="41"/>
      <c r="C913" s="34"/>
      <c r="D913" s="34"/>
      <c r="E913" s="41"/>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34"/>
      <c r="B914" s="41"/>
      <c r="C914" s="34"/>
      <c r="D914" s="34"/>
      <c r="E914" s="41"/>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34"/>
      <c r="B915" s="41"/>
      <c r="C915" s="34"/>
      <c r="D915" s="34"/>
      <c r="E915" s="41"/>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34"/>
      <c r="B916" s="41"/>
      <c r="C916" s="34"/>
      <c r="D916" s="34"/>
      <c r="E916" s="41"/>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34"/>
      <c r="B917" s="41"/>
      <c r="C917" s="34"/>
      <c r="D917" s="34"/>
      <c r="E917" s="41"/>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34"/>
      <c r="B918" s="41"/>
      <c r="C918" s="34"/>
      <c r="D918" s="34"/>
      <c r="E918" s="41"/>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34"/>
      <c r="B919" s="41"/>
      <c r="C919" s="34"/>
      <c r="D919" s="34"/>
      <c r="E919" s="41"/>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34"/>
      <c r="B920" s="41"/>
      <c r="C920" s="34"/>
      <c r="D920" s="34"/>
      <c r="E920" s="41"/>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34"/>
      <c r="B921" s="41"/>
      <c r="C921" s="34"/>
      <c r="D921" s="34"/>
      <c r="E921" s="41"/>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34"/>
      <c r="B922" s="41"/>
      <c r="C922" s="34"/>
      <c r="D922" s="34"/>
      <c r="E922" s="41"/>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34"/>
      <c r="B923" s="41"/>
      <c r="C923" s="34"/>
      <c r="D923" s="34"/>
      <c r="E923" s="41"/>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34"/>
      <c r="B924" s="41"/>
      <c r="C924" s="34"/>
      <c r="D924" s="34"/>
      <c r="E924" s="41"/>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34"/>
      <c r="B925" s="41"/>
      <c r="C925" s="34"/>
      <c r="D925" s="34"/>
      <c r="E925" s="41"/>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34"/>
      <c r="B926" s="41"/>
      <c r="C926" s="34"/>
      <c r="D926" s="34"/>
      <c r="E926" s="41"/>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34"/>
      <c r="B927" s="41"/>
      <c r="C927" s="34"/>
      <c r="D927" s="34"/>
      <c r="E927" s="41"/>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34"/>
      <c r="B928" s="41"/>
      <c r="C928" s="34"/>
      <c r="D928" s="34"/>
      <c r="E928" s="41"/>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34"/>
      <c r="B929" s="41"/>
      <c r="C929" s="34"/>
      <c r="D929" s="34"/>
      <c r="E929" s="41"/>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34"/>
      <c r="B930" s="41"/>
      <c r="C930" s="34"/>
      <c r="D930" s="34"/>
      <c r="E930" s="41"/>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34"/>
      <c r="B931" s="41"/>
      <c r="C931" s="34"/>
      <c r="D931" s="34"/>
      <c r="E931" s="41"/>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34"/>
      <c r="B932" s="41"/>
      <c r="C932" s="34"/>
      <c r="D932" s="34"/>
      <c r="E932" s="41"/>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34"/>
      <c r="B933" s="41"/>
      <c r="C933" s="34"/>
      <c r="D933" s="34"/>
      <c r="E933" s="41"/>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34"/>
      <c r="B934" s="41"/>
      <c r="C934" s="34"/>
      <c r="D934" s="34"/>
      <c r="E934" s="41"/>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34"/>
      <c r="B935" s="41"/>
      <c r="C935" s="34"/>
      <c r="D935" s="34"/>
      <c r="E935" s="41"/>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34"/>
      <c r="B936" s="41"/>
      <c r="C936" s="34"/>
      <c r="D936" s="34"/>
      <c r="E936" s="41"/>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34"/>
      <c r="B937" s="41"/>
      <c r="C937" s="34"/>
      <c r="D937" s="34"/>
      <c r="E937" s="41"/>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34"/>
      <c r="B938" s="41"/>
      <c r="C938" s="34"/>
      <c r="D938" s="34"/>
      <c r="E938" s="41"/>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34"/>
      <c r="B939" s="41"/>
      <c r="C939" s="34"/>
      <c r="D939" s="34"/>
      <c r="E939" s="41"/>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34"/>
      <c r="B940" s="41"/>
      <c r="C940" s="34"/>
      <c r="D940" s="34"/>
      <c r="E940" s="41"/>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34"/>
      <c r="B941" s="41"/>
      <c r="C941" s="34"/>
      <c r="D941" s="34"/>
      <c r="E941" s="41"/>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34"/>
      <c r="B942" s="41"/>
      <c r="C942" s="34"/>
      <c r="D942" s="34"/>
      <c r="E942" s="41"/>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34"/>
      <c r="B943" s="41"/>
      <c r="C943" s="34"/>
      <c r="D943" s="34"/>
      <c r="E943" s="41"/>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34"/>
      <c r="B944" s="41"/>
      <c r="C944" s="34"/>
      <c r="D944" s="34"/>
      <c r="E944" s="41"/>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34"/>
      <c r="B945" s="41"/>
      <c r="C945" s="34"/>
      <c r="D945" s="34"/>
      <c r="E945" s="41"/>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34"/>
      <c r="B946" s="41"/>
      <c r="C946" s="34"/>
      <c r="D946" s="34"/>
      <c r="E946" s="41"/>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34"/>
      <c r="B947" s="41"/>
      <c r="C947" s="34"/>
      <c r="D947" s="34"/>
      <c r="E947" s="41"/>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34"/>
      <c r="B948" s="41"/>
      <c r="C948" s="34"/>
      <c r="D948" s="34"/>
      <c r="E948" s="41"/>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34"/>
      <c r="B949" s="41"/>
      <c r="C949" s="34"/>
      <c r="D949" s="34"/>
      <c r="E949" s="41"/>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34"/>
      <c r="B950" s="41"/>
      <c r="C950" s="34"/>
      <c r="D950" s="34"/>
      <c r="E950" s="41"/>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34"/>
      <c r="B951" s="41"/>
      <c r="C951" s="34"/>
      <c r="D951" s="34"/>
      <c r="E951" s="41"/>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34"/>
      <c r="B952" s="41"/>
      <c r="C952" s="34"/>
      <c r="D952" s="34"/>
      <c r="E952" s="41"/>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34"/>
      <c r="B953" s="41"/>
      <c r="C953" s="34"/>
      <c r="D953" s="34"/>
      <c r="E953" s="41"/>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34"/>
      <c r="B954" s="41"/>
      <c r="C954" s="34"/>
      <c r="D954" s="34"/>
      <c r="E954" s="41"/>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34"/>
      <c r="B955" s="41"/>
      <c r="C955" s="34"/>
      <c r="D955" s="34"/>
      <c r="E955" s="41"/>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34"/>
      <c r="B956" s="41"/>
      <c r="C956" s="34"/>
      <c r="D956" s="34"/>
      <c r="E956" s="41"/>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34"/>
      <c r="B957" s="41"/>
      <c r="C957" s="34"/>
      <c r="D957" s="34"/>
      <c r="E957" s="41"/>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34"/>
      <c r="B958" s="41"/>
      <c r="C958" s="34"/>
      <c r="D958" s="34"/>
      <c r="E958" s="41"/>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34"/>
      <c r="B959" s="41"/>
      <c r="C959" s="34"/>
      <c r="D959" s="34"/>
      <c r="E959" s="41"/>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34"/>
      <c r="B960" s="41"/>
      <c r="C960" s="34"/>
      <c r="D960" s="34"/>
      <c r="E960" s="41"/>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34"/>
      <c r="B961" s="41"/>
      <c r="C961" s="34"/>
      <c r="D961" s="34"/>
      <c r="E961" s="41"/>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34"/>
      <c r="B962" s="41"/>
      <c r="C962" s="34"/>
      <c r="D962" s="34"/>
      <c r="E962" s="41"/>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34"/>
      <c r="B963" s="41"/>
      <c r="C963" s="34"/>
      <c r="D963" s="34"/>
      <c r="E963" s="41"/>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34"/>
      <c r="B964" s="41"/>
      <c r="C964" s="34"/>
      <c r="D964" s="34"/>
      <c r="E964" s="41"/>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34"/>
      <c r="B965" s="41"/>
      <c r="C965" s="34"/>
      <c r="D965" s="34"/>
      <c r="E965" s="41"/>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34"/>
      <c r="B966" s="41"/>
      <c r="C966" s="34"/>
      <c r="D966" s="34"/>
      <c r="E966" s="41"/>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34"/>
      <c r="B967" s="41"/>
      <c r="C967" s="34"/>
      <c r="D967" s="34"/>
      <c r="E967" s="41"/>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34"/>
      <c r="B968" s="41"/>
      <c r="C968" s="34"/>
      <c r="D968" s="34"/>
      <c r="E968" s="41"/>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34"/>
      <c r="B969" s="41"/>
      <c r="C969" s="34"/>
      <c r="D969" s="34"/>
      <c r="E969" s="41"/>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34"/>
      <c r="B970" s="41"/>
      <c r="C970" s="34"/>
      <c r="D970" s="34"/>
      <c r="E970" s="41"/>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34"/>
      <c r="B971" s="41"/>
      <c r="C971" s="34"/>
      <c r="D971" s="34"/>
      <c r="E971" s="41"/>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34"/>
      <c r="B972" s="41"/>
      <c r="C972" s="34"/>
      <c r="D972" s="34"/>
      <c r="E972" s="41"/>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34"/>
      <c r="B973" s="41"/>
      <c r="C973" s="34"/>
      <c r="D973" s="34"/>
      <c r="E973" s="41"/>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34"/>
      <c r="B974" s="41"/>
      <c r="C974" s="34"/>
      <c r="D974" s="34"/>
      <c r="E974" s="41"/>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34"/>
      <c r="B975" s="41"/>
      <c r="C975" s="34"/>
      <c r="D975" s="34"/>
      <c r="E975" s="41"/>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34"/>
      <c r="B976" s="41"/>
      <c r="C976" s="34"/>
      <c r="D976" s="34"/>
      <c r="E976" s="41"/>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34"/>
      <c r="B977" s="41"/>
      <c r="C977" s="34"/>
      <c r="D977" s="34"/>
      <c r="E977" s="41"/>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34"/>
      <c r="B978" s="41"/>
      <c r="C978" s="34"/>
      <c r="D978" s="34"/>
      <c r="E978" s="41"/>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34"/>
      <c r="B979" s="41"/>
      <c r="C979" s="34"/>
      <c r="D979" s="34"/>
      <c r="E979" s="41"/>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34"/>
      <c r="B980" s="41"/>
      <c r="C980" s="34"/>
      <c r="D980" s="34"/>
      <c r="E980" s="41"/>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34"/>
      <c r="B981" s="41"/>
      <c r="C981" s="34"/>
      <c r="D981" s="34"/>
      <c r="E981" s="41"/>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34"/>
      <c r="B982" s="41"/>
      <c r="C982" s="34"/>
      <c r="D982" s="34"/>
      <c r="E982" s="41"/>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34"/>
      <c r="B983" s="41"/>
      <c r="C983" s="34"/>
      <c r="D983" s="34"/>
      <c r="E983" s="41"/>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34"/>
      <c r="B984" s="41"/>
      <c r="C984" s="34"/>
      <c r="D984" s="34"/>
      <c r="E984" s="41"/>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34"/>
      <c r="B985" s="41"/>
      <c r="C985" s="34"/>
      <c r="D985" s="34"/>
      <c r="E985" s="41"/>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34"/>
      <c r="B986" s="41"/>
      <c r="C986" s="34"/>
      <c r="D986" s="34"/>
      <c r="E986" s="41"/>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34"/>
      <c r="B987" s="41"/>
      <c r="C987" s="34"/>
      <c r="D987" s="34"/>
      <c r="E987" s="41"/>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34"/>
      <c r="B988" s="41"/>
      <c r="C988" s="34"/>
      <c r="D988" s="34"/>
      <c r="E988" s="41"/>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34"/>
      <c r="B989" s="41"/>
      <c r="C989" s="34"/>
      <c r="D989" s="34"/>
      <c r="E989" s="41"/>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34"/>
      <c r="B990" s="41"/>
      <c r="C990" s="34"/>
      <c r="D990" s="34"/>
      <c r="E990" s="41"/>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34"/>
      <c r="B991" s="41"/>
      <c r="C991" s="34"/>
      <c r="D991" s="34"/>
      <c r="E991" s="41"/>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34"/>
      <c r="B992" s="41"/>
      <c r="C992" s="34"/>
      <c r="D992" s="34"/>
      <c r="E992" s="41"/>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34"/>
      <c r="B993" s="41"/>
      <c r="C993" s="34"/>
      <c r="D993" s="34"/>
      <c r="E993" s="41"/>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34"/>
      <c r="B994" s="41"/>
      <c r="C994" s="34"/>
      <c r="D994" s="34"/>
      <c r="E994" s="41"/>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34"/>
      <c r="B995" s="41"/>
      <c r="C995" s="34"/>
      <c r="D995" s="34"/>
      <c r="E995" s="41"/>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34"/>
      <c r="B996" s="41"/>
      <c r="C996" s="34"/>
      <c r="D996" s="34"/>
      <c r="E996" s="41"/>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34"/>
      <c r="B997" s="41"/>
      <c r="C997" s="34"/>
      <c r="D997" s="34"/>
      <c r="E997" s="41"/>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34"/>
      <c r="B998" s="41"/>
      <c r="C998" s="34"/>
      <c r="D998" s="34"/>
      <c r="E998" s="41"/>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c r="A999" s="34"/>
      <c r="B999" s="41"/>
      <c r="C999" s="34"/>
      <c r="D999" s="34"/>
      <c r="E999" s="41"/>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c r="A1000" s="34"/>
      <c r="B1000" s="41"/>
      <c r="C1000" s="34"/>
      <c r="D1000" s="34"/>
      <c r="E1000" s="41"/>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5.75" customHeight="1">
      <c r="A1001" s="34"/>
      <c r="B1001" s="41"/>
      <c r="C1001" s="34"/>
      <c r="D1001" s="34"/>
      <c r="E1001" s="41"/>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15.75" customHeight="1">
      <c r="A1002" s="34"/>
      <c r="B1002" s="41"/>
      <c r="C1002" s="34"/>
      <c r="D1002" s="34"/>
      <c r="E1002" s="41"/>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15.75" customHeight="1">
      <c r="A1003" s="34"/>
      <c r="B1003" s="41"/>
      <c r="C1003" s="34"/>
      <c r="D1003" s="34"/>
      <c r="E1003" s="41"/>
      <c r="F1003" s="34"/>
      <c r="G1003" s="34"/>
      <c r="H1003" s="34"/>
      <c r="I1003" s="34"/>
      <c r="J1003" s="34"/>
      <c r="K1003" s="34"/>
      <c r="L1003" s="34"/>
      <c r="M1003" s="34"/>
      <c r="N1003" s="34"/>
      <c r="O1003" s="34"/>
      <c r="P1003" s="34"/>
      <c r="Q1003" s="34"/>
      <c r="R1003" s="34"/>
      <c r="S1003" s="34"/>
      <c r="T1003" s="34"/>
      <c r="U1003" s="34"/>
      <c r="V1003" s="34"/>
      <c r="W1003" s="34"/>
      <c r="X1003" s="34"/>
      <c r="Y1003" s="34"/>
      <c r="Z1003" s="34"/>
    </row>
    <row r="1004" spans="1:26" ht="15.75" customHeight="1">
      <c r="A1004" s="34"/>
      <c r="B1004" s="41"/>
      <c r="C1004" s="34"/>
      <c r="D1004" s="34"/>
      <c r="E1004" s="41"/>
      <c r="F1004" s="34"/>
      <c r="G1004" s="34"/>
      <c r="H1004" s="34"/>
      <c r="I1004" s="34"/>
      <c r="J1004" s="34"/>
      <c r="K1004" s="34"/>
      <c r="L1004" s="34"/>
      <c r="M1004" s="34"/>
      <c r="N1004" s="34"/>
      <c r="O1004" s="34"/>
      <c r="P1004" s="34"/>
      <c r="Q1004" s="34"/>
      <c r="R1004" s="34"/>
      <c r="S1004" s="34"/>
      <c r="T1004" s="34"/>
      <c r="U1004" s="34"/>
      <c r="V1004" s="34"/>
      <c r="W1004" s="34"/>
      <c r="X1004" s="34"/>
      <c r="Y1004" s="34"/>
      <c r="Z1004" s="34"/>
    </row>
  </sheetData>
  <sheetProtection algorithmName="SHA-512" hashValue="Nu1uD72wzoeAGUxeswq9rEUbYeVPfIK99uckbYUvsQEdegnftrknKGyD2Fu0Rr6TA3u2A9UOHNCU6IsskxsCCA==" saltValue="uYLsqWlX05pAmkZ6o8o67Q==" spinCount="100000" sheet="1" objects="1" scenarios="1"/>
  <mergeCells count="2">
    <mergeCell ref="B1:F1"/>
    <mergeCell ref="A19:G20"/>
  </mergeCells>
  <dataValidations count="1">
    <dataValidation type="custom" allowBlank="1" showInputMessage="1" showErrorMessage="1" errorTitle="Incorrect format" error="Please enter a numerical value.  " sqref="C7" xr:uid="{83FA4129-0EF3-46CA-ABD8-F93AB275EDAB}">
      <formula1>ISNUMBER(C7)</formula1>
    </dataValidation>
  </dataValidations>
  <pageMargins left="0.31496062992125984" right="0.31496062992125984" top="0.55118110236220474" bottom="0.55118110236220474" header="0" footer="0"/>
  <pageSetup paperSize="9" scale="74" orientation="landscape" r:id="rId1"/>
  <headerFooter>
    <oddFooter>&amp;C&amp;A / &amp;F&amp;R&amp;P/&amp;N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FDD413-8042-4A08-83BD-D445588A65F4}">
          <x14:formula1>
            <xm:f>Data!$F$3:$F$27</xm:f>
          </x14:formula1>
          <xm:sqref>F4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D7DD6A"/>
    <pageSetUpPr fitToPage="1"/>
  </sheetPr>
  <dimension ref="A1:H1009"/>
  <sheetViews>
    <sheetView showGridLines="0" zoomScale="85" zoomScaleNormal="85" workbookViewId="0">
      <pane ySplit="3" topLeftCell="A4" activePane="bottomLeft" state="frozen"/>
      <selection pane="bottomLeft" activeCell="C5" sqref="C5"/>
    </sheetView>
  </sheetViews>
  <sheetFormatPr baseColWidth="10" defaultColWidth="14.44140625" defaultRowHeight="14.4"/>
  <cols>
    <col min="1" max="1" width="9.109375" style="29" customWidth="1"/>
    <col min="2" max="2" width="76.109375" style="29" customWidth="1"/>
    <col min="3" max="3" width="13.44140625" style="29" customWidth="1"/>
    <col min="4" max="4" width="4.88671875" style="29" customWidth="1"/>
    <col min="5" max="5" width="91.44140625" style="33" customWidth="1"/>
    <col min="6" max="6" width="14.44140625" style="265" customWidth="1"/>
    <col min="7" max="7" width="14.44140625" style="266" customWidth="1"/>
    <col min="8" max="16384" width="14.44140625" style="29"/>
  </cols>
  <sheetData>
    <row r="1" spans="1:7" ht="49.35" customHeight="1">
      <c r="A1" s="145" t="s">
        <v>294</v>
      </c>
      <c r="B1" s="146"/>
      <c r="C1" s="146"/>
      <c r="D1" s="147"/>
      <c r="E1" s="554" t="str">
        <f>"version "&amp;LARGE(Version!$A$3:$A$24,1)</f>
        <v>version 2,1</v>
      </c>
    </row>
    <row r="2" spans="1:7" ht="28.8">
      <c r="A2" s="148" t="s">
        <v>4</v>
      </c>
      <c r="B2" s="149" t="s">
        <v>295</v>
      </c>
      <c r="C2" s="150" t="s">
        <v>428</v>
      </c>
      <c r="D2" s="151" t="s">
        <v>429</v>
      </c>
      <c r="E2" s="152" t="s">
        <v>430</v>
      </c>
    </row>
    <row r="3" spans="1:7" s="223" customFormat="1" ht="9.6">
      <c r="A3" s="212"/>
      <c r="B3" s="211" t="s">
        <v>296</v>
      </c>
      <c r="C3" s="221"/>
      <c r="D3" s="221"/>
      <c r="E3" s="222"/>
      <c r="G3" s="267"/>
    </row>
    <row r="4" spans="1:7" ht="30" customHeight="1">
      <c r="A4" s="153" t="s">
        <v>297</v>
      </c>
      <c r="B4" s="154"/>
      <c r="C4" s="133" t="s">
        <v>11</v>
      </c>
      <c r="D4" s="155"/>
      <c r="E4" s="156"/>
    </row>
    <row r="5" spans="1:7" ht="204.6" customHeight="1">
      <c r="A5" s="157" t="s">
        <v>13</v>
      </c>
      <c r="B5" s="158" t="s">
        <v>298</v>
      </c>
      <c r="C5" s="159"/>
      <c r="D5" s="160" t="str">
        <f t="array" ref="D5">INDEX(TabResu,MATCH(A5,'3 - ECOPROD LABEL Framework'!$A$3:$A$116,0),COLUMN(Calculs!D:D))</f>
        <v/>
      </c>
      <c r="E5" s="503" t="s">
        <v>431</v>
      </c>
    </row>
    <row r="6" spans="1:7" ht="41.4">
      <c r="A6" s="161" t="s">
        <v>16</v>
      </c>
      <c r="B6" s="162" t="s">
        <v>299</v>
      </c>
      <c r="C6" s="163"/>
      <c r="D6" s="164" t="str">
        <f t="array" ref="D6">INDEX(TabResu,MATCH(A6,'3 - ECOPROD LABEL Framework'!$A$3:$A$116,0),COLUMN(Calculs!D:D))</f>
        <v/>
      </c>
      <c r="E6" s="503" t="s">
        <v>432</v>
      </c>
    </row>
    <row r="7" spans="1:7" ht="124.2">
      <c r="A7" s="157" t="s">
        <v>17</v>
      </c>
      <c r="B7" s="158" t="s">
        <v>300</v>
      </c>
      <c r="C7" s="159"/>
      <c r="D7" s="160" t="str">
        <f t="array" ref="D7">INDEX(TabResu,MATCH(A7,'3 - ECOPROD LABEL Framework'!$A$3:$A$116,0),COLUMN(Calculs!D:D))</f>
        <v/>
      </c>
      <c r="E7" s="165" t="s">
        <v>433</v>
      </c>
    </row>
    <row r="8" spans="1:7" ht="55.2">
      <c r="A8" s="161" t="s">
        <v>101</v>
      </c>
      <c r="B8" s="162" t="s">
        <v>301</v>
      </c>
      <c r="C8" s="163"/>
      <c r="D8" s="164" t="str">
        <f t="array" ref="D8">INDEX(TabResu,MATCH(A8,'3 - ECOPROD LABEL Framework'!$A$3:$A$116,0),COLUMN(Calculs!D:D))</f>
        <v/>
      </c>
      <c r="E8" s="503" t="s">
        <v>434</v>
      </c>
    </row>
    <row r="9" spans="1:7" ht="41.4">
      <c r="A9" s="161" t="s">
        <v>106</v>
      </c>
      <c r="B9" s="162" t="s">
        <v>302</v>
      </c>
      <c r="C9" s="163"/>
      <c r="D9" s="164" t="str">
        <f t="array" ref="D9">INDEX(TabResu,MATCH(A9,'3 - ECOPROD LABEL Framework'!$A$3:$A$116,0),COLUMN(Calculs!D:D))</f>
        <v/>
      </c>
      <c r="E9" s="503" t="s">
        <v>435</v>
      </c>
    </row>
    <row r="10" spans="1:7" ht="165.6">
      <c r="A10" s="161" t="s">
        <v>107</v>
      </c>
      <c r="B10" s="162" t="s">
        <v>303</v>
      </c>
      <c r="C10" s="163"/>
      <c r="D10" s="164" t="str">
        <f t="array" ref="D10">INDEX(TabResu,MATCH(A10,'3 - ECOPROD LABEL Framework'!$A$3:$A$116,0),COLUMN(Calculs!D:D))</f>
        <v/>
      </c>
      <c r="E10" s="503" t="s">
        <v>436</v>
      </c>
    </row>
    <row r="11" spans="1:7" ht="39" customHeight="1">
      <c r="A11" s="161" t="s">
        <v>102</v>
      </c>
      <c r="B11" s="162" t="s">
        <v>304</v>
      </c>
      <c r="C11" s="163"/>
      <c r="D11" s="164" t="str">
        <f t="array" ref="D11">INDEX(TabResu,MATCH(A11,'3 - ECOPROD LABEL Framework'!$A$3:$A$116,0),COLUMN(Calculs!D:D))</f>
        <v/>
      </c>
      <c r="E11" s="503" t="s">
        <v>437</v>
      </c>
    </row>
    <row r="12" spans="1:7" ht="56.1" customHeight="1">
      <c r="A12" s="166" t="s">
        <v>15</v>
      </c>
      <c r="B12" s="158" t="s">
        <v>305</v>
      </c>
      <c r="C12" s="159"/>
      <c r="D12" s="160" t="str">
        <f t="array" ref="D12">INDEX(TabResu,MATCH(A12,'3 - ECOPROD LABEL Framework'!$A$3:$A$116,0),COLUMN(Calculs!D:D))</f>
        <v/>
      </c>
      <c r="E12" s="503" t="s">
        <v>438</v>
      </c>
    </row>
    <row r="13" spans="1:7" ht="243" customHeight="1">
      <c r="A13" s="161" t="s">
        <v>18</v>
      </c>
      <c r="B13" s="162" t="s">
        <v>306</v>
      </c>
      <c r="C13" s="163"/>
      <c r="D13" s="164" t="str">
        <f t="array" ref="D13">INDEX(TabResu,MATCH(A13,'3 - ECOPROD LABEL Framework'!$A$3:$A$116,0),COLUMN(Calculs!D:D))</f>
        <v/>
      </c>
      <c r="E13" s="167" t="s">
        <v>439</v>
      </c>
    </row>
    <row r="14" spans="1:7" ht="30" customHeight="1">
      <c r="A14" s="153" t="s">
        <v>307</v>
      </c>
      <c r="B14" s="154"/>
      <c r="C14" s="133"/>
      <c r="D14" s="155"/>
      <c r="E14" s="156"/>
    </row>
    <row r="15" spans="1:7" ht="110.4">
      <c r="A15" s="161" t="s">
        <v>20</v>
      </c>
      <c r="B15" s="162" t="s">
        <v>308</v>
      </c>
      <c r="C15" s="163"/>
      <c r="D15" s="164" t="str">
        <f t="array" ref="D15">INDEX(TabResu,MATCH(A15,'3 - ECOPROD LABEL Framework'!$A$3:$A$116,0),COLUMN(Calculs!D:D))</f>
        <v/>
      </c>
      <c r="E15" s="503" t="s">
        <v>440</v>
      </c>
    </row>
    <row r="16" spans="1:7" ht="30" customHeight="1">
      <c r="A16" s="161" t="s">
        <v>115</v>
      </c>
      <c r="B16" s="162" t="s">
        <v>309</v>
      </c>
      <c r="C16" s="163"/>
      <c r="D16" s="164" t="str">
        <f t="array" ref="D16">INDEX(TabResu,MATCH(A16,'3 - ECOPROD LABEL Framework'!$A$3:$A$116,0),COLUMN(Calculs!D:D))</f>
        <v/>
      </c>
      <c r="E16" s="596" t="s">
        <v>441</v>
      </c>
    </row>
    <row r="17" spans="1:7" ht="30" customHeight="1">
      <c r="A17" s="161" t="s">
        <v>108</v>
      </c>
      <c r="B17" s="162" t="s">
        <v>310</v>
      </c>
      <c r="C17" s="163"/>
      <c r="D17" s="164" t="str">
        <f t="array" ref="D17">INDEX(TabResu,MATCH(A17,'3 - ECOPROD LABEL Framework'!$A$3:$A$116,0),COLUMN(Calculs!D:D))</f>
        <v/>
      </c>
      <c r="E17" s="596"/>
    </row>
    <row r="18" spans="1:7" ht="30" customHeight="1">
      <c r="A18" s="161" t="s">
        <v>109</v>
      </c>
      <c r="B18" s="162" t="s">
        <v>311</v>
      </c>
      <c r="C18" s="163"/>
      <c r="D18" s="164" t="str">
        <f t="array" ref="D18">INDEX(TabResu,MATCH(A18,'3 - ECOPROD LABEL Framework'!$A$3:$A$116,0),COLUMN(Calculs!D:D))</f>
        <v/>
      </c>
      <c r="E18" s="596"/>
    </row>
    <row r="19" spans="1:7" ht="30" customHeight="1">
      <c r="A19" s="161" t="s">
        <v>110</v>
      </c>
      <c r="B19" s="162" t="s">
        <v>312</v>
      </c>
      <c r="C19" s="163"/>
      <c r="D19" s="164" t="str">
        <f t="array" ref="D19">INDEX(TabResu,MATCH(A19,'3 - ECOPROD LABEL Framework'!$A$3:$A$116,0),COLUMN(Calculs!D:D))</f>
        <v/>
      </c>
      <c r="E19" s="596"/>
    </row>
    <row r="20" spans="1:7" ht="30" customHeight="1">
      <c r="A20" s="161" t="s">
        <v>111</v>
      </c>
      <c r="B20" s="162" t="s">
        <v>313</v>
      </c>
      <c r="C20" s="163"/>
      <c r="D20" s="164" t="str">
        <f t="array" ref="D20">INDEX(TabResu,MATCH(A20,'3 - ECOPROD LABEL Framework'!$A$3:$A$116,0),COLUMN(Calculs!D:D))</f>
        <v/>
      </c>
      <c r="E20" s="596"/>
    </row>
    <row r="21" spans="1:7" ht="30" customHeight="1">
      <c r="A21" s="161" t="s">
        <v>112</v>
      </c>
      <c r="B21" s="162" t="s">
        <v>314</v>
      </c>
      <c r="C21" s="163"/>
      <c r="D21" s="164" t="str">
        <f t="array" ref="D21">INDEX(TabResu,MATCH(A21,'3 - ECOPROD LABEL Framework'!$A$3:$A$116,0),COLUMN(Calculs!D:D))</f>
        <v/>
      </c>
      <c r="E21" s="596"/>
    </row>
    <row r="22" spans="1:7" ht="39" customHeight="1">
      <c r="A22" s="168" t="s">
        <v>113</v>
      </c>
      <c r="B22" s="169" t="s">
        <v>315</v>
      </c>
      <c r="C22" s="170"/>
      <c r="D22" s="171" t="str">
        <f t="array" ref="D22">INDEX(TabResu,MATCH(A22,'3 - ECOPROD LABEL Framework'!$A$3:$A$116,0),COLUMN(Calculs!D:D))</f>
        <v/>
      </c>
      <c r="E22" s="596"/>
    </row>
    <row r="23" spans="1:7" ht="39" customHeight="1">
      <c r="A23" s="168" t="s">
        <v>114</v>
      </c>
      <c r="B23" s="169" t="s">
        <v>316</v>
      </c>
      <c r="C23" s="170"/>
      <c r="D23" s="171" t="str">
        <f t="array" ref="D23">INDEX(TabResu,MATCH(A23,'3 - ECOPROD LABEL Framework'!$A$3:$A$116,0),COLUMN(Calculs!D:D))</f>
        <v/>
      </c>
      <c r="E23" s="596"/>
    </row>
    <row r="24" spans="1:7" ht="30" customHeight="1">
      <c r="A24" s="153" t="s">
        <v>317</v>
      </c>
      <c r="B24" s="154"/>
      <c r="C24" s="133"/>
      <c r="D24" s="155"/>
      <c r="E24" s="156"/>
    </row>
    <row r="25" spans="1:7" ht="132" customHeight="1">
      <c r="A25" s="161" t="s">
        <v>125</v>
      </c>
      <c r="B25" s="162" t="s">
        <v>318</v>
      </c>
      <c r="C25" s="163"/>
      <c r="D25" s="164" t="str">
        <f t="array" ref="D25">INDEX(TabResu,MATCH(A25,'3 - ECOPROD LABEL Framework'!$A$3:$A$116,0),COLUMN(Calculs!D:D))</f>
        <v/>
      </c>
      <c r="E25" s="172" t="s">
        <v>442</v>
      </c>
    </row>
    <row r="26" spans="1:7" ht="138">
      <c r="A26" s="161" t="s">
        <v>126</v>
      </c>
      <c r="B26" s="162" t="s">
        <v>319</v>
      </c>
      <c r="C26" s="163"/>
      <c r="D26" s="164" t="str">
        <f t="array" ref="D26">INDEX(TabResu,MATCH(A26,'3 - ECOPROD LABEL Framework'!$A$3:$A$116,0),COLUMN(Calculs!D:D))</f>
        <v/>
      </c>
      <c r="E26" s="172" t="s">
        <v>443</v>
      </c>
      <c r="G26" s="268"/>
    </row>
    <row r="27" spans="1:7" ht="30" customHeight="1">
      <c r="A27" s="153" t="s">
        <v>320</v>
      </c>
      <c r="B27" s="154"/>
      <c r="C27" s="600" t="s">
        <v>444</v>
      </c>
      <c r="D27" s="600"/>
      <c r="E27" s="601"/>
    </row>
    <row r="28" spans="1:7" ht="24.9" customHeight="1">
      <c r="A28" s="173" t="s">
        <v>321</v>
      </c>
      <c r="B28" s="137"/>
      <c r="C28" s="138" t="s">
        <v>11</v>
      </c>
      <c r="D28" s="174"/>
      <c r="E28" s="175"/>
      <c r="F28" s="269"/>
    </row>
    <row r="29" spans="1:7" ht="55.2">
      <c r="A29" s="161" t="s">
        <v>23</v>
      </c>
      <c r="B29" s="162" t="s">
        <v>322</v>
      </c>
      <c r="C29" s="163"/>
      <c r="D29" s="164" t="str">
        <f t="array" ref="D29">INDEX(TabResu,MATCH(A29,'3 - ECOPROD LABEL Framework'!$A$3:$A$116,0),COLUMN(Calculs!D:D))</f>
        <v/>
      </c>
      <c r="E29" s="176" t="s">
        <v>445</v>
      </c>
    </row>
    <row r="30" spans="1:7" ht="41.4">
      <c r="A30" s="161" t="s">
        <v>24</v>
      </c>
      <c r="B30" s="162" t="s">
        <v>323</v>
      </c>
      <c r="C30" s="163"/>
      <c r="D30" s="164" t="str">
        <f t="array" ref="D30">INDEX(TabResu,MATCH(A30,'3 - ECOPROD LABEL Framework'!$A$3:$A$116,0),COLUMN(Calculs!D:D))</f>
        <v/>
      </c>
      <c r="E30" s="176" t="s">
        <v>446</v>
      </c>
    </row>
    <row r="31" spans="1:7" ht="24.9" customHeight="1">
      <c r="A31" s="173" t="s">
        <v>324</v>
      </c>
      <c r="B31" s="137"/>
      <c r="C31" s="138"/>
      <c r="D31" s="174"/>
      <c r="E31" s="175"/>
      <c r="F31" s="269"/>
    </row>
    <row r="32" spans="1:7" ht="110.4">
      <c r="A32" s="161" t="s">
        <v>25</v>
      </c>
      <c r="B32" s="162" t="s">
        <v>325</v>
      </c>
      <c r="C32" s="163"/>
      <c r="D32" s="164" t="str">
        <f t="array" ref="D32">INDEX(TabResu,MATCH(A32,'3 - ECOPROD LABEL Framework'!$A$3:$A$116,0),COLUMN(Calculs!D:D))</f>
        <v/>
      </c>
      <c r="E32" s="503" t="s">
        <v>447</v>
      </c>
    </row>
    <row r="33" spans="1:7" ht="162" customHeight="1">
      <c r="A33" s="161" t="s">
        <v>26</v>
      </c>
      <c r="B33" s="162" t="s">
        <v>326</v>
      </c>
      <c r="C33" s="163"/>
      <c r="D33" s="164" t="str">
        <f t="array" ref="D33">INDEX(TabResu,MATCH(A33,'3 - ECOPROD LABEL Framework'!$A$3:$A$116,0),COLUMN(Calculs!D:D))</f>
        <v/>
      </c>
      <c r="E33" s="503" t="s">
        <v>448</v>
      </c>
    </row>
    <row r="34" spans="1:7" ht="24.9" customHeight="1">
      <c r="A34" s="173" t="s">
        <v>327</v>
      </c>
      <c r="B34" s="137"/>
      <c r="C34" s="138"/>
      <c r="D34" s="174"/>
      <c r="E34" s="175"/>
      <c r="F34" s="269"/>
    </row>
    <row r="35" spans="1:7" ht="82.8">
      <c r="A35" s="161" t="s">
        <v>79</v>
      </c>
      <c r="B35" s="162" t="s">
        <v>328</v>
      </c>
      <c r="C35" s="163"/>
      <c r="D35" s="164" t="str">
        <f t="array" ref="D35">INDEX(TabResu,MATCH(A35,'3 - ECOPROD LABEL Framework'!$A$3:$A$116,0),COLUMN(Calculs!D:D))</f>
        <v/>
      </c>
      <c r="E35" s="503" t="s">
        <v>449</v>
      </c>
    </row>
    <row r="36" spans="1:7" ht="220.8">
      <c r="A36" s="161" t="s">
        <v>80</v>
      </c>
      <c r="B36" s="162" t="s">
        <v>329</v>
      </c>
      <c r="C36" s="163"/>
      <c r="D36" s="164" t="str">
        <f t="array" ref="D36">INDEX(TabResu,MATCH(A36,'3 - ECOPROD LABEL Framework'!$A$3:$A$116,0),COLUMN(Calculs!D:D))</f>
        <v/>
      </c>
      <c r="E36" s="503" t="s">
        <v>450</v>
      </c>
    </row>
    <row r="37" spans="1:7" s="86" customFormat="1" ht="30" customHeight="1">
      <c r="A37" s="153" t="s">
        <v>330</v>
      </c>
      <c r="B37" s="177"/>
      <c r="C37" s="133" t="s">
        <v>11</v>
      </c>
      <c r="D37" s="178"/>
      <c r="E37" s="179"/>
      <c r="F37" s="270"/>
      <c r="G37" s="270"/>
    </row>
    <row r="38" spans="1:7" ht="24.9" customHeight="1">
      <c r="A38" s="173" t="s">
        <v>331</v>
      </c>
      <c r="B38" s="137"/>
      <c r="C38" s="138" t="s">
        <v>11</v>
      </c>
      <c r="D38" s="174"/>
      <c r="E38" s="175"/>
      <c r="F38" s="269"/>
    </row>
    <row r="39" spans="1:7" ht="41.4">
      <c r="A39" s="161" t="s">
        <v>28</v>
      </c>
      <c r="B39" s="162" t="s">
        <v>332</v>
      </c>
      <c r="C39" s="163"/>
      <c r="D39" s="164" t="str">
        <f t="array" ref="D39">INDEX(TabResu,MATCH(A39,'3 - ECOPROD LABEL Framework'!$A$3:$A$116,0),COLUMN(Calculs!D:D))</f>
        <v/>
      </c>
      <c r="E39" s="165" t="s">
        <v>454</v>
      </c>
    </row>
    <row r="40" spans="1:7" ht="110.4">
      <c r="A40" s="161" t="s">
        <v>118</v>
      </c>
      <c r="B40" s="162" t="s">
        <v>333</v>
      </c>
      <c r="C40" s="163"/>
      <c r="D40" s="164" t="str">
        <f t="array" ref="D40">INDEX(TabResu,MATCH(A40,'3 - ECOPROD LABEL Framework'!$A$3:$A$116,0),COLUMN(Calculs!D:D))</f>
        <v/>
      </c>
      <c r="E40" s="503" t="s">
        <v>451</v>
      </c>
    </row>
    <row r="41" spans="1:7" ht="72.599999999999994" customHeight="1">
      <c r="A41" s="161" t="s">
        <v>119</v>
      </c>
      <c r="B41" s="162" t="s">
        <v>334</v>
      </c>
      <c r="C41" s="163"/>
      <c r="D41" s="164" t="str">
        <f t="array" ref="D41">INDEX(TabResu,MATCH(A41,'3 - ECOPROD LABEL Framework'!$A$3:$A$116,0),COLUMN(Calculs!D:D))</f>
        <v/>
      </c>
      <c r="E41" s="165" t="s">
        <v>452</v>
      </c>
    </row>
    <row r="42" spans="1:7" ht="120.75" customHeight="1">
      <c r="A42" s="161" t="s">
        <v>29</v>
      </c>
      <c r="B42" s="162" t="s">
        <v>335</v>
      </c>
      <c r="C42" s="163"/>
      <c r="D42" s="164" t="str">
        <f t="array" ref="D42">INDEX(TabResu,MATCH(A42,'3 - ECOPROD LABEL Framework'!$A$3:$A$116,0),COLUMN(Calculs!D:D))</f>
        <v/>
      </c>
      <c r="E42" s="503" t="s">
        <v>453</v>
      </c>
    </row>
    <row r="43" spans="1:7" ht="24.9" customHeight="1">
      <c r="A43" s="173" t="s">
        <v>340</v>
      </c>
      <c r="B43" s="137"/>
      <c r="C43" s="138"/>
      <c r="D43" s="174"/>
      <c r="E43" s="175"/>
      <c r="F43" s="269"/>
    </row>
    <row r="44" spans="1:7" ht="124.2">
      <c r="A44" s="161" t="s">
        <v>30</v>
      </c>
      <c r="B44" s="162" t="s">
        <v>336</v>
      </c>
      <c r="C44" s="163"/>
      <c r="D44" s="164" t="str">
        <f t="array" ref="D44">INDEX(TabResu,MATCH(A44,'3 - ECOPROD LABEL Framework'!$A$3:$A$116,0),COLUMN(Calculs!D:D))</f>
        <v/>
      </c>
      <c r="E44" s="165" t="s">
        <v>455</v>
      </c>
      <c r="F44" s="269"/>
    </row>
    <row r="45" spans="1:7" ht="33.75" customHeight="1">
      <c r="A45" s="161" t="s">
        <v>120</v>
      </c>
      <c r="B45" s="162" t="s">
        <v>337</v>
      </c>
      <c r="C45" s="180"/>
      <c r="D45" s="181">
        <f t="array" ref="D45">INDEX(TabResu,MATCH(A45,'3 - ECOPROD LABEL Framework'!$A$3:$A$116,0),COLUMN(Calculs!D:D))</f>
        <v>0</v>
      </c>
      <c r="E45" s="165" t="s">
        <v>456</v>
      </c>
      <c r="F45" s="269"/>
    </row>
    <row r="46" spans="1:7" ht="189" customHeight="1">
      <c r="A46" s="161" t="s">
        <v>121</v>
      </c>
      <c r="B46" s="162" t="s">
        <v>338</v>
      </c>
      <c r="C46" s="163"/>
      <c r="D46" s="164" t="str">
        <f t="array" ref="D46">INDEX(TabResu,MATCH(A46,'3 - ECOPROD LABEL Framework'!$A$3:$A$116,0),COLUMN(Calculs!D:D))</f>
        <v/>
      </c>
      <c r="E46" s="165" t="s">
        <v>457</v>
      </c>
    </row>
    <row r="47" spans="1:7" ht="69">
      <c r="A47" s="161" t="s">
        <v>122</v>
      </c>
      <c r="B47" s="162" t="s">
        <v>339</v>
      </c>
      <c r="C47" s="163"/>
      <c r="D47" s="164" t="str">
        <f t="array" ref="D47">INDEX(TabResu,MATCH(A47,'3 - ECOPROD LABEL Framework'!$A$3:$A$116,0),COLUMN(Calculs!D:D))</f>
        <v/>
      </c>
      <c r="E47" s="182" t="s">
        <v>458</v>
      </c>
    </row>
    <row r="48" spans="1:7" ht="30" customHeight="1">
      <c r="A48" s="153" t="s">
        <v>341</v>
      </c>
      <c r="B48" s="154"/>
      <c r="C48" s="133"/>
      <c r="D48" s="155"/>
      <c r="E48" s="156"/>
    </row>
    <row r="49" spans="1:6" ht="55.2">
      <c r="A49" s="161" t="s">
        <v>32</v>
      </c>
      <c r="B49" s="162" t="s">
        <v>342</v>
      </c>
      <c r="C49" s="163"/>
      <c r="D49" s="164" t="str">
        <f t="array" ref="D49">INDEX(TabResu,MATCH(A49,'3 - ECOPROD LABEL Framework'!$A$3:$A$116,0),COLUMN(Calculs!D:D))</f>
        <v/>
      </c>
      <c r="E49" s="165" t="s">
        <v>459</v>
      </c>
    </row>
    <row r="50" spans="1:6" ht="55.2">
      <c r="A50" s="161" t="s">
        <v>33</v>
      </c>
      <c r="B50" s="162" t="s">
        <v>343</v>
      </c>
      <c r="C50" s="163"/>
      <c r="D50" s="164" t="str">
        <f t="array" ref="D50">INDEX(TabResu,MATCH(A50,'3 - ECOPROD LABEL Framework'!$A$3:$A$116,0),COLUMN(Calculs!D:D))</f>
        <v/>
      </c>
      <c r="E50" s="165" t="s">
        <v>459</v>
      </c>
    </row>
    <row r="51" spans="1:6" ht="55.2">
      <c r="A51" s="161" t="s">
        <v>34</v>
      </c>
      <c r="B51" s="162" t="s">
        <v>344</v>
      </c>
      <c r="C51" s="163"/>
      <c r="D51" s="164" t="str">
        <f t="array" ref="D51">INDEX(TabResu,MATCH(A51,'3 - ECOPROD LABEL Framework'!$A$3:$A$116,0),COLUMN(Calculs!D:D))</f>
        <v/>
      </c>
      <c r="E51" s="503" t="s">
        <v>460</v>
      </c>
    </row>
    <row r="52" spans="1:6" ht="366" customHeight="1">
      <c r="A52" s="161" t="s">
        <v>35</v>
      </c>
      <c r="B52" s="162" t="s">
        <v>345</v>
      </c>
      <c r="C52" s="163"/>
      <c r="D52" s="164" t="str">
        <f t="array" ref="D52">INDEX(TabResu,MATCH(A52,'3 - ECOPROD LABEL Framework'!$A$3:$A$116,0),COLUMN(Calculs!D:D))</f>
        <v/>
      </c>
      <c r="E52" s="167" t="s">
        <v>461</v>
      </c>
    </row>
    <row r="53" spans="1:6" ht="55.2">
      <c r="A53" s="161" t="s">
        <v>36</v>
      </c>
      <c r="B53" s="162" t="s">
        <v>346</v>
      </c>
      <c r="C53" s="163"/>
      <c r="D53" s="164" t="str">
        <f t="array" ref="D53">INDEX(TabResu,MATCH(A53,'3 - ECOPROD LABEL Framework'!$A$3:$A$116,0),COLUMN(Calculs!D:D))</f>
        <v/>
      </c>
      <c r="E53" s="503" t="s">
        <v>462</v>
      </c>
    </row>
    <row r="54" spans="1:6" ht="30" customHeight="1">
      <c r="A54" s="161" t="s">
        <v>37</v>
      </c>
      <c r="B54" s="162" t="s">
        <v>347</v>
      </c>
      <c r="C54" s="163"/>
      <c r="D54" s="164" t="str">
        <f t="array" ref="D54">INDEX(TabResu,MATCH(A54,'3 - ECOPROD LABEL Framework'!$A$3:$A$116,0),COLUMN(Calculs!D:D))</f>
        <v/>
      </c>
      <c r="E54" s="190" t="s">
        <v>463</v>
      </c>
    </row>
    <row r="55" spans="1:6" ht="30" customHeight="1">
      <c r="A55" s="153" t="s">
        <v>348</v>
      </c>
      <c r="B55" s="154"/>
      <c r="C55" s="133"/>
      <c r="D55" s="155"/>
      <c r="E55" s="156"/>
    </row>
    <row r="56" spans="1:6" ht="24.9" customHeight="1">
      <c r="A56" s="173" t="s">
        <v>349</v>
      </c>
      <c r="B56" s="137"/>
      <c r="C56" s="138"/>
      <c r="D56" s="174"/>
      <c r="E56" s="175"/>
      <c r="F56" s="269"/>
    </row>
    <row r="57" spans="1:6" ht="81" customHeight="1">
      <c r="A57" s="161" t="s">
        <v>39</v>
      </c>
      <c r="B57" s="162" t="s">
        <v>350</v>
      </c>
      <c r="C57" s="163"/>
      <c r="D57" s="164" t="str">
        <f t="array" ref="D57">INDEX(TabResu,MATCH(A57,'3 - ECOPROD LABEL Framework'!$A$3:$A$116,0),COLUMN(Calculs!D:D))</f>
        <v/>
      </c>
      <c r="E57" s="165" t="s">
        <v>464</v>
      </c>
    </row>
    <row r="58" spans="1:6" ht="186" customHeight="1">
      <c r="A58" s="161" t="s">
        <v>40</v>
      </c>
      <c r="B58" s="162" t="s">
        <v>351</v>
      </c>
      <c r="C58" s="163"/>
      <c r="D58" s="164" t="str">
        <f t="array" ref="D58">INDEX(TabResu,MATCH(A58,'3 - ECOPROD LABEL Framework'!$A$3:$A$116,0),COLUMN(Calculs!D:D))</f>
        <v/>
      </c>
      <c r="E58" s="503" t="s">
        <v>465</v>
      </c>
    </row>
    <row r="59" spans="1:6" ht="225" customHeight="1">
      <c r="A59" s="161" t="s">
        <v>41</v>
      </c>
      <c r="B59" s="162" t="s">
        <v>352</v>
      </c>
      <c r="C59" s="163"/>
      <c r="D59" s="164" t="str">
        <f t="array" ref="D59">INDEX(TabResu,MATCH(A59,'3 - ECOPROD LABEL Framework'!$A$3:$A$116,0),COLUMN(Calculs!D:D))</f>
        <v/>
      </c>
      <c r="E59" s="503" t="s">
        <v>466</v>
      </c>
    </row>
    <row r="60" spans="1:6" ht="57.9" customHeight="1">
      <c r="A60" s="161" t="s">
        <v>42</v>
      </c>
      <c r="B60" s="162" t="s">
        <v>353</v>
      </c>
      <c r="C60" s="163"/>
      <c r="D60" s="164" t="str">
        <f t="array" ref="D60">INDEX(TabResu,MATCH(A60,'3 - ECOPROD LABEL Framework'!$A$3:$A$116,0),COLUMN(Calculs!D:D))</f>
        <v/>
      </c>
      <c r="E60" s="503" t="s">
        <v>467</v>
      </c>
    </row>
    <row r="61" spans="1:6" ht="115.5" customHeight="1">
      <c r="A61" s="161" t="s">
        <v>43</v>
      </c>
      <c r="B61" s="162" t="s">
        <v>354</v>
      </c>
      <c r="C61" s="163"/>
      <c r="D61" s="164" t="str">
        <f t="array" ref="D61">INDEX(TabResu,MATCH(A61,'3 - ECOPROD LABEL Framework'!$A$3:$A$116,0),COLUMN(Calculs!D:D))</f>
        <v/>
      </c>
      <c r="E61" s="165" t="s">
        <v>468</v>
      </c>
    </row>
    <row r="62" spans="1:6" ht="24.9" customHeight="1">
      <c r="A62" s="173" t="s">
        <v>355</v>
      </c>
      <c r="B62" s="137"/>
      <c r="C62" s="138"/>
      <c r="D62" s="174"/>
      <c r="E62" s="175"/>
      <c r="F62" s="269"/>
    </row>
    <row r="63" spans="1:6" ht="291.75" customHeight="1">
      <c r="A63" s="161" t="s">
        <v>84</v>
      </c>
      <c r="B63" s="162" t="s">
        <v>356</v>
      </c>
      <c r="C63" s="163"/>
      <c r="D63" s="164" t="str">
        <f t="array" ref="D63">INDEX(TabResu,MATCH(A63,'3 - ECOPROD LABEL Framework'!$A$3:$A$116,0),COLUMN(Calculs!D:D))</f>
        <v/>
      </c>
      <c r="E63" s="176" t="s">
        <v>469</v>
      </c>
      <c r="F63" s="269"/>
    </row>
    <row r="64" spans="1:6" ht="39.75" customHeight="1">
      <c r="A64" s="161" t="s">
        <v>85</v>
      </c>
      <c r="B64" s="162" t="s">
        <v>357</v>
      </c>
      <c r="C64" s="163"/>
      <c r="D64" s="164" t="str">
        <f t="array" ref="D64">INDEX(TabResu,MATCH(A64,'3 - ECOPROD LABEL Framework'!$A$3:$A$116,0),COLUMN(Calculs!D:D))</f>
        <v/>
      </c>
      <c r="E64" s="176" t="s">
        <v>470</v>
      </c>
    </row>
    <row r="65" spans="1:6" ht="30" customHeight="1">
      <c r="A65" s="153" t="s">
        <v>358</v>
      </c>
      <c r="B65" s="154"/>
      <c r="C65" s="133"/>
      <c r="D65" s="155"/>
      <c r="E65" s="156"/>
    </row>
    <row r="66" spans="1:6" ht="121.5" customHeight="1">
      <c r="A66" s="161" t="s">
        <v>45</v>
      </c>
      <c r="B66" s="162" t="s">
        <v>359</v>
      </c>
      <c r="C66" s="163"/>
      <c r="D66" s="164" t="str">
        <f t="array" ref="D66">INDEX(TabResu,MATCH(A66,'3 - ECOPROD LABEL Framework'!$A$3:$A$116,0),COLUMN(Calculs!D:D))</f>
        <v/>
      </c>
      <c r="E66" s="503" t="s">
        <v>471</v>
      </c>
    </row>
    <row r="67" spans="1:6" ht="189" customHeight="1">
      <c r="A67" s="161" t="s">
        <v>47</v>
      </c>
      <c r="B67" s="162" t="s">
        <v>360</v>
      </c>
      <c r="C67" s="163"/>
      <c r="D67" s="164" t="str">
        <f t="array" ref="D67">INDEX(TabResu,MATCH(A67,'3 - ECOPROD LABEL Framework'!$A$3:$A$116,0),COLUMN(Calculs!D:D))</f>
        <v/>
      </c>
      <c r="E67" s="503" t="s">
        <v>472</v>
      </c>
    </row>
    <row r="68" spans="1:6" ht="30" customHeight="1">
      <c r="A68" s="161" t="s">
        <v>46</v>
      </c>
      <c r="B68" s="162" t="s">
        <v>361</v>
      </c>
      <c r="C68" s="163"/>
      <c r="D68" s="164" t="str">
        <f t="array" ref="D68">INDEX(TabResu,MATCH(A68,'3 - ECOPROD LABEL Framework'!$A$3:$A$116,0),COLUMN(Calculs!D:D))</f>
        <v/>
      </c>
      <c r="E68" s="183" t="s">
        <v>473</v>
      </c>
    </row>
    <row r="69" spans="1:6" ht="101.25" customHeight="1">
      <c r="A69" s="161" t="s">
        <v>91</v>
      </c>
      <c r="B69" s="162" t="s">
        <v>362</v>
      </c>
      <c r="C69" s="184" t="s">
        <v>368</v>
      </c>
      <c r="D69" s="185"/>
      <c r="E69" s="503" t="s">
        <v>478</v>
      </c>
    </row>
    <row r="70" spans="1:6" ht="96.6">
      <c r="A70" s="161" t="s">
        <v>92</v>
      </c>
      <c r="B70" s="162" t="s">
        <v>363</v>
      </c>
      <c r="C70" s="184" t="s">
        <v>369</v>
      </c>
      <c r="D70" s="185"/>
      <c r="E70" s="503" t="s">
        <v>479</v>
      </c>
    </row>
    <row r="71" spans="1:6" ht="67.5" customHeight="1">
      <c r="A71" s="161" t="s">
        <v>93</v>
      </c>
      <c r="B71" s="162" t="s">
        <v>364</v>
      </c>
      <c r="C71" s="163"/>
      <c r="D71" s="164" t="str">
        <f t="array" ref="D71">INDEX(TabResu,MATCH(A71,'3 - ECOPROD LABEL Framework'!$A$3:$A$116,0),COLUMN(Calculs!D:D))</f>
        <v/>
      </c>
      <c r="E71" s="190" t="s">
        <v>474</v>
      </c>
    </row>
    <row r="72" spans="1:6" ht="72" customHeight="1">
      <c r="A72" s="186" t="s">
        <v>94</v>
      </c>
      <c r="B72" s="158" t="s">
        <v>365</v>
      </c>
      <c r="C72" s="187"/>
      <c r="D72" s="160" t="str">
        <f t="array" ref="D72">INDEX(TabResu,MATCH(A72,'3 - ECOPROD LABEL Framework'!$A$3:$A$116,0),COLUMN(Calculs!D:D))</f>
        <v/>
      </c>
      <c r="E72" s="165" t="s">
        <v>475</v>
      </c>
    </row>
    <row r="73" spans="1:6" ht="30" customHeight="1">
      <c r="A73" s="161" t="s">
        <v>48</v>
      </c>
      <c r="B73" s="162" t="s">
        <v>366</v>
      </c>
      <c r="C73" s="163"/>
      <c r="D73" s="164" t="str">
        <f t="array" ref="D73">INDEX(TabResu,MATCH(A73,'3 - ECOPROD LABEL Framework'!$A$3:$A$116,0),COLUMN(Calculs!D:D))</f>
        <v/>
      </c>
      <c r="E73" s="183" t="s">
        <v>476</v>
      </c>
    </row>
    <row r="74" spans="1:6" ht="83.4" customHeight="1">
      <c r="A74" s="161" t="s">
        <v>49</v>
      </c>
      <c r="B74" s="162" t="s">
        <v>367</v>
      </c>
      <c r="C74" s="163"/>
      <c r="D74" s="164" t="str">
        <f t="array" ref="D74">INDEX(TabResu,MATCH(A74,'3 - ECOPROD LABEL Framework'!$A$3:$A$116,0),COLUMN(Calculs!D:D))</f>
        <v/>
      </c>
      <c r="E74" s="503" t="s">
        <v>477</v>
      </c>
    </row>
    <row r="75" spans="1:6" ht="30" customHeight="1">
      <c r="A75" s="153" t="s">
        <v>370</v>
      </c>
      <c r="B75" s="154"/>
      <c r="C75" s="133"/>
      <c r="D75" s="155"/>
      <c r="E75" s="156"/>
    </row>
    <row r="76" spans="1:6" ht="24.9" customHeight="1">
      <c r="A76" s="173" t="s">
        <v>324</v>
      </c>
      <c r="B76" s="137"/>
      <c r="C76" s="138"/>
      <c r="D76" s="174"/>
      <c r="E76" s="175"/>
      <c r="F76" s="269"/>
    </row>
    <row r="77" spans="1:6" ht="162.9" customHeight="1">
      <c r="A77" s="157" t="s">
        <v>81</v>
      </c>
      <c r="B77" s="158" t="s">
        <v>371</v>
      </c>
      <c r="C77" s="159"/>
      <c r="D77" s="160" t="str">
        <f t="array" ref="D77">INDEX(TabResu,MATCH(A77,'3 - ECOPROD LABEL Framework'!$A$3:$A$116,0),COLUMN(Calculs!D:D))</f>
        <v/>
      </c>
      <c r="E77" s="503" t="s">
        <v>504</v>
      </c>
    </row>
    <row r="78" spans="1:6" ht="84.6" customHeight="1">
      <c r="A78" s="161" t="s">
        <v>51</v>
      </c>
      <c r="B78" s="162" t="s">
        <v>372</v>
      </c>
      <c r="C78" s="163"/>
      <c r="D78" s="164" t="str">
        <f t="array" ref="D78">INDEX(TabResu,MATCH(A78,'3 - ECOPROD LABEL Framework'!$A$3:$A$116,0),COLUMN(Calculs!D:D))</f>
        <v/>
      </c>
      <c r="E78" s="503" t="s">
        <v>480</v>
      </c>
    </row>
    <row r="79" spans="1:6" ht="56.1" customHeight="1">
      <c r="A79" s="161" t="s">
        <v>57</v>
      </c>
      <c r="B79" s="162" t="s">
        <v>373</v>
      </c>
      <c r="C79" s="163"/>
      <c r="D79" s="164" t="str">
        <f t="array" ref="D79">INDEX(TabResu,MATCH(A79,'3 - ECOPROD LABEL Framework'!$A$3:$A$116,0),COLUMN(Calculs!D:D))</f>
        <v/>
      </c>
      <c r="E79" s="561" t="s">
        <v>481</v>
      </c>
    </row>
    <row r="80" spans="1:6" ht="24.9" customHeight="1">
      <c r="A80" s="173" t="s">
        <v>374</v>
      </c>
      <c r="B80" s="137"/>
      <c r="C80" s="138"/>
      <c r="D80" s="174"/>
      <c r="E80" s="562"/>
      <c r="F80" s="269"/>
    </row>
    <row r="81" spans="1:7" ht="57.9" customHeight="1">
      <c r="A81" s="161" t="s">
        <v>52</v>
      </c>
      <c r="B81" s="162" t="s">
        <v>375</v>
      </c>
      <c r="C81" s="163"/>
      <c r="D81" s="164" t="str">
        <f t="array" ref="D81">INDEX(TabResu,MATCH(A81,'3 - ECOPROD LABEL Framework'!$A$3:$A$116,0),COLUMN(Calculs!D:D))</f>
        <v/>
      </c>
      <c r="E81" s="563" t="s">
        <v>505</v>
      </c>
    </row>
    <row r="82" spans="1:7" ht="255" customHeight="1">
      <c r="A82" s="161" t="s">
        <v>54</v>
      </c>
      <c r="B82" s="162" t="s">
        <v>376</v>
      </c>
      <c r="C82" s="163"/>
      <c r="D82" s="164" t="str">
        <f t="array" ref="D82">INDEX(TabResu,MATCH(A82,'3 - ECOPROD LABEL Framework'!$A$3:$A$116,0),COLUMN(Calculs!D:D))</f>
        <v/>
      </c>
      <c r="E82" s="503" t="s">
        <v>482</v>
      </c>
    </row>
    <row r="83" spans="1:7" ht="24.9" customHeight="1">
      <c r="A83" s="173" t="s">
        <v>377</v>
      </c>
      <c r="B83" s="137"/>
      <c r="C83" s="138"/>
      <c r="D83" s="174"/>
      <c r="E83" s="562"/>
      <c r="F83" s="269"/>
    </row>
    <row r="84" spans="1:7" ht="68.099999999999994" customHeight="1">
      <c r="A84" s="186" t="s">
        <v>55</v>
      </c>
      <c r="B84" s="158" t="s">
        <v>378</v>
      </c>
      <c r="C84" s="188"/>
      <c r="D84" s="160" t="str">
        <f t="array" ref="D84">INDEX(TabResu,MATCH(A84,'3 - ECOPROD LABEL Framework'!$A$3:$A$116,0),COLUMN(Calculs!D:D))</f>
        <v/>
      </c>
      <c r="E84" s="503" t="s">
        <v>483</v>
      </c>
      <c r="F84" s="269"/>
    </row>
    <row r="85" spans="1:7" ht="108" customHeight="1">
      <c r="A85" s="157" t="s">
        <v>56</v>
      </c>
      <c r="B85" s="158" t="s">
        <v>379</v>
      </c>
      <c r="C85" s="159"/>
      <c r="D85" s="160" t="str">
        <f t="array" ref="D85">INDEX(TabResu,MATCH(A85,'3 - ECOPROD LABEL Framework'!$A$3:$A$116,0),COLUMN(Calculs!D:D))</f>
        <v/>
      </c>
      <c r="E85" s="503" t="s">
        <v>506</v>
      </c>
      <c r="F85" s="269"/>
      <c r="G85" s="269"/>
    </row>
    <row r="86" spans="1:7" ht="110.4" customHeight="1">
      <c r="A86" s="161" t="s">
        <v>82</v>
      </c>
      <c r="B86" s="162" t="s">
        <v>380</v>
      </c>
      <c r="C86" s="163"/>
      <c r="D86" s="164" t="str">
        <f t="array" ref="D86">INDEX(TabResu,MATCH(A86,'3 - ECOPROD LABEL Framework'!$A$3:$A$116,0),COLUMN(Calculs!D:D))</f>
        <v/>
      </c>
      <c r="E86" s="503" t="s">
        <v>507</v>
      </c>
      <c r="G86" s="269"/>
    </row>
    <row r="87" spans="1:7" ht="132.9" customHeight="1">
      <c r="A87" s="161" t="s">
        <v>83</v>
      </c>
      <c r="B87" s="162" t="s">
        <v>381</v>
      </c>
      <c r="C87" s="163"/>
      <c r="D87" s="164" t="str">
        <f t="array" ref="D87">INDEX(TabResu,MATCH(A87,'3 - ECOPROD LABEL Framework'!$A$3:$A$116,0),COLUMN(Calculs!D:D))</f>
        <v/>
      </c>
      <c r="E87" s="503" t="s">
        <v>484</v>
      </c>
    </row>
    <row r="88" spans="1:7" ht="55.2">
      <c r="A88" s="161" t="s">
        <v>86</v>
      </c>
      <c r="B88" s="162" t="s">
        <v>382</v>
      </c>
      <c r="C88" s="163"/>
      <c r="D88" s="164" t="str">
        <f t="array" ref="D88">INDEX(TabResu,MATCH(A88,'3 - ECOPROD LABEL Framework'!$A$3:$A$116,0),COLUMN(Calculs!D:D))</f>
        <v/>
      </c>
      <c r="E88" s="503" t="s">
        <v>508</v>
      </c>
    </row>
    <row r="89" spans="1:7" ht="107.4" customHeight="1">
      <c r="A89" s="161" t="s">
        <v>123</v>
      </c>
      <c r="B89" s="162" t="s">
        <v>383</v>
      </c>
      <c r="C89" s="163"/>
      <c r="D89" s="164" t="str">
        <f t="array" ref="D89">INDEX(TabResu,MATCH(A89,'3 - ECOPROD LABEL Framework'!$A$3:$A$116,0),COLUMN(Calculs!D:D))</f>
        <v/>
      </c>
      <c r="E89" s="503" t="s">
        <v>485</v>
      </c>
    </row>
    <row r="90" spans="1:7" ht="30" customHeight="1">
      <c r="A90" s="153" t="s">
        <v>384</v>
      </c>
      <c r="B90" s="154"/>
      <c r="C90" s="133"/>
      <c r="D90" s="155"/>
      <c r="E90" s="564"/>
    </row>
    <row r="91" spans="1:7" ht="24.9" customHeight="1">
      <c r="A91" s="173" t="s">
        <v>385</v>
      </c>
      <c r="B91" s="137"/>
      <c r="C91" s="138"/>
      <c r="D91" s="174"/>
      <c r="E91" s="562"/>
      <c r="F91" s="269"/>
    </row>
    <row r="92" spans="1:7" ht="56.4" customHeight="1">
      <c r="A92" s="161" t="s">
        <v>103</v>
      </c>
      <c r="B92" s="162" t="s">
        <v>386</v>
      </c>
      <c r="C92" s="163"/>
      <c r="D92" s="164" t="str">
        <f t="array" ref="D92">INDEX(TabResu,MATCH(A92,'3 - ECOPROD LABEL Framework'!$A$3:$A$116,0),COLUMN(Calculs!D:D))</f>
        <v/>
      </c>
      <c r="E92" s="503" t="s">
        <v>486</v>
      </c>
    </row>
    <row r="93" spans="1:7" ht="111.9" customHeight="1">
      <c r="A93" s="161" t="s">
        <v>100</v>
      </c>
      <c r="B93" s="162" t="s">
        <v>387</v>
      </c>
      <c r="C93" s="163"/>
      <c r="D93" s="164" t="str">
        <f t="array" ref="D93">INDEX(TabResu,MATCH(A93,'3 - ECOPROD LABEL Framework'!$A$3:$A$116,0),COLUMN(Calculs!D:D))</f>
        <v/>
      </c>
      <c r="E93" s="503" t="s">
        <v>487</v>
      </c>
    </row>
    <row r="94" spans="1:7" ht="55.2">
      <c r="A94" s="161" t="s">
        <v>58</v>
      </c>
      <c r="B94" s="162" t="s">
        <v>388</v>
      </c>
      <c r="C94" s="163"/>
      <c r="D94" s="164" t="str">
        <f t="array" ref="D94">INDEX(TabResu,MATCH(A94,'3 - ECOPROD LABEL Framework'!$A$3:$A$116,0),COLUMN(Calculs!D:D))</f>
        <v/>
      </c>
      <c r="E94" s="165" t="s">
        <v>509</v>
      </c>
    </row>
    <row r="95" spans="1:7" ht="93.9" customHeight="1">
      <c r="A95" s="161" t="s">
        <v>62</v>
      </c>
      <c r="B95" s="162" t="s">
        <v>389</v>
      </c>
      <c r="C95" s="163"/>
      <c r="D95" s="164" t="str">
        <f t="array" ref="D95">INDEX(TabResu,MATCH(A95,'3 - ECOPROD LABEL Framework'!$A$3:$A$116,0),COLUMN(Calculs!D:D))</f>
        <v/>
      </c>
      <c r="E95" s="189" t="s">
        <v>488</v>
      </c>
    </row>
    <row r="96" spans="1:7" ht="30" customHeight="1">
      <c r="A96" s="161" t="s">
        <v>53</v>
      </c>
      <c r="B96" s="162" t="s">
        <v>390</v>
      </c>
      <c r="C96" s="163"/>
      <c r="D96" s="164" t="str">
        <f t="array" ref="D96">INDEX(TabResu,MATCH(A96,'3 - ECOPROD LABEL Framework'!$A$3:$A$116,0),COLUMN(Calculs!D:D))</f>
        <v/>
      </c>
      <c r="E96" s="190" t="s">
        <v>489</v>
      </c>
    </row>
    <row r="97" spans="1:6" ht="30" customHeight="1">
      <c r="A97" s="161" t="s">
        <v>61</v>
      </c>
      <c r="B97" s="162" t="s">
        <v>391</v>
      </c>
      <c r="C97" s="163"/>
      <c r="D97" s="164" t="str">
        <f t="array" ref="D97">INDEX(TabResu,MATCH(A97,'3 - ECOPROD LABEL Framework'!$A$3:$A$116,0),COLUMN(Calculs!D:D))</f>
        <v/>
      </c>
      <c r="E97" s="190" t="s">
        <v>490</v>
      </c>
    </row>
    <row r="98" spans="1:6" ht="90.75" customHeight="1">
      <c r="A98" s="161" t="s">
        <v>60</v>
      </c>
      <c r="B98" s="162" t="s">
        <v>392</v>
      </c>
      <c r="C98" s="163"/>
      <c r="D98" s="164" t="str">
        <f t="array" ref="D98">INDEX(TabResu,MATCH(A98,'3 - ECOPROD LABEL Framework'!$A$3:$A$116,0),COLUMN(Calculs!D:D))</f>
        <v/>
      </c>
      <c r="E98" s="503" t="s">
        <v>491</v>
      </c>
    </row>
    <row r="99" spans="1:6" ht="24.9" customHeight="1">
      <c r="A99" s="173" t="s">
        <v>393</v>
      </c>
      <c r="B99" s="137"/>
      <c r="C99" s="138" t="s">
        <v>11</v>
      </c>
      <c r="D99" s="174"/>
      <c r="E99" s="562"/>
      <c r="F99" s="269"/>
    </row>
    <row r="100" spans="1:6" ht="69">
      <c r="A100" s="161" t="s">
        <v>87</v>
      </c>
      <c r="B100" s="162" t="s">
        <v>394</v>
      </c>
      <c r="C100" s="163"/>
      <c r="D100" s="164" t="str">
        <f t="array" ref="D100">INDEX(TabResu,MATCH(A100,'3 - ECOPROD LABEL Framework'!$A$3:$A$116,0),COLUMN(Calculs!D:D))</f>
        <v/>
      </c>
      <c r="E100" s="503" t="s">
        <v>492</v>
      </c>
    </row>
    <row r="101" spans="1:6" ht="42.9" customHeight="1">
      <c r="A101" s="161" t="s">
        <v>88</v>
      </c>
      <c r="B101" s="162" t="s">
        <v>395</v>
      </c>
      <c r="C101" s="163"/>
      <c r="D101" s="164" t="str">
        <f t="array" ref="D101">INDEX(TabResu,MATCH(A101,'3 - ECOPROD LABEL Framework'!$A$3:$A$116,0),COLUMN(Calculs!D:D))</f>
        <v/>
      </c>
      <c r="E101" s="503"/>
    </row>
    <row r="102" spans="1:6" ht="24.9" customHeight="1">
      <c r="A102" s="173" t="s">
        <v>396</v>
      </c>
      <c r="B102" s="137"/>
      <c r="C102" s="138"/>
      <c r="D102" s="174"/>
      <c r="E102" s="562"/>
      <c r="F102" s="269"/>
    </row>
    <row r="103" spans="1:6" ht="110.4">
      <c r="A103" s="161" t="s">
        <v>89</v>
      </c>
      <c r="B103" s="162" t="s">
        <v>397</v>
      </c>
      <c r="C103" s="163"/>
      <c r="D103" s="164" t="str">
        <f t="array" ref="D103">INDEX(TabResu,MATCH(A103,'3 - ECOPROD LABEL Framework'!$A$3:$A$116,0),COLUMN(Calculs!D:D))</f>
        <v/>
      </c>
      <c r="E103" s="503" t="s">
        <v>493</v>
      </c>
    </row>
    <row r="104" spans="1:6" ht="30" customHeight="1">
      <c r="A104" s="153" t="s">
        <v>398</v>
      </c>
      <c r="B104" s="154"/>
      <c r="C104" s="133"/>
      <c r="D104" s="155"/>
      <c r="E104" s="564"/>
    </row>
    <row r="105" spans="1:6" ht="165.6">
      <c r="A105" s="161" t="s">
        <v>95</v>
      </c>
      <c r="B105" s="162" t="s">
        <v>399</v>
      </c>
      <c r="C105" s="163"/>
      <c r="D105" s="164" t="str">
        <f t="array" ref="D105">INDEX(TabResu,MATCH(A105,'3 - ECOPROD LABEL Framework'!$A$3:$A$116,0),COLUMN(Calculs!D:D))</f>
        <v/>
      </c>
      <c r="E105" s="165" t="s">
        <v>494</v>
      </c>
    </row>
    <row r="106" spans="1:6" ht="27.6">
      <c r="A106" s="161" t="s">
        <v>96</v>
      </c>
      <c r="B106" s="162" t="s">
        <v>400</v>
      </c>
      <c r="C106" s="163"/>
      <c r="D106" s="164" t="str">
        <f t="array" ref="D106">INDEX(TabResu,MATCH(A106,'3 - ECOPROD LABEL Framework'!$A$3:$A$116,0),COLUMN(Calculs!D:D))</f>
        <v/>
      </c>
      <c r="E106" s="503" t="s">
        <v>495</v>
      </c>
    </row>
    <row r="107" spans="1:6" ht="82.8">
      <c r="A107" s="161" t="s">
        <v>97</v>
      </c>
      <c r="B107" s="162" t="s">
        <v>401</v>
      </c>
      <c r="C107" s="163"/>
      <c r="D107" s="164" t="str">
        <f t="array" ref="D107">INDEX(TabResu,MATCH(A107,'3 - ECOPROD LABEL Framework'!$A$3:$A$116,0),COLUMN(Calculs!D:D))</f>
        <v/>
      </c>
      <c r="E107" s="503" t="s">
        <v>496</v>
      </c>
    </row>
    <row r="108" spans="1:6" ht="55.2">
      <c r="A108" s="161" t="s">
        <v>98</v>
      </c>
      <c r="B108" s="162" t="s">
        <v>402</v>
      </c>
      <c r="C108" s="163"/>
      <c r="D108" s="164" t="str">
        <f t="array" ref="D108">INDEX(TabResu,MATCH(A108,'3 - ECOPROD LABEL Framework'!$A$3:$A$116,0),COLUMN(Calculs!D:D))</f>
        <v/>
      </c>
      <c r="E108" s="503" t="s">
        <v>497</v>
      </c>
    </row>
    <row r="109" spans="1:6" ht="124.2">
      <c r="A109" s="161" t="s">
        <v>99</v>
      </c>
      <c r="B109" s="162" t="s">
        <v>403</v>
      </c>
      <c r="C109" s="163"/>
      <c r="D109" s="164" t="str">
        <f t="array" ref="D109">INDEX(TabResu,MATCH(A109,'3 - ECOPROD LABEL Framework'!$A$3:$A$116,0),COLUMN(Calculs!D:D))</f>
        <v/>
      </c>
      <c r="E109" s="165" t="s">
        <v>498</v>
      </c>
    </row>
    <row r="110" spans="1:6" ht="30" customHeight="1">
      <c r="A110" s="153" t="s">
        <v>404</v>
      </c>
      <c r="B110" s="154"/>
      <c r="C110" s="155"/>
      <c r="D110" s="155"/>
      <c r="E110" s="564"/>
    </row>
    <row r="111" spans="1:6" ht="82.8">
      <c r="A111" s="168" t="s">
        <v>116</v>
      </c>
      <c r="B111" s="169" t="s">
        <v>405</v>
      </c>
      <c r="C111" s="170"/>
      <c r="D111" s="171" t="str">
        <f t="array" ref="D111">INDEX(TabResu,MATCH(A111,'3 - ECOPROD LABEL Framework'!$A$3:$A$116,0),COLUMN(Calculs!D:D))</f>
        <v/>
      </c>
      <c r="E111" s="503" t="s">
        <v>499</v>
      </c>
    </row>
    <row r="112" spans="1:6" ht="41.4">
      <c r="A112" s="168" t="s">
        <v>128</v>
      </c>
      <c r="B112" s="169" t="s">
        <v>406</v>
      </c>
      <c r="C112" s="170"/>
      <c r="D112" s="171" t="str">
        <f t="array" ref="D112">INDEX(TabResu,MATCH(A112,'3 - ECOPROD LABEL Framework'!$A$3:$A$116,0),COLUMN(Calculs!D:D))</f>
        <v/>
      </c>
      <c r="E112" s="503" t="s">
        <v>500</v>
      </c>
      <c r="F112" s="271"/>
    </row>
    <row r="113" spans="1:8" ht="41.4">
      <c r="A113" s="168" t="s">
        <v>129</v>
      </c>
      <c r="B113" s="169" t="s">
        <v>407</v>
      </c>
      <c r="C113" s="170"/>
      <c r="D113" s="171" t="str">
        <f t="array" ref="D113">INDEX(TabResu,MATCH(A113,'3 - ECOPROD LABEL Framework'!$A$3:$A$116,0),COLUMN(Calculs!D:D))</f>
        <v/>
      </c>
      <c r="E113" s="503" t="s">
        <v>501</v>
      </c>
    </row>
    <row r="114" spans="1:8" ht="30" customHeight="1">
      <c r="A114" s="168" t="s">
        <v>117</v>
      </c>
      <c r="B114" s="169" t="s">
        <v>408</v>
      </c>
      <c r="C114" s="191"/>
      <c r="D114" s="192">
        <f t="array" ref="D114">INDEX(TabResu,MATCH(A114,'3 - ECOPROD LABEL Framework'!$A$3:$A$116,0),COLUMN(Calculs!D:D))</f>
        <v>0</v>
      </c>
      <c r="E114" s="503" t="s">
        <v>502</v>
      </c>
    </row>
    <row r="115" spans="1:8" ht="69">
      <c r="A115" s="168" t="s">
        <v>226</v>
      </c>
      <c r="B115" s="169" t="s">
        <v>409</v>
      </c>
      <c r="C115" s="170"/>
      <c r="D115" s="171" t="str">
        <f t="array" ref="D115">INDEX(TabResu,MATCH(A115,'3 - ECOPROD LABEL Framework'!$A$3:$A$116,0),COLUMN(Calculs!D:D))</f>
        <v/>
      </c>
      <c r="E115" s="503" t="s">
        <v>503</v>
      </c>
      <c r="H115" s="98"/>
    </row>
    <row r="116" spans="1:8" s="33" customFormat="1">
      <c r="A116" s="219"/>
      <c r="B116" s="219" t="s">
        <v>296</v>
      </c>
      <c r="C116" s="220" t="s">
        <v>11</v>
      </c>
      <c r="D116" s="219"/>
      <c r="E116" s="219"/>
      <c r="G116" s="272"/>
    </row>
    <row r="117" spans="1:8">
      <c r="A117" s="30"/>
      <c r="B117" s="31"/>
      <c r="C117" s="30"/>
      <c r="D117" s="30"/>
    </row>
    <row r="118" spans="1:8" ht="30" customHeight="1">
      <c r="A118" s="30"/>
      <c r="B118" s="558" t="s">
        <v>410</v>
      </c>
      <c r="C118" s="83">
        <f>Calculs!C118</f>
        <v>224</v>
      </c>
      <c r="D118" s="308" t="str">
        <f>Calculs!C117</f>
        <v>85 criteria still unanswered !</v>
      </c>
      <c r="E118" s="85"/>
    </row>
    <row r="119" spans="1:8" ht="30" customHeight="1">
      <c r="A119" s="30"/>
      <c r="B119" s="558" t="s">
        <v>411</v>
      </c>
      <c r="C119" s="83">
        <f>Calculs!C119</f>
        <v>0</v>
      </c>
      <c r="D119" s="30"/>
    </row>
    <row r="120" spans="1:8" ht="30" customHeight="1">
      <c r="A120" s="30"/>
      <c r="B120" s="58" t="s">
        <v>412</v>
      </c>
      <c r="C120" s="94">
        <f>Calculs!C120</f>
        <v>0</v>
      </c>
      <c r="D120" s="30"/>
    </row>
    <row r="121" spans="1:8" ht="15" customHeight="1">
      <c r="A121" s="30"/>
      <c r="B121" s="60" t="s">
        <v>413</v>
      </c>
      <c r="C121" s="95">
        <f>Calculs!C121</f>
        <v>0</v>
      </c>
    </row>
    <row r="122" spans="1:8" ht="30" customHeight="1">
      <c r="A122" s="30"/>
      <c r="B122" s="559" t="s">
        <v>414</v>
      </c>
      <c r="C122" s="553">
        <f>Calculs!C122</f>
        <v>0</v>
      </c>
      <c r="D122" s="30"/>
    </row>
    <row r="123" spans="1:8" ht="30" customHeight="1">
      <c r="A123" s="30"/>
      <c r="B123" s="560"/>
      <c r="C123" s="32"/>
      <c r="D123" s="30"/>
    </row>
    <row r="124" spans="1:8" ht="30" customHeight="1">
      <c r="A124" s="30"/>
      <c r="B124" s="53" t="s">
        <v>415</v>
      </c>
      <c r="C124" s="84">
        <f>Calculs!C124</f>
        <v>0</v>
      </c>
      <c r="D124" s="602" t="s">
        <v>417</v>
      </c>
      <c r="E124" s="603"/>
    </row>
    <row r="125" spans="1:8" ht="30" customHeight="1">
      <c r="A125" s="30"/>
      <c r="B125" s="97" t="s">
        <v>416</v>
      </c>
      <c r="C125" s="96" t="str">
        <f>Calculs!C125</f>
        <v>NO</v>
      </c>
      <c r="D125" s="24"/>
    </row>
    <row r="126" spans="1:8">
      <c r="A126" s="30"/>
      <c r="B126" s="31"/>
      <c r="D126" s="30"/>
    </row>
    <row r="127" spans="1:8">
      <c r="B127" s="31"/>
      <c r="D127" s="30"/>
    </row>
    <row r="128" spans="1:8" ht="104.1" customHeight="1">
      <c r="A128" s="597" t="str">
        <f>IF(Calculs!$C$127&lt;&gt;TRUE,'Données - phrases'!$B$9,IF(AND('3 - ECOPROD LABEL Framework'!C125=Data!H3,'3 - ECOPROD LABEL Framework'!C124&gt;=0.65),'Données - phrases'!$B$7,'Données - phrases'!$B$8))</f>
        <v>You have not reached the required number of auditable criteria (30) to be eligible for the ECOPROD Label.</v>
      </c>
      <c r="B128" s="598"/>
      <c r="C128" s="598"/>
      <c r="D128" s="598"/>
      <c r="E128" s="599"/>
    </row>
    <row r="129" spans="2:5">
      <c r="B129" s="31"/>
      <c r="D129" s="30"/>
    </row>
    <row r="130" spans="2:5">
      <c r="B130" s="307"/>
      <c r="D130" s="30"/>
    </row>
    <row r="131" spans="2:5">
      <c r="B131" s="31"/>
      <c r="D131" s="30"/>
    </row>
    <row r="132" spans="2:5">
      <c r="B132" s="31"/>
      <c r="D132" s="30"/>
    </row>
    <row r="133" spans="2:5">
      <c r="B133" s="31"/>
      <c r="D133" s="30"/>
      <c r="E133" s="69"/>
    </row>
    <row r="134" spans="2:5">
      <c r="B134" s="31"/>
      <c r="D134" s="30"/>
      <c r="E134" s="69"/>
    </row>
    <row r="135" spans="2:5">
      <c r="B135" s="31"/>
      <c r="D135" s="30"/>
      <c r="E135" s="69"/>
    </row>
    <row r="136" spans="2:5">
      <c r="B136" s="31"/>
      <c r="D136" s="30"/>
      <c r="E136" s="69"/>
    </row>
    <row r="137" spans="2:5">
      <c r="B137" s="31"/>
      <c r="D137" s="30"/>
      <c r="E137" s="69"/>
    </row>
    <row r="138" spans="2:5">
      <c r="B138" s="31"/>
      <c r="D138" s="30"/>
      <c r="E138" s="69"/>
    </row>
    <row r="139" spans="2:5">
      <c r="B139" s="31"/>
      <c r="D139" s="30"/>
      <c r="E139" s="69"/>
    </row>
    <row r="140" spans="2:5">
      <c r="B140" s="31"/>
      <c r="D140" s="30"/>
      <c r="E140" s="69"/>
    </row>
    <row r="141" spans="2:5">
      <c r="B141" s="31"/>
      <c r="D141" s="30"/>
      <c r="E141" s="69"/>
    </row>
    <row r="142" spans="2:5">
      <c r="B142" s="31"/>
      <c r="D142" s="30"/>
      <c r="E142" s="69"/>
    </row>
    <row r="143" spans="2:5">
      <c r="B143" s="31"/>
      <c r="D143" s="30"/>
      <c r="E143" s="69"/>
    </row>
    <row r="144" spans="2:5">
      <c r="B144" s="31"/>
      <c r="D144" s="30"/>
      <c r="E144" s="69"/>
    </row>
    <row r="145" spans="2:5">
      <c r="B145" s="31"/>
      <c r="D145" s="30"/>
      <c r="E145" s="69"/>
    </row>
    <row r="146" spans="2:5">
      <c r="B146" s="31"/>
      <c r="D146" s="30"/>
      <c r="E146" s="69"/>
    </row>
    <row r="147" spans="2:5">
      <c r="B147" s="31"/>
      <c r="D147" s="30"/>
      <c r="E147" s="69"/>
    </row>
    <row r="148" spans="2:5">
      <c r="B148" s="31"/>
      <c r="D148" s="30"/>
      <c r="E148" s="69"/>
    </row>
    <row r="149" spans="2:5">
      <c r="B149" s="31"/>
      <c r="D149" s="30"/>
      <c r="E149" s="69"/>
    </row>
    <row r="150" spans="2:5">
      <c r="B150" s="31"/>
      <c r="D150" s="30"/>
      <c r="E150" s="69"/>
    </row>
    <row r="151" spans="2:5">
      <c r="B151" s="31"/>
      <c r="D151" s="30"/>
      <c r="E151" s="69"/>
    </row>
    <row r="152" spans="2:5">
      <c r="B152" s="31"/>
      <c r="D152" s="30"/>
      <c r="E152" s="69"/>
    </row>
    <row r="153" spans="2:5">
      <c r="B153" s="31"/>
      <c r="D153" s="30"/>
      <c r="E153" s="69"/>
    </row>
    <row r="154" spans="2:5">
      <c r="B154" s="31"/>
      <c r="D154" s="30"/>
      <c r="E154" s="69"/>
    </row>
    <row r="155" spans="2:5">
      <c r="B155" s="31"/>
      <c r="D155" s="30"/>
      <c r="E155" s="69"/>
    </row>
    <row r="156" spans="2:5">
      <c r="B156" s="31"/>
      <c r="D156" s="30"/>
      <c r="E156" s="69"/>
    </row>
    <row r="157" spans="2:5">
      <c r="B157" s="31"/>
      <c r="D157" s="30"/>
      <c r="E157" s="69"/>
    </row>
    <row r="158" spans="2:5">
      <c r="B158" s="31"/>
      <c r="D158" s="30"/>
      <c r="E158" s="69"/>
    </row>
    <row r="159" spans="2:5">
      <c r="B159" s="31"/>
      <c r="D159" s="30"/>
      <c r="E159" s="69"/>
    </row>
    <row r="160" spans="2:5">
      <c r="B160" s="31"/>
      <c r="D160" s="30"/>
      <c r="E160" s="69"/>
    </row>
    <row r="161" spans="2:5">
      <c r="B161" s="31"/>
      <c r="D161" s="30"/>
      <c r="E161" s="69"/>
    </row>
    <row r="162" spans="2:5">
      <c r="B162" s="31"/>
      <c r="D162" s="30"/>
      <c r="E162" s="69"/>
    </row>
    <row r="163" spans="2:5">
      <c r="B163" s="31"/>
      <c r="D163" s="30"/>
      <c r="E163" s="69"/>
    </row>
    <row r="164" spans="2:5">
      <c r="B164" s="31"/>
      <c r="D164" s="30"/>
      <c r="E164" s="69"/>
    </row>
    <row r="165" spans="2:5">
      <c r="B165" s="31"/>
      <c r="D165" s="30"/>
      <c r="E165" s="69"/>
    </row>
    <row r="166" spans="2:5">
      <c r="B166" s="31"/>
      <c r="D166" s="30"/>
      <c r="E166" s="69"/>
    </row>
    <row r="167" spans="2:5">
      <c r="B167" s="31"/>
      <c r="D167" s="30"/>
      <c r="E167" s="69"/>
    </row>
    <row r="168" spans="2:5">
      <c r="B168" s="31"/>
      <c r="D168" s="30"/>
      <c r="E168" s="69"/>
    </row>
    <row r="169" spans="2:5">
      <c r="B169" s="31"/>
      <c r="D169" s="30"/>
      <c r="E169" s="69"/>
    </row>
    <row r="170" spans="2:5">
      <c r="B170" s="31"/>
      <c r="D170" s="30"/>
      <c r="E170" s="69"/>
    </row>
    <row r="171" spans="2:5">
      <c r="B171" s="31"/>
      <c r="D171" s="30"/>
      <c r="E171" s="69"/>
    </row>
    <row r="172" spans="2:5">
      <c r="B172" s="31"/>
      <c r="D172" s="30"/>
      <c r="E172" s="69"/>
    </row>
    <row r="173" spans="2:5">
      <c r="B173" s="31"/>
      <c r="D173" s="30"/>
      <c r="E173" s="69"/>
    </row>
    <row r="174" spans="2:5">
      <c r="B174" s="31"/>
      <c r="D174" s="30"/>
      <c r="E174" s="69"/>
    </row>
    <row r="175" spans="2:5">
      <c r="B175" s="31"/>
      <c r="D175" s="30"/>
      <c r="E175" s="69"/>
    </row>
    <row r="176" spans="2:5">
      <c r="B176" s="31"/>
      <c r="D176" s="30"/>
      <c r="E176" s="69"/>
    </row>
    <row r="177" spans="2:5">
      <c r="B177" s="31"/>
      <c r="D177" s="30"/>
      <c r="E177" s="69"/>
    </row>
    <row r="178" spans="2:5">
      <c r="B178" s="31"/>
      <c r="D178" s="30"/>
      <c r="E178" s="69"/>
    </row>
    <row r="179" spans="2:5">
      <c r="B179" s="31"/>
      <c r="D179" s="30"/>
      <c r="E179" s="69"/>
    </row>
    <row r="180" spans="2:5">
      <c r="B180" s="31"/>
      <c r="D180" s="30"/>
      <c r="E180" s="69"/>
    </row>
    <row r="181" spans="2:5">
      <c r="B181" s="31"/>
      <c r="D181" s="30"/>
      <c r="E181" s="69"/>
    </row>
    <row r="182" spans="2:5">
      <c r="B182" s="31"/>
      <c r="D182" s="30"/>
      <c r="E182" s="69"/>
    </row>
    <row r="183" spans="2:5">
      <c r="B183" s="31"/>
      <c r="D183" s="30"/>
      <c r="E183" s="69"/>
    </row>
    <row r="184" spans="2:5">
      <c r="B184" s="31"/>
      <c r="D184" s="30"/>
      <c r="E184" s="69"/>
    </row>
    <row r="185" spans="2:5">
      <c r="B185" s="31"/>
      <c r="D185" s="30"/>
      <c r="E185" s="69"/>
    </row>
    <row r="186" spans="2:5">
      <c r="B186" s="31"/>
      <c r="D186" s="30"/>
      <c r="E186" s="69"/>
    </row>
    <row r="187" spans="2:5">
      <c r="B187" s="31"/>
      <c r="D187" s="30"/>
      <c r="E187" s="69"/>
    </row>
    <row r="188" spans="2:5">
      <c r="B188" s="31"/>
      <c r="D188" s="30"/>
      <c r="E188" s="69"/>
    </row>
    <row r="189" spans="2:5">
      <c r="B189" s="31"/>
      <c r="D189" s="30"/>
      <c r="E189" s="69"/>
    </row>
    <row r="190" spans="2:5">
      <c r="B190" s="31"/>
      <c r="D190" s="30"/>
      <c r="E190" s="69"/>
    </row>
    <row r="191" spans="2:5">
      <c r="B191" s="31"/>
      <c r="D191" s="30"/>
      <c r="E191" s="69"/>
    </row>
    <row r="192" spans="2:5">
      <c r="B192" s="31"/>
      <c r="D192" s="30"/>
      <c r="E192" s="69"/>
    </row>
    <row r="193" spans="2:5">
      <c r="B193" s="31"/>
      <c r="D193" s="30"/>
      <c r="E193" s="69"/>
    </row>
    <row r="194" spans="2:5">
      <c r="B194" s="31"/>
      <c r="D194" s="30"/>
      <c r="E194" s="69"/>
    </row>
    <row r="195" spans="2:5">
      <c r="B195" s="31"/>
      <c r="D195" s="30"/>
      <c r="E195" s="69"/>
    </row>
    <row r="196" spans="2:5">
      <c r="B196" s="31"/>
      <c r="D196" s="30"/>
      <c r="E196" s="69"/>
    </row>
    <row r="197" spans="2:5">
      <c r="B197" s="31"/>
      <c r="D197" s="30"/>
      <c r="E197" s="69"/>
    </row>
    <row r="198" spans="2:5">
      <c r="B198" s="31"/>
      <c r="D198" s="30"/>
      <c r="E198" s="69"/>
    </row>
    <row r="199" spans="2:5">
      <c r="B199" s="31"/>
      <c r="D199" s="30"/>
      <c r="E199" s="69"/>
    </row>
    <row r="200" spans="2:5">
      <c r="B200" s="31"/>
      <c r="D200" s="30"/>
      <c r="E200" s="69"/>
    </row>
    <row r="201" spans="2:5">
      <c r="B201" s="31"/>
      <c r="D201" s="30"/>
      <c r="E201" s="69"/>
    </row>
    <row r="202" spans="2:5">
      <c r="B202" s="31"/>
      <c r="D202" s="30"/>
      <c r="E202" s="69"/>
    </row>
    <row r="203" spans="2:5">
      <c r="B203" s="31"/>
      <c r="D203" s="30"/>
      <c r="E203" s="69"/>
    </row>
    <row r="204" spans="2:5">
      <c r="B204" s="31"/>
      <c r="D204" s="30"/>
      <c r="E204" s="69"/>
    </row>
    <row r="205" spans="2:5">
      <c r="B205" s="31"/>
      <c r="D205" s="30"/>
      <c r="E205" s="69"/>
    </row>
    <row r="206" spans="2:5">
      <c r="B206" s="31"/>
      <c r="D206" s="30"/>
      <c r="E206" s="69"/>
    </row>
    <row r="207" spans="2:5">
      <c r="B207" s="31"/>
      <c r="D207" s="30"/>
      <c r="E207" s="69"/>
    </row>
    <row r="208" spans="2:5">
      <c r="B208" s="31"/>
      <c r="D208" s="30"/>
      <c r="E208" s="69"/>
    </row>
    <row r="209" spans="2:5">
      <c r="B209" s="31"/>
      <c r="D209" s="30"/>
      <c r="E209" s="69"/>
    </row>
    <row r="210" spans="2:5">
      <c r="B210" s="31"/>
      <c r="D210" s="30"/>
      <c r="E210" s="69"/>
    </row>
    <row r="211" spans="2:5">
      <c r="B211" s="31"/>
      <c r="D211" s="30"/>
      <c r="E211" s="69"/>
    </row>
    <row r="212" spans="2:5">
      <c r="B212" s="31"/>
      <c r="D212" s="30"/>
      <c r="E212" s="69"/>
    </row>
    <row r="213" spans="2:5">
      <c r="B213" s="31"/>
      <c r="D213" s="30"/>
      <c r="E213" s="69"/>
    </row>
    <row r="214" spans="2:5">
      <c r="B214" s="31"/>
      <c r="D214" s="30"/>
      <c r="E214" s="69"/>
    </row>
    <row r="215" spans="2:5">
      <c r="B215" s="31"/>
      <c r="D215" s="30"/>
      <c r="E215" s="69"/>
    </row>
    <row r="216" spans="2:5">
      <c r="B216" s="31"/>
      <c r="D216" s="30"/>
      <c r="E216" s="69"/>
    </row>
    <row r="217" spans="2:5">
      <c r="B217" s="31"/>
      <c r="D217" s="30"/>
      <c r="E217" s="69"/>
    </row>
    <row r="218" spans="2:5">
      <c r="B218" s="31"/>
      <c r="D218" s="30"/>
      <c r="E218" s="69"/>
    </row>
    <row r="219" spans="2:5">
      <c r="B219" s="31"/>
      <c r="D219" s="30"/>
      <c r="E219" s="69"/>
    </row>
    <row r="220" spans="2:5">
      <c r="B220" s="31"/>
      <c r="D220" s="30"/>
      <c r="E220" s="69"/>
    </row>
    <row r="221" spans="2:5">
      <c r="B221" s="31"/>
      <c r="D221" s="30"/>
      <c r="E221" s="69"/>
    </row>
    <row r="222" spans="2:5">
      <c r="B222" s="31"/>
      <c r="D222" s="30"/>
      <c r="E222" s="69"/>
    </row>
    <row r="223" spans="2:5">
      <c r="B223" s="31"/>
      <c r="D223" s="30"/>
      <c r="E223" s="69"/>
    </row>
    <row r="224" spans="2:5">
      <c r="B224" s="31"/>
      <c r="D224" s="30"/>
      <c r="E224" s="69"/>
    </row>
    <row r="225" spans="2:5">
      <c r="B225" s="31"/>
      <c r="D225" s="30"/>
      <c r="E225" s="69"/>
    </row>
    <row r="226" spans="2:5">
      <c r="B226" s="31"/>
      <c r="D226" s="30"/>
      <c r="E226" s="69"/>
    </row>
    <row r="227" spans="2:5">
      <c r="B227" s="31"/>
      <c r="D227" s="30"/>
      <c r="E227" s="69"/>
    </row>
    <row r="228" spans="2:5">
      <c r="B228" s="31"/>
      <c r="D228" s="30"/>
      <c r="E228" s="69"/>
    </row>
    <row r="229" spans="2:5">
      <c r="B229" s="31"/>
      <c r="D229" s="30"/>
      <c r="E229" s="69"/>
    </row>
    <row r="230" spans="2:5">
      <c r="B230" s="31"/>
      <c r="D230" s="30"/>
      <c r="E230" s="69"/>
    </row>
    <row r="231" spans="2:5">
      <c r="B231" s="31"/>
      <c r="D231" s="30"/>
      <c r="E231" s="69"/>
    </row>
    <row r="232" spans="2:5">
      <c r="B232" s="31"/>
      <c r="D232" s="30"/>
      <c r="E232" s="69"/>
    </row>
    <row r="233" spans="2:5">
      <c r="B233" s="31"/>
      <c r="D233" s="30"/>
      <c r="E233" s="69"/>
    </row>
    <row r="234" spans="2:5">
      <c r="B234" s="31"/>
      <c r="D234" s="30"/>
      <c r="E234" s="69"/>
    </row>
    <row r="235" spans="2:5">
      <c r="B235" s="31"/>
      <c r="D235" s="30"/>
      <c r="E235" s="69"/>
    </row>
    <row r="236" spans="2:5">
      <c r="B236" s="31"/>
      <c r="D236" s="30"/>
      <c r="E236" s="69"/>
    </row>
    <row r="237" spans="2:5">
      <c r="B237" s="31"/>
      <c r="D237" s="30"/>
      <c r="E237" s="69"/>
    </row>
    <row r="238" spans="2:5">
      <c r="B238" s="31"/>
      <c r="D238" s="30"/>
      <c r="E238" s="69"/>
    </row>
    <row r="239" spans="2:5">
      <c r="B239" s="31"/>
      <c r="D239" s="30"/>
      <c r="E239" s="69"/>
    </row>
    <row r="240" spans="2:5">
      <c r="B240" s="31"/>
      <c r="D240" s="30"/>
      <c r="E240" s="69"/>
    </row>
    <row r="241" spans="2:5">
      <c r="B241" s="31"/>
      <c r="D241" s="30"/>
      <c r="E241" s="69"/>
    </row>
    <row r="242" spans="2:5">
      <c r="B242" s="31"/>
      <c r="D242" s="30"/>
      <c r="E242" s="69"/>
    </row>
    <row r="243" spans="2:5">
      <c r="B243" s="31"/>
      <c r="D243" s="30"/>
      <c r="E243" s="69"/>
    </row>
    <row r="244" spans="2:5">
      <c r="B244" s="31"/>
      <c r="D244" s="30"/>
      <c r="E244" s="69"/>
    </row>
    <row r="245" spans="2:5">
      <c r="B245" s="31"/>
      <c r="D245" s="30"/>
      <c r="E245" s="69"/>
    </row>
    <row r="246" spans="2:5">
      <c r="B246" s="31"/>
      <c r="D246" s="30"/>
      <c r="E246" s="69"/>
    </row>
    <row r="247" spans="2:5">
      <c r="B247" s="31"/>
      <c r="D247" s="30"/>
      <c r="E247" s="69"/>
    </row>
    <row r="248" spans="2:5">
      <c r="B248" s="31"/>
      <c r="D248" s="30"/>
      <c r="E248" s="69"/>
    </row>
    <row r="249" spans="2:5">
      <c r="B249" s="31"/>
      <c r="D249" s="30"/>
      <c r="E249" s="69"/>
    </row>
    <row r="250" spans="2:5">
      <c r="B250" s="31"/>
      <c r="D250" s="30"/>
      <c r="E250" s="69"/>
    </row>
    <row r="251" spans="2:5">
      <c r="B251" s="31"/>
      <c r="D251" s="30"/>
      <c r="E251" s="69"/>
    </row>
    <row r="252" spans="2:5">
      <c r="B252" s="31"/>
      <c r="D252" s="30"/>
      <c r="E252" s="69"/>
    </row>
    <row r="253" spans="2:5">
      <c r="B253" s="31"/>
      <c r="D253" s="30"/>
      <c r="E253" s="69"/>
    </row>
    <row r="254" spans="2:5">
      <c r="B254" s="31"/>
      <c r="D254" s="30"/>
      <c r="E254" s="69"/>
    </row>
    <row r="255" spans="2:5">
      <c r="B255" s="31"/>
      <c r="D255" s="30"/>
      <c r="E255" s="69"/>
    </row>
    <row r="256" spans="2:5">
      <c r="B256" s="31"/>
      <c r="D256" s="30"/>
      <c r="E256" s="69"/>
    </row>
    <row r="257" spans="2:5">
      <c r="B257" s="31"/>
      <c r="D257" s="30"/>
      <c r="E257" s="69"/>
    </row>
    <row r="258" spans="2:5">
      <c r="B258" s="31"/>
      <c r="D258" s="30"/>
      <c r="E258" s="69"/>
    </row>
    <row r="259" spans="2:5">
      <c r="B259" s="31"/>
      <c r="D259" s="30"/>
      <c r="E259" s="69"/>
    </row>
    <row r="260" spans="2:5">
      <c r="B260" s="31"/>
      <c r="D260" s="30"/>
      <c r="E260" s="69"/>
    </row>
    <row r="261" spans="2:5">
      <c r="B261" s="31"/>
      <c r="D261" s="30"/>
      <c r="E261" s="69"/>
    </row>
    <row r="262" spans="2:5">
      <c r="B262" s="31"/>
      <c r="D262" s="30"/>
      <c r="E262" s="69"/>
    </row>
    <row r="263" spans="2:5">
      <c r="B263" s="31"/>
      <c r="D263" s="30"/>
      <c r="E263" s="69"/>
    </row>
    <row r="264" spans="2:5">
      <c r="B264" s="31"/>
      <c r="D264" s="30"/>
      <c r="E264" s="69"/>
    </row>
    <row r="265" spans="2:5">
      <c r="B265" s="31"/>
      <c r="D265" s="30"/>
      <c r="E265" s="69"/>
    </row>
    <row r="266" spans="2:5">
      <c r="B266" s="31"/>
      <c r="D266" s="30"/>
      <c r="E266" s="69"/>
    </row>
    <row r="267" spans="2:5">
      <c r="B267" s="31"/>
      <c r="D267" s="30"/>
      <c r="E267" s="69"/>
    </row>
    <row r="268" spans="2:5">
      <c r="B268" s="31"/>
      <c r="D268" s="30"/>
      <c r="E268" s="69"/>
    </row>
    <row r="269" spans="2:5">
      <c r="B269" s="31"/>
      <c r="D269" s="30"/>
      <c r="E269" s="69"/>
    </row>
    <row r="270" spans="2:5">
      <c r="B270" s="31"/>
      <c r="D270" s="30"/>
      <c r="E270" s="69"/>
    </row>
    <row r="271" spans="2:5">
      <c r="B271" s="31"/>
      <c r="D271" s="30"/>
      <c r="E271" s="69"/>
    </row>
    <row r="272" spans="2:5">
      <c r="B272" s="31"/>
      <c r="D272" s="30"/>
      <c r="E272" s="69"/>
    </row>
    <row r="273" spans="2:5">
      <c r="B273" s="31"/>
      <c r="D273" s="30"/>
      <c r="E273" s="69"/>
    </row>
    <row r="274" spans="2:5">
      <c r="B274" s="31"/>
      <c r="D274" s="30"/>
      <c r="E274" s="69"/>
    </row>
    <row r="275" spans="2:5">
      <c r="B275" s="31"/>
      <c r="D275" s="30"/>
      <c r="E275" s="69"/>
    </row>
    <row r="276" spans="2:5">
      <c r="B276" s="31"/>
      <c r="D276" s="30"/>
      <c r="E276" s="69"/>
    </row>
    <row r="277" spans="2:5">
      <c r="B277" s="31"/>
      <c r="D277" s="30"/>
      <c r="E277" s="69"/>
    </row>
    <row r="278" spans="2:5">
      <c r="B278" s="31"/>
      <c r="D278" s="30"/>
      <c r="E278" s="69"/>
    </row>
    <row r="279" spans="2:5">
      <c r="B279" s="31"/>
      <c r="D279" s="30"/>
      <c r="E279" s="69"/>
    </row>
    <row r="280" spans="2:5">
      <c r="B280" s="31"/>
      <c r="D280" s="30"/>
      <c r="E280" s="69"/>
    </row>
    <row r="281" spans="2:5">
      <c r="B281" s="31"/>
      <c r="D281" s="30"/>
      <c r="E281" s="69"/>
    </row>
    <row r="282" spans="2:5">
      <c r="B282" s="31"/>
      <c r="D282" s="30"/>
      <c r="E282" s="69"/>
    </row>
    <row r="283" spans="2:5">
      <c r="B283" s="31"/>
      <c r="D283" s="30"/>
      <c r="E283" s="69"/>
    </row>
    <row r="284" spans="2:5">
      <c r="B284" s="31"/>
      <c r="D284" s="30"/>
      <c r="E284" s="69"/>
    </row>
    <row r="285" spans="2:5">
      <c r="B285" s="31"/>
      <c r="D285" s="30"/>
      <c r="E285" s="69"/>
    </row>
    <row r="286" spans="2:5">
      <c r="B286" s="31"/>
      <c r="D286" s="30"/>
      <c r="E286" s="69"/>
    </row>
    <row r="287" spans="2:5">
      <c r="B287" s="31"/>
      <c r="D287" s="30"/>
      <c r="E287" s="69"/>
    </row>
    <row r="288" spans="2:5">
      <c r="B288" s="31"/>
      <c r="D288" s="30"/>
      <c r="E288" s="69"/>
    </row>
    <row r="289" spans="2:5">
      <c r="B289" s="31"/>
      <c r="D289" s="30"/>
      <c r="E289" s="69"/>
    </row>
    <row r="290" spans="2:5">
      <c r="B290" s="31"/>
      <c r="D290" s="30"/>
      <c r="E290" s="69"/>
    </row>
    <row r="291" spans="2:5">
      <c r="B291" s="31"/>
      <c r="D291" s="30"/>
      <c r="E291" s="69"/>
    </row>
    <row r="292" spans="2:5">
      <c r="B292" s="31"/>
      <c r="D292" s="30"/>
      <c r="E292" s="69"/>
    </row>
    <row r="293" spans="2:5">
      <c r="B293" s="31"/>
      <c r="D293" s="30"/>
      <c r="E293" s="69"/>
    </row>
    <row r="294" spans="2:5">
      <c r="B294" s="31"/>
      <c r="D294" s="30"/>
      <c r="E294" s="69"/>
    </row>
    <row r="295" spans="2:5">
      <c r="B295" s="31"/>
      <c r="D295" s="30"/>
      <c r="E295" s="69"/>
    </row>
    <row r="296" spans="2:5">
      <c r="B296" s="31"/>
      <c r="D296" s="30"/>
      <c r="E296" s="69"/>
    </row>
    <row r="297" spans="2:5">
      <c r="B297" s="31"/>
      <c r="D297" s="30"/>
      <c r="E297" s="69"/>
    </row>
    <row r="298" spans="2:5">
      <c r="B298" s="31"/>
      <c r="D298" s="30"/>
      <c r="E298" s="69"/>
    </row>
    <row r="299" spans="2:5">
      <c r="B299" s="31"/>
      <c r="D299" s="30"/>
      <c r="E299" s="69"/>
    </row>
    <row r="300" spans="2:5">
      <c r="B300" s="31"/>
      <c r="D300" s="30"/>
      <c r="E300" s="69"/>
    </row>
    <row r="301" spans="2:5">
      <c r="B301" s="31"/>
      <c r="D301" s="30"/>
      <c r="E301" s="69"/>
    </row>
    <row r="302" spans="2:5">
      <c r="B302" s="31"/>
      <c r="D302" s="30"/>
      <c r="E302" s="69"/>
    </row>
    <row r="303" spans="2:5">
      <c r="B303" s="31"/>
      <c r="D303" s="30"/>
      <c r="E303" s="69"/>
    </row>
    <row r="304" spans="2:5">
      <c r="B304" s="31"/>
      <c r="D304" s="30"/>
      <c r="E304" s="69"/>
    </row>
    <row r="305" spans="2:5">
      <c r="B305" s="31"/>
      <c r="D305" s="30"/>
      <c r="E305" s="69"/>
    </row>
    <row r="306" spans="2:5">
      <c r="B306" s="31"/>
      <c r="D306" s="30"/>
      <c r="E306" s="69"/>
    </row>
    <row r="307" spans="2:5">
      <c r="B307" s="31"/>
      <c r="D307" s="30"/>
      <c r="E307" s="69"/>
    </row>
    <row r="308" spans="2:5">
      <c r="B308" s="31"/>
      <c r="D308" s="30"/>
      <c r="E308" s="69"/>
    </row>
    <row r="309" spans="2:5">
      <c r="B309" s="31"/>
      <c r="D309" s="30"/>
      <c r="E309" s="69"/>
    </row>
    <row r="310" spans="2:5">
      <c r="B310" s="31"/>
      <c r="D310" s="30"/>
      <c r="E310" s="69"/>
    </row>
    <row r="311" spans="2:5">
      <c r="B311" s="31"/>
      <c r="D311" s="30"/>
      <c r="E311" s="69"/>
    </row>
    <row r="312" spans="2:5">
      <c r="B312" s="31"/>
      <c r="D312" s="30"/>
      <c r="E312" s="69"/>
    </row>
    <row r="313" spans="2:5">
      <c r="B313" s="31"/>
      <c r="D313" s="30"/>
      <c r="E313" s="69"/>
    </row>
    <row r="314" spans="2:5">
      <c r="B314" s="31"/>
      <c r="D314" s="30"/>
      <c r="E314" s="69"/>
    </row>
    <row r="315" spans="2:5">
      <c r="B315" s="31"/>
      <c r="D315" s="30"/>
      <c r="E315" s="69"/>
    </row>
    <row r="316" spans="2:5">
      <c r="B316" s="31"/>
      <c r="D316" s="30"/>
      <c r="E316" s="69"/>
    </row>
    <row r="317" spans="2:5">
      <c r="B317" s="31"/>
      <c r="D317" s="30"/>
      <c r="E317" s="69"/>
    </row>
    <row r="318" spans="2:5">
      <c r="B318" s="31"/>
      <c r="D318" s="30"/>
      <c r="E318" s="69"/>
    </row>
    <row r="319" spans="2:5">
      <c r="B319" s="31"/>
      <c r="D319" s="30"/>
      <c r="E319" s="69"/>
    </row>
    <row r="320" spans="2:5">
      <c r="B320" s="31"/>
      <c r="D320" s="30"/>
      <c r="E320" s="69"/>
    </row>
    <row r="321" spans="2:5">
      <c r="B321" s="31"/>
      <c r="D321" s="30"/>
      <c r="E321" s="69"/>
    </row>
    <row r="322" spans="2:5">
      <c r="B322" s="31"/>
      <c r="D322" s="30"/>
      <c r="E322" s="69"/>
    </row>
    <row r="323" spans="2:5">
      <c r="B323" s="31"/>
      <c r="D323" s="30"/>
      <c r="E323" s="69"/>
    </row>
    <row r="324" spans="2:5">
      <c r="B324" s="31"/>
      <c r="D324" s="30"/>
      <c r="E324" s="69"/>
    </row>
    <row r="325" spans="2:5">
      <c r="B325" s="31"/>
      <c r="D325" s="30"/>
      <c r="E325" s="69"/>
    </row>
    <row r="326" spans="2:5">
      <c r="B326" s="31"/>
      <c r="D326" s="30"/>
      <c r="E326" s="69"/>
    </row>
    <row r="327" spans="2:5">
      <c r="B327" s="31"/>
      <c r="D327" s="30"/>
      <c r="E327" s="69"/>
    </row>
    <row r="328" spans="2:5">
      <c r="B328" s="31"/>
      <c r="D328" s="30"/>
      <c r="E328" s="69"/>
    </row>
    <row r="329" spans="2:5">
      <c r="B329" s="31"/>
      <c r="D329" s="30"/>
      <c r="E329" s="69"/>
    </row>
    <row r="330" spans="2:5">
      <c r="B330" s="31"/>
      <c r="D330" s="30"/>
      <c r="E330" s="69"/>
    </row>
    <row r="331" spans="2:5">
      <c r="B331" s="31"/>
      <c r="D331" s="30"/>
      <c r="E331" s="69"/>
    </row>
    <row r="332" spans="2:5">
      <c r="B332" s="31"/>
      <c r="D332" s="30"/>
      <c r="E332" s="69"/>
    </row>
    <row r="333" spans="2:5">
      <c r="B333" s="31"/>
      <c r="D333" s="30"/>
      <c r="E333" s="69"/>
    </row>
    <row r="334" spans="2:5">
      <c r="B334" s="31"/>
      <c r="D334" s="30"/>
      <c r="E334" s="69"/>
    </row>
    <row r="335" spans="2:5">
      <c r="B335" s="31"/>
      <c r="D335" s="30"/>
      <c r="E335" s="69"/>
    </row>
    <row r="336" spans="2:5">
      <c r="B336" s="31"/>
      <c r="D336" s="30"/>
      <c r="E336" s="69"/>
    </row>
    <row r="337" spans="2:5">
      <c r="B337" s="31"/>
      <c r="D337" s="30"/>
      <c r="E337" s="69"/>
    </row>
    <row r="338" spans="2:5">
      <c r="B338" s="31"/>
      <c r="D338" s="30"/>
      <c r="E338" s="69"/>
    </row>
    <row r="339" spans="2:5">
      <c r="B339" s="31"/>
      <c r="D339" s="30"/>
      <c r="E339" s="69"/>
    </row>
    <row r="340" spans="2:5">
      <c r="B340" s="31"/>
      <c r="D340" s="30"/>
      <c r="E340" s="69"/>
    </row>
    <row r="341" spans="2:5">
      <c r="B341" s="31"/>
      <c r="D341" s="30"/>
      <c r="E341" s="69"/>
    </row>
    <row r="342" spans="2:5">
      <c r="B342" s="31"/>
      <c r="D342" s="30"/>
      <c r="E342" s="69"/>
    </row>
    <row r="343" spans="2:5">
      <c r="B343" s="31"/>
      <c r="D343" s="30"/>
      <c r="E343" s="69"/>
    </row>
    <row r="344" spans="2:5">
      <c r="B344" s="31"/>
      <c r="D344" s="30"/>
      <c r="E344" s="69"/>
    </row>
    <row r="345" spans="2:5">
      <c r="B345" s="31"/>
      <c r="D345" s="30"/>
      <c r="E345" s="69"/>
    </row>
    <row r="346" spans="2:5">
      <c r="B346" s="31"/>
      <c r="D346" s="30"/>
      <c r="E346" s="69"/>
    </row>
    <row r="347" spans="2:5">
      <c r="B347" s="31"/>
      <c r="D347" s="30"/>
      <c r="E347" s="69"/>
    </row>
    <row r="348" spans="2:5">
      <c r="B348" s="31"/>
      <c r="D348" s="30"/>
      <c r="E348" s="69"/>
    </row>
    <row r="349" spans="2:5">
      <c r="B349" s="31"/>
      <c r="D349" s="30"/>
      <c r="E349" s="69"/>
    </row>
    <row r="350" spans="2:5">
      <c r="B350" s="31"/>
      <c r="D350" s="30"/>
      <c r="E350" s="69"/>
    </row>
    <row r="351" spans="2:5">
      <c r="B351" s="31"/>
      <c r="D351" s="30"/>
      <c r="E351" s="69"/>
    </row>
    <row r="352" spans="2:5">
      <c r="B352" s="31"/>
      <c r="D352" s="30"/>
      <c r="E352" s="69"/>
    </row>
    <row r="353" spans="2:5">
      <c r="B353" s="31"/>
      <c r="D353" s="30"/>
      <c r="E353" s="69"/>
    </row>
    <row r="354" spans="2:5">
      <c r="B354" s="31"/>
      <c r="D354" s="30"/>
      <c r="E354" s="69"/>
    </row>
    <row r="355" spans="2:5">
      <c r="B355" s="31"/>
      <c r="D355" s="30"/>
      <c r="E355" s="69"/>
    </row>
    <row r="356" spans="2:5">
      <c r="B356" s="31"/>
      <c r="D356" s="30"/>
      <c r="E356" s="69"/>
    </row>
    <row r="357" spans="2:5">
      <c r="B357" s="31"/>
      <c r="D357" s="30"/>
      <c r="E357" s="69"/>
    </row>
    <row r="358" spans="2:5">
      <c r="B358" s="31"/>
      <c r="D358" s="30"/>
      <c r="E358" s="69"/>
    </row>
    <row r="359" spans="2:5">
      <c r="B359" s="31"/>
      <c r="D359" s="30"/>
      <c r="E359" s="69"/>
    </row>
    <row r="360" spans="2:5">
      <c r="B360" s="31"/>
      <c r="D360" s="30"/>
      <c r="E360" s="69"/>
    </row>
    <row r="361" spans="2:5">
      <c r="B361" s="31"/>
      <c r="D361" s="30"/>
      <c r="E361" s="69"/>
    </row>
    <row r="362" spans="2:5">
      <c r="B362" s="31"/>
      <c r="D362" s="30"/>
      <c r="E362" s="69"/>
    </row>
    <row r="363" spans="2:5">
      <c r="B363" s="31"/>
      <c r="D363" s="30"/>
      <c r="E363" s="69"/>
    </row>
    <row r="364" spans="2:5">
      <c r="B364" s="31"/>
      <c r="D364" s="30"/>
      <c r="E364" s="69"/>
    </row>
    <row r="365" spans="2:5">
      <c r="B365" s="31"/>
      <c r="D365" s="30"/>
      <c r="E365" s="69"/>
    </row>
    <row r="366" spans="2:5">
      <c r="B366" s="31"/>
      <c r="D366" s="30"/>
      <c r="E366" s="69"/>
    </row>
    <row r="367" spans="2:5">
      <c r="B367" s="31"/>
      <c r="D367" s="30"/>
      <c r="E367" s="69"/>
    </row>
    <row r="368" spans="2:5">
      <c r="B368" s="31"/>
      <c r="D368" s="30"/>
      <c r="E368" s="69"/>
    </row>
    <row r="369" spans="2:5">
      <c r="B369" s="31"/>
      <c r="D369" s="30"/>
      <c r="E369" s="69"/>
    </row>
    <row r="370" spans="2:5">
      <c r="B370" s="31"/>
      <c r="D370" s="30"/>
      <c r="E370" s="69"/>
    </row>
    <row r="371" spans="2:5">
      <c r="B371" s="31"/>
      <c r="D371" s="30"/>
      <c r="E371" s="69"/>
    </row>
    <row r="372" spans="2:5">
      <c r="B372" s="31"/>
      <c r="D372" s="30"/>
      <c r="E372" s="69"/>
    </row>
    <row r="373" spans="2:5">
      <c r="B373" s="31"/>
      <c r="D373" s="30"/>
      <c r="E373" s="69"/>
    </row>
    <row r="374" spans="2:5">
      <c r="B374" s="31"/>
      <c r="D374" s="30"/>
      <c r="E374" s="69"/>
    </row>
    <row r="375" spans="2:5">
      <c r="B375" s="31"/>
      <c r="D375" s="30"/>
      <c r="E375" s="69"/>
    </row>
    <row r="376" spans="2:5">
      <c r="B376" s="31"/>
      <c r="D376" s="30"/>
      <c r="E376" s="69"/>
    </row>
    <row r="377" spans="2:5">
      <c r="B377" s="31"/>
      <c r="D377" s="30"/>
      <c r="E377" s="69"/>
    </row>
    <row r="378" spans="2:5">
      <c r="B378" s="31"/>
      <c r="D378" s="30"/>
      <c r="E378" s="69"/>
    </row>
    <row r="379" spans="2:5">
      <c r="B379" s="31"/>
      <c r="D379" s="30"/>
      <c r="E379" s="69"/>
    </row>
    <row r="380" spans="2:5">
      <c r="B380" s="31"/>
      <c r="D380" s="30"/>
      <c r="E380" s="69"/>
    </row>
    <row r="381" spans="2:5">
      <c r="B381" s="31"/>
      <c r="D381" s="30"/>
      <c r="E381" s="69"/>
    </row>
    <row r="382" spans="2:5">
      <c r="B382" s="31"/>
      <c r="D382" s="30"/>
      <c r="E382" s="69"/>
    </row>
    <row r="383" spans="2:5">
      <c r="B383" s="31"/>
      <c r="D383" s="30"/>
      <c r="E383" s="69"/>
    </row>
    <row r="384" spans="2:5">
      <c r="B384" s="31"/>
      <c r="D384" s="30"/>
      <c r="E384" s="69"/>
    </row>
    <row r="385" spans="2:5">
      <c r="B385" s="31"/>
      <c r="D385" s="30"/>
      <c r="E385" s="69"/>
    </row>
    <row r="386" spans="2:5">
      <c r="B386" s="31"/>
      <c r="D386" s="30"/>
      <c r="E386" s="69"/>
    </row>
    <row r="387" spans="2:5">
      <c r="B387" s="31"/>
      <c r="D387" s="30"/>
      <c r="E387" s="69"/>
    </row>
    <row r="388" spans="2:5">
      <c r="B388" s="31"/>
      <c r="D388" s="30"/>
      <c r="E388" s="69"/>
    </row>
    <row r="389" spans="2:5">
      <c r="B389" s="31"/>
      <c r="D389" s="30"/>
      <c r="E389" s="69"/>
    </row>
    <row r="390" spans="2:5">
      <c r="B390" s="31"/>
      <c r="D390" s="30"/>
      <c r="E390" s="69"/>
    </row>
    <row r="391" spans="2:5">
      <c r="B391" s="31"/>
      <c r="D391" s="30"/>
      <c r="E391" s="69"/>
    </row>
    <row r="392" spans="2:5">
      <c r="B392" s="31"/>
      <c r="D392" s="30"/>
      <c r="E392" s="69"/>
    </row>
    <row r="393" spans="2:5">
      <c r="B393" s="31"/>
      <c r="D393" s="30"/>
      <c r="E393" s="69"/>
    </row>
    <row r="394" spans="2:5">
      <c r="B394" s="31"/>
      <c r="D394" s="30"/>
      <c r="E394" s="69"/>
    </row>
    <row r="395" spans="2:5">
      <c r="B395" s="31"/>
      <c r="D395" s="30"/>
      <c r="E395" s="69"/>
    </row>
    <row r="396" spans="2:5">
      <c r="B396" s="31"/>
      <c r="D396" s="30"/>
      <c r="E396" s="69"/>
    </row>
    <row r="397" spans="2:5">
      <c r="B397" s="31"/>
      <c r="D397" s="30"/>
      <c r="E397" s="69"/>
    </row>
    <row r="398" spans="2:5">
      <c r="B398" s="31"/>
      <c r="D398" s="30"/>
      <c r="E398" s="69"/>
    </row>
    <row r="399" spans="2:5">
      <c r="B399" s="31"/>
      <c r="D399" s="30"/>
      <c r="E399" s="69"/>
    </row>
    <row r="400" spans="2:5">
      <c r="B400" s="31"/>
      <c r="D400" s="30"/>
      <c r="E400" s="69"/>
    </row>
    <row r="401" spans="2:5">
      <c r="B401" s="31"/>
      <c r="D401" s="30"/>
      <c r="E401" s="69"/>
    </row>
    <row r="402" spans="2:5">
      <c r="B402" s="31"/>
      <c r="D402" s="30"/>
      <c r="E402" s="69"/>
    </row>
    <row r="403" spans="2:5">
      <c r="B403" s="31"/>
      <c r="D403" s="30"/>
      <c r="E403" s="69"/>
    </row>
    <row r="404" spans="2:5">
      <c r="B404" s="31"/>
      <c r="D404" s="30"/>
      <c r="E404" s="69"/>
    </row>
    <row r="405" spans="2:5">
      <c r="B405" s="31"/>
      <c r="D405" s="30"/>
      <c r="E405" s="69"/>
    </row>
    <row r="406" spans="2:5">
      <c r="B406" s="31"/>
      <c r="D406" s="30"/>
      <c r="E406" s="69"/>
    </row>
    <row r="407" spans="2:5">
      <c r="B407" s="31"/>
      <c r="D407" s="30"/>
      <c r="E407" s="69"/>
    </row>
    <row r="408" spans="2:5">
      <c r="B408" s="31"/>
      <c r="D408" s="30"/>
      <c r="E408" s="69"/>
    </row>
    <row r="409" spans="2:5">
      <c r="B409" s="31"/>
      <c r="D409" s="30"/>
      <c r="E409" s="69"/>
    </row>
    <row r="410" spans="2:5">
      <c r="B410" s="31"/>
      <c r="D410" s="30"/>
      <c r="E410" s="69"/>
    </row>
    <row r="411" spans="2:5">
      <c r="B411" s="31"/>
      <c r="D411" s="30"/>
      <c r="E411" s="69"/>
    </row>
    <row r="412" spans="2:5">
      <c r="B412" s="31"/>
      <c r="D412" s="30"/>
      <c r="E412" s="69"/>
    </row>
    <row r="413" spans="2:5">
      <c r="B413" s="31"/>
      <c r="D413" s="30"/>
      <c r="E413" s="69"/>
    </row>
    <row r="414" spans="2:5">
      <c r="B414" s="31"/>
      <c r="D414" s="30"/>
      <c r="E414" s="69"/>
    </row>
    <row r="415" spans="2:5">
      <c r="B415" s="31"/>
      <c r="D415" s="30"/>
      <c r="E415" s="69"/>
    </row>
    <row r="416" spans="2:5">
      <c r="B416" s="31"/>
      <c r="D416" s="30"/>
      <c r="E416" s="69"/>
    </row>
    <row r="417" spans="2:5">
      <c r="B417" s="31"/>
      <c r="D417" s="30"/>
      <c r="E417" s="69"/>
    </row>
    <row r="418" spans="2:5">
      <c r="B418" s="31"/>
      <c r="D418" s="30"/>
      <c r="E418" s="69"/>
    </row>
    <row r="419" spans="2:5">
      <c r="B419" s="31"/>
      <c r="D419" s="30"/>
      <c r="E419" s="69"/>
    </row>
    <row r="420" spans="2:5">
      <c r="B420" s="31"/>
      <c r="D420" s="30"/>
      <c r="E420" s="69"/>
    </row>
    <row r="421" spans="2:5">
      <c r="B421" s="31"/>
      <c r="D421" s="30"/>
      <c r="E421" s="69"/>
    </row>
    <row r="422" spans="2:5">
      <c r="B422" s="31"/>
      <c r="D422" s="30"/>
      <c r="E422" s="69"/>
    </row>
    <row r="423" spans="2:5">
      <c r="B423" s="31"/>
      <c r="D423" s="30"/>
      <c r="E423" s="69"/>
    </row>
    <row r="424" spans="2:5">
      <c r="B424" s="31"/>
      <c r="D424" s="30"/>
      <c r="E424" s="69"/>
    </row>
    <row r="425" spans="2:5">
      <c r="B425" s="31"/>
      <c r="D425" s="30"/>
      <c r="E425" s="69"/>
    </row>
    <row r="426" spans="2:5">
      <c r="B426" s="31"/>
      <c r="D426" s="30"/>
      <c r="E426" s="69"/>
    </row>
    <row r="427" spans="2:5">
      <c r="B427" s="31"/>
      <c r="D427" s="30"/>
      <c r="E427" s="69"/>
    </row>
    <row r="428" spans="2:5">
      <c r="B428" s="31"/>
      <c r="D428" s="30"/>
      <c r="E428" s="69"/>
    </row>
    <row r="429" spans="2:5">
      <c r="B429" s="31"/>
      <c r="D429" s="30"/>
      <c r="E429" s="69"/>
    </row>
    <row r="430" spans="2:5">
      <c r="B430" s="31"/>
      <c r="D430" s="30"/>
      <c r="E430" s="69"/>
    </row>
    <row r="431" spans="2:5">
      <c r="B431" s="31"/>
      <c r="D431" s="30"/>
      <c r="E431" s="69"/>
    </row>
    <row r="432" spans="2:5">
      <c r="B432" s="31"/>
      <c r="D432" s="30"/>
      <c r="E432" s="69"/>
    </row>
    <row r="433" spans="2:5">
      <c r="B433" s="31"/>
      <c r="D433" s="30"/>
      <c r="E433" s="69"/>
    </row>
    <row r="434" spans="2:5">
      <c r="B434" s="31"/>
      <c r="D434" s="30"/>
      <c r="E434" s="69"/>
    </row>
    <row r="435" spans="2:5">
      <c r="B435" s="31"/>
      <c r="D435" s="30"/>
      <c r="E435" s="69"/>
    </row>
    <row r="436" spans="2:5">
      <c r="B436" s="31"/>
      <c r="D436" s="30"/>
      <c r="E436" s="69"/>
    </row>
    <row r="437" spans="2:5">
      <c r="B437" s="31"/>
      <c r="D437" s="30"/>
      <c r="E437" s="69"/>
    </row>
    <row r="438" spans="2:5">
      <c r="B438" s="31"/>
      <c r="D438" s="30"/>
      <c r="E438" s="69"/>
    </row>
    <row r="439" spans="2:5">
      <c r="B439" s="31"/>
      <c r="D439" s="30"/>
      <c r="E439" s="69"/>
    </row>
    <row r="440" spans="2:5">
      <c r="B440" s="31"/>
      <c r="D440" s="30"/>
      <c r="E440" s="69"/>
    </row>
    <row r="441" spans="2:5">
      <c r="B441" s="31"/>
      <c r="D441" s="30"/>
      <c r="E441" s="69"/>
    </row>
    <row r="442" spans="2:5">
      <c r="B442" s="31"/>
      <c r="D442" s="30"/>
      <c r="E442" s="69"/>
    </row>
    <row r="443" spans="2:5">
      <c r="B443" s="31"/>
      <c r="D443" s="30"/>
      <c r="E443" s="69"/>
    </row>
    <row r="444" spans="2:5">
      <c r="B444" s="31"/>
      <c r="D444" s="30"/>
      <c r="E444" s="69"/>
    </row>
    <row r="445" spans="2:5">
      <c r="B445" s="31"/>
      <c r="D445" s="30"/>
      <c r="E445" s="69"/>
    </row>
    <row r="446" spans="2:5">
      <c r="B446" s="31"/>
      <c r="D446" s="30"/>
      <c r="E446" s="69"/>
    </row>
    <row r="447" spans="2:5">
      <c r="B447" s="31"/>
      <c r="D447" s="30"/>
      <c r="E447" s="69"/>
    </row>
    <row r="448" spans="2:5">
      <c r="B448" s="31"/>
      <c r="D448" s="30"/>
      <c r="E448" s="69"/>
    </row>
    <row r="449" spans="2:5">
      <c r="B449" s="31"/>
      <c r="D449" s="30"/>
      <c r="E449" s="69"/>
    </row>
    <row r="450" spans="2:5">
      <c r="B450" s="31"/>
      <c r="D450" s="30"/>
      <c r="E450" s="69"/>
    </row>
    <row r="451" spans="2:5">
      <c r="B451" s="31"/>
      <c r="D451" s="30"/>
      <c r="E451" s="69"/>
    </row>
    <row r="452" spans="2:5">
      <c r="B452" s="31"/>
      <c r="D452" s="30"/>
      <c r="E452" s="69"/>
    </row>
    <row r="453" spans="2:5">
      <c r="B453" s="31"/>
      <c r="D453" s="30"/>
      <c r="E453" s="69"/>
    </row>
    <row r="454" spans="2:5">
      <c r="B454" s="31"/>
      <c r="D454" s="30"/>
      <c r="E454" s="69"/>
    </row>
    <row r="455" spans="2:5">
      <c r="B455" s="31"/>
      <c r="D455" s="30"/>
      <c r="E455" s="69"/>
    </row>
    <row r="456" spans="2:5">
      <c r="B456" s="31"/>
      <c r="D456" s="30"/>
      <c r="E456" s="69"/>
    </row>
    <row r="457" spans="2:5">
      <c r="B457" s="31"/>
      <c r="D457" s="30"/>
      <c r="E457" s="69"/>
    </row>
    <row r="458" spans="2:5">
      <c r="B458" s="31"/>
      <c r="D458" s="30"/>
      <c r="E458" s="69"/>
    </row>
    <row r="459" spans="2:5">
      <c r="B459" s="31"/>
      <c r="D459" s="30"/>
      <c r="E459" s="69"/>
    </row>
    <row r="460" spans="2:5">
      <c r="B460" s="31"/>
      <c r="D460" s="30"/>
      <c r="E460" s="69"/>
    </row>
    <row r="461" spans="2:5">
      <c r="B461" s="31"/>
      <c r="D461" s="30"/>
      <c r="E461" s="69"/>
    </row>
    <row r="462" spans="2:5">
      <c r="B462" s="31"/>
      <c r="D462" s="30"/>
      <c r="E462" s="69"/>
    </row>
    <row r="463" spans="2:5">
      <c r="B463" s="31"/>
      <c r="D463" s="30"/>
      <c r="E463" s="69"/>
    </row>
    <row r="464" spans="2:5">
      <c r="B464" s="31"/>
      <c r="D464" s="30"/>
      <c r="E464" s="69"/>
    </row>
    <row r="465" spans="2:5">
      <c r="B465" s="31"/>
      <c r="D465" s="30"/>
      <c r="E465" s="69"/>
    </row>
    <row r="466" spans="2:5">
      <c r="B466" s="31"/>
      <c r="D466" s="30"/>
      <c r="E466" s="69"/>
    </row>
    <row r="467" spans="2:5">
      <c r="B467" s="31"/>
      <c r="D467" s="30"/>
      <c r="E467" s="69"/>
    </row>
    <row r="468" spans="2:5">
      <c r="B468" s="31"/>
      <c r="D468" s="30"/>
      <c r="E468" s="69"/>
    </row>
    <row r="469" spans="2:5">
      <c r="B469" s="31"/>
      <c r="D469" s="30"/>
      <c r="E469" s="69"/>
    </row>
    <row r="470" spans="2:5">
      <c r="B470" s="31"/>
      <c r="D470" s="30"/>
      <c r="E470" s="69"/>
    </row>
    <row r="471" spans="2:5">
      <c r="B471" s="31"/>
      <c r="D471" s="30"/>
      <c r="E471" s="69"/>
    </row>
    <row r="472" spans="2:5">
      <c r="B472" s="31"/>
      <c r="D472" s="30"/>
      <c r="E472" s="69"/>
    </row>
    <row r="473" spans="2:5">
      <c r="B473" s="31"/>
      <c r="D473" s="30"/>
      <c r="E473" s="69"/>
    </row>
    <row r="474" spans="2:5">
      <c r="B474" s="31"/>
      <c r="D474" s="30"/>
      <c r="E474" s="69"/>
    </row>
    <row r="475" spans="2:5">
      <c r="B475" s="31"/>
      <c r="D475" s="30"/>
      <c r="E475" s="69"/>
    </row>
    <row r="476" spans="2:5">
      <c r="B476" s="31"/>
      <c r="D476" s="30"/>
      <c r="E476" s="69"/>
    </row>
    <row r="477" spans="2:5">
      <c r="B477" s="31"/>
      <c r="D477" s="30"/>
      <c r="E477" s="69"/>
    </row>
    <row r="478" spans="2:5">
      <c r="B478" s="31"/>
      <c r="D478" s="30"/>
      <c r="E478" s="69"/>
    </row>
    <row r="479" spans="2:5">
      <c r="B479" s="31"/>
      <c r="D479" s="30"/>
      <c r="E479" s="69"/>
    </row>
    <row r="480" spans="2:5">
      <c r="B480" s="31"/>
      <c r="D480" s="30"/>
      <c r="E480" s="69"/>
    </row>
    <row r="481" spans="2:5">
      <c r="B481" s="31"/>
      <c r="D481" s="30"/>
      <c r="E481" s="69"/>
    </row>
    <row r="482" spans="2:5">
      <c r="B482" s="31"/>
      <c r="D482" s="30"/>
      <c r="E482" s="69"/>
    </row>
    <row r="483" spans="2:5">
      <c r="B483" s="31"/>
      <c r="D483" s="30"/>
      <c r="E483" s="69"/>
    </row>
    <row r="484" spans="2:5">
      <c r="B484" s="31"/>
      <c r="D484" s="30"/>
      <c r="E484" s="69"/>
    </row>
    <row r="485" spans="2:5">
      <c r="B485" s="31"/>
      <c r="D485" s="30"/>
      <c r="E485" s="69"/>
    </row>
    <row r="486" spans="2:5">
      <c r="B486" s="31"/>
      <c r="D486" s="30"/>
      <c r="E486" s="69"/>
    </row>
    <row r="487" spans="2:5">
      <c r="B487" s="31"/>
      <c r="D487" s="30"/>
      <c r="E487" s="69"/>
    </row>
    <row r="488" spans="2:5">
      <c r="B488" s="31"/>
      <c r="D488" s="30"/>
      <c r="E488" s="69"/>
    </row>
    <row r="489" spans="2:5">
      <c r="B489" s="31"/>
      <c r="D489" s="30"/>
      <c r="E489" s="69"/>
    </row>
    <row r="490" spans="2:5">
      <c r="B490" s="31"/>
      <c r="D490" s="30"/>
      <c r="E490" s="69"/>
    </row>
    <row r="491" spans="2:5">
      <c r="B491" s="31"/>
      <c r="D491" s="30"/>
      <c r="E491" s="69"/>
    </row>
    <row r="492" spans="2:5">
      <c r="B492" s="31"/>
      <c r="D492" s="30"/>
      <c r="E492" s="69"/>
    </row>
    <row r="493" spans="2:5">
      <c r="B493" s="31"/>
      <c r="D493" s="30"/>
      <c r="E493" s="69"/>
    </row>
    <row r="494" spans="2:5">
      <c r="B494" s="31"/>
      <c r="D494" s="30"/>
      <c r="E494" s="69"/>
    </row>
    <row r="495" spans="2:5">
      <c r="B495" s="31"/>
      <c r="D495" s="30"/>
      <c r="E495" s="69"/>
    </row>
    <row r="496" spans="2:5">
      <c r="B496" s="31"/>
      <c r="D496" s="30"/>
      <c r="E496" s="69"/>
    </row>
    <row r="497" spans="2:5">
      <c r="B497" s="31"/>
      <c r="D497" s="30"/>
      <c r="E497" s="69"/>
    </row>
    <row r="498" spans="2:5">
      <c r="B498" s="31"/>
      <c r="D498" s="30"/>
      <c r="E498" s="69"/>
    </row>
    <row r="499" spans="2:5">
      <c r="B499" s="31"/>
      <c r="D499" s="30"/>
      <c r="E499" s="69"/>
    </row>
    <row r="500" spans="2:5">
      <c r="B500" s="31"/>
      <c r="D500" s="30"/>
      <c r="E500" s="69"/>
    </row>
    <row r="501" spans="2:5">
      <c r="B501" s="31"/>
      <c r="D501" s="30"/>
      <c r="E501" s="69"/>
    </row>
    <row r="502" spans="2:5">
      <c r="B502" s="31"/>
      <c r="D502" s="30"/>
      <c r="E502" s="69"/>
    </row>
    <row r="503" spans="2:5">
      <c r="B503" s="31"/>
      <c r="D503" s="30"/>
      <c r="E503" s="69"/>
    </row>
    <row r="504" spans="2:5">
      <c r="B504" s="31"/>
      <c r="D504" s="30"/>
      <c r="E504" s="69"/>
    </row>
    <row r="505" spans="2:5">
      <c r="B505" s="31"/>
      <c r="D505" s="30"/>
      <c r="E505" s="69"/>
    </row>
    <row r="506" spans="2:5">
      <c r="B506" s="31"/>
      <c r="D506" s="30"/>
      <c r="E506" s="69"/>
    </row>
    <row r="507" spans="2:5">
      <c r="B507" s="31"/>
      <c r="D507" s="30"/>
      <c r="E507" s="69"/>
    </row>
    <row r="508" spans="2:5">
      <c r="B508" s="31"/>
      <c r="D508" s="30"/>
      <c r="E508" s="69"/>
    </row>
    <row r="509" spans="2:5">
      <c r="B509" s="31"/>
      <c r="D509" s="30"/>
      <c r="E509" s="69"/>
    </row>
    <row r="510" spans="2:5">
      <c r="B510" s="31"/>
      <c r="D510" s="30"/>
      <c r="E510" s="69"/>
    </row>
    <row r="511" spans="2:5">
      <c r="B511" s="31"/>
      <c r="D511" s="30"/>
      <c r="E511" s="69"/>
    </row>
    <row r="512" spans="2:5">
      <c r="B512" s="31"/>
      <c r="D512" s="30"/>
      <c r="E512" s="69"/>
    </row>
    <row r="513" spans="2:5">
      <c r="B513" s="31"/>
      <c r="D513" s="30"/>
      <c r="E513" s="69"/>
    </row>
    <row r="514" spans="2:5">
      <c r="B514" s="31"/>
      <c r="D514" s="30"/>
      <c r="E514" s="69"/>
    </row>
    <row r="515" spans="2:5">
      <c r="B515" s="31"/>
      <c r="D515" s="30"/>
      <c r="E515" s="69"/>
    </row>
    <row r="516" spans="2:5">
      <c r="B516" s="31"/>
      <c r="D516" s="30"/>
      <c r="E516" s="69"/>
    </row>
    <row r="517" spans="2:5">
      <c r="B517" s="31"/>
      <c r="D517" s="30"/>
      <c r="E517" s="69"/>
    </row>
    <row r="518" spans="2:5">
      <c r="B518" s="31"/>
      <c r="D518" s="30"/>
      <c r="E518" s="69"/>
    </row>
    <row r="519" spans="2:5">
      <c r="B519" s="31"/>
      <c r="D519" s="30"/>
      <c r="E519" s="69"/>
    </row>
    <row r="520" spans="2:5">
      <c r="B520" s="31"/>
      <c r="D520" s="30"/>
      <c r="E520" s="69"/>
    </row>
    <row r="521" spans="2:5">
      <c r="B521" s="31"/>
      <c r="D521" s="30"/>
      <c r="E521" s="69"/>
    </row>
    <row r="522" spans="2:5">
      <c r="B522" s="31"/>
      <c r="D522" s="30"/>
      <c r="E522" s="69"/>
    </row>
    <row r="523" spans="2:5">
      <c r="B523" s="31"/>
      <c r="D523" s="30"/>
      <c r="E523" s="69"/>
    </row>
    <row r="524" spans="2:5">
      <c r="B524" s="31"/>
      <c r="D524" s="30"/>
      <c r="E524" s="69"/>
    </row>
    <row r="525" spans="2:5">
      <c r="B525" s="31"/>
      <c r="D525" s="30"/>
      <c r="E525" s="69"/>
    </row>
    <row r="526" spans="2:5">
      <c r="B526" s="31"/>
      <c r="D526" s="30"/>
      <c r="E526" s="69"/>
    </row>
    <row r="527" spans="2:5">
      <c r="B527" s="31"/>
      <c r="D527" s="30"/>
      <c r="E527" s="69"/>
    </row>
    <row r="528" spans="2:5">
      <c r="B528" s="31"/>
      <c r="D528" s="30"/>
      <c r="E528" s="69"/>
    </row>
    <row r="529" spans="2:5">
      <c r="B529" s="31"/>
      <c r="D529" s="30"/>
      <c r="E529" s="69"/>
    </row>
    <row r="530" spans="2:5">
      <c r="B530" s="31"/>
      <c r="D530" s="30"/>
      <c r="E530" s="69"/>
    </row>
    <row r="531" spans="2:5">
      <c r="B531" s="31"/>
      <c r="D531" s="30"/>
      <c r="E531" s="69"/>
    </row>
    <row r="532" spans="2:5">
      <c r="B532" s="31"/>
      <c r="D532" s="30"/>
      <c r="E532" s="69"/>
    </row>
    <row r="533" spans="2:5">
      <c r="B533" s="31"/>
      <c r="D533" s="30"/>
      <c r="E533" s="69"/>
    </row>
    <row r="534" spans="2:5">
      <c r="B534" s="31"/>
      <c r="D534" s="30"/>
      <c r="E534" s="69"/>
    </row>
    <row r="535" spans="2:5">
      <c r="B535" s="31"/>
      <c r="D535" s="30"/>
      <c r="E535" s="69"/>
    </row>
    <row r="536" spans="2:5">
      <c r="B536" s="31"/>
      <c r="D536" s="30"/>
      <c r="E536" s="69"/>
    </row>
    <row r="537" spans="2:5">
      <c r="B537" s="31"/>
      <c r="D537" s="30"/>
      <c r="E537" s="69"/>
    </row>
    <row r="538" spans="2:5">
      <c r="B538" s="31"/>
      <c r="D538" s="30"/>
      <c r="E538" s="69"/>
    </row>
    <row r="539" spans="2:5">
      <c r="B539" s="31"/>
      <c r="D539" s="30"/>
      <c r="E539" s="69"/>
    </row>
    <row r="540" spans="2:5">
      <c r="B540" s="31"/>
      <c r="D540" s="30"/>
      <c r="E540" s="69"/>
    </row>
    <row r="541" spans="2:5">
      <c r="B541" s="31"/>
      <c r="D541" s="30"/>
      <c r="E541" s="69"/>
    </row>
    <row r="542" spans="2:5">
      <c r="B542" s="31"/>
      <c r="D542" s="30"/>
      <c r="E542" s="69"/>
    </row>
    <row r="543" spans="2:5">
      <c r="B543" s="31"/>
      <c r="D543" s="30"/>
      <c r="E543" s="69"/>
    </row>
    <row r="544" spans="2:5">
      <c r="B544" s="31"/>
      <c r="D544" s="30"/>
      <c r="E544" s="69"/>
    </row>
    <row r="545" spans="2:5">
      <c r="B545" s="31"/>
      <c r="D545" s="30"/>
      <c r="E545" s="69"/>
    </row>
    <row r="546" spans="2:5">
      <c r="B546" s="31"/>
      <c r="D546" s="30"/>
      <c r="E546" s="69"/>
    </row>
    <row r="547" spans="2:5">
      <c r="B547" s="31"/>
      <c r="D547" s="30"/>
      <c r="E547" s="69"/>
    </row>
    <row r="548" spans="2:5">
      <c r="B548" s="31"/>
      <c r="D548" s="30"/>
      <c r="E548" s="69"/>
    </row>
    <row r="549" spans="2:5">
      <c r="B549" s="31"/>
      <c r="D549" s="30"/>
      <c r="E549" s="69"/>
    </row>
    <row r="550" spans="2:5">
      <c r="B550" s="31"/>
      <c r="D550" s="30"/>
      <c r="E550" s="69"/>
    </row>
    <row r="551" spans="2:5">
      <c r="B551" s="31"/>
      <c r="D551" s="30"/>
      <c r="E551" s="69"/>
    </row>
    <row r="552" spans="2:5">
      <c r="B552" s="31"/>
      <c r="D552" s="30"/>
      <c r="E552" s="69"/>
    </row>
    <row r="553" spans="2:5">
      <c r="B553" s="31"/>
      <c r="D553" s="30"/>
      <c r="E553" s="69"/>
    </row>
    <row r="554" spans="2:5">
      <c r="B554" s="31"/>
      <c r="D554" s="30"/>
      <c r="E554" s="69"/>
    </row>
    <row r="555" spans="2:5">
      <c r="B555" s="31"/>
      <c r="D555" s="30"/>
      <c r="E555" s="69"/>
    </row>
    <row r="556" spans="2:5">
      <c r="B556" s="31"/>
      <c r="D556" s="30"/>
      <c r="E556" s="69"/>
    </row>
    <row r="557" spans="2:5">
      <c r="B557" s="31"/>
      <c r="D557" s="30"/>
      <c r="E557" s="69"/>
    </row>
    <row r="558" spans="2:5">
      <c r="B558" s="31"/>
      <c r="D558" s="30"/>
      <c r="E558" s="69"/>
    </row>
    <row r="559" spans="2:5">
      <c r="B559" s="31"/>
      <c r="D559" s="30"/>
      <c r="E559" s="69"/>
    </row>
    <row r="560" spans="2:5">
      <c r="B560" s="31"/>
      <c r="D560" s="30"/>
      <c r="E560" s="69"/>
    </row>
    <row r="561" spans="2:5">
      <c r="B561" s="31"/>
      <c r="D561" s="30"/>
      <c r="E561" s="69"/>
    </row>
    <row r="562" spans="2:5">
      <c r="B562" s="31"/>
      <c r="D562" s="30"/>
      <c r="E562" s="69"/>
    </row>
    <row r="563" spans="2:5">
      <c r="B563" s="31"/>
      <c r="D563" s="30"/>
      <c r="E563" s="69"/>
    </row>
    <row r="564" spans="2:5">
      <c r="B564" s="31"/>
      <c r="D564" s="30"/>
      <c r="E564" s="69"/>
    </row>
    <row r="565" spans="2:5">
      <c r="B565" s="31"/>
      <c r="D565" s="30"/>
      <c r="E565" s="69"/>
    </row>
    <row r="566" spans="2:5">
      <c r="B566" s="31"/>
      <c r="D566" s="30"/>
      <c r="E566" s="69"/>
    </row>
    <row r="567" spans="2:5">
      <c r="B567" s="31"/>
      <c r="D567" s="30"/>
      <c r="E567" s="69"/>
    </row>
    <row r="568" spans="2:5">
      <c r="B568" s="31"/>
      <c r="D568" s="30"/>
      <c r="E568" s="69"/>
    </row>
    <row r="569" spans="2:5">
      <c r="B569" s="31"/>
      <c r="D569" s="30"/>
      <c r="E569" s="69"/>
    </row>
    <row r="570" spans="2:5">
      <c r="B570" s="31"/>
      <c r="D570" s="30"/>
      <c r="E570" s="69"/>
    </row>
    <row r="571" spans="2:5">
      <c r="B571" s="31"/>
      <c r="D571" s="30"/>
      <c r="E571" s="69"/>
    </row>
    <row r="572" spans="2:5">
      <c r="B572" s="31"/>
      <c r="D572" s="30"/>
      <c r="E572" s="69"/>
    </row>
    <row r="573" spans="2:5">
      <c r="B573" s="31"/>
      <c r="D573" s="30"/>
      <c r="E573" s="69"/>
    </row>
    <row r="574" spans="2:5">
      <c r="B574" s="31"/>
      <c r="D574" s="30"/>
      <c r="E574" s="69"/>
    </row>
    <row r="575" spans="2:5">
      <c r="B575" s="31"/>
      <c r="D575" s="30"/>
      <c r="E575" s="69"/>
    </row>
    <row r="576" spans="2:5">
      <c r="B576" s="31"/>
      <c r="D576" s="30"/>
      <c r="E576" s="69"/>
    </row>
    <row r="577" spans="2:5">
      <c r="B577" s="31"/>
      <c r="D577" s="30"/>
      <c r="E577" s="69"/>
    </row>
    <row r="578" spans="2:5">
      <c r="B578" s="31"/>
      <c r="D578" s="30"/>
      <c r="E578" s="69"/>
    </row>
    <row r="579" spans="2:5">
      <c r="B579" s="31"/>
      <c r="D579" s="30"/>
      <c r="E579" s="69"/>
    </row>
    <row r="580" spans="2:5">
      <c r="B580" s="31"/>
      <c r="D580" s="30"/>
      <c r="E580" s="69"/>
    </row>
    <row r="581" spans="2:5">
      <c r="B581" s="31"/>
      <c r="D581" s="30"/>
      <c r="E581" s="69"/>
    </row>
    <row r="582" spans="2:5">
      <c r="B582" s="31"/>
      <c r="D582" s="30"/>
      <c r="E582" s="69"/>
    </row>
    <row r="583" spans="2:5">
      <c r="B583" s="31"/>
      <c r="D583" s="30"/>
      <c r="E583" s="69"/>
    </row>
    <row r="584" spans="2:5">
      <c r="B584" s="31"/>
      <c r="D584" s="30"/>
      <c r="E584" s="69"/>
    </row>
    <row r="585" spans="2:5">
      <c r="B585" s="31"/>
      <c r="D585" s="30"/>
      <c r="E585" s="69"/>
    </row>
    <row r="586" spans="2:5">
      <c r="B586" s="31"/>
      <c r="D586" s="30"/>
      <c r="E586" s="69"/>
    </row>
    <row r="587" spans="2:5">
      <c r="B587" s="31"/>
      <c r="D587" s="30"/>
      <c r="E587" s="69"/>
    </row>
    <row r="588" spans="2:5">
      <c r="B588" s="31"/>
      <c r="D588" s="30"/>
      <c r="E588" s="69"/>
    </row>
    <row r="589" spans="2:5">
      <c r="B589" s="31"/>
      <c r="D589" s="30"/>
      <c r="E589" s="69"/>
    </row>
    <row r="590" spans="2:5">
      <c r="B590" s="31"/>
      <c r="D590" s="30"/>
      <c r="E590" s="69"/>
    </row>
    <row r="591" spans="2:5">
      <c r="B591" s="31"/>
      <c r="D591" s="30"/>
      <c r="E591" s="69"/>
    </row>
    <row r="592" spans="2:5">
      <c r="B592" s="31"/>
      <c r="D592" s="30"/>
      <c r="E592" s="69"/>
    </row>
    <row r="593" spans="2:5">
      <c r="B593" s="31"/>
      <c r="D593" s="30"/>
      <c r="E593" s="69"/>
    </row>
    <row r="594" spans="2:5">
      <c r="B594" s="31"/>
      <c r="D594" s="30"/>
      <c r="E594" s="69"/>
    </row>
    <row r="595" spans="2:5">
      <c r="B595" s="31"/>
      <c r="D595" s="30"/>
      <c r="E595" s="69"/>
    </row>
    <row r="596" spans="2:5">
      <c r="B596" s="31"/>
      <c r="D596" s="30"/>
      <c r="E596" s="69"/>
    </row>
    <row r="597" spans="2:5">
      <c r="B597" s="31"/>
      <c r="D597" s="30"/>
      <c r="E597" s="69"/>
    </row>
    <row r="598" spans="2:5">
      <c r="B598" s="31"/>
      <c r="D598" s="30"/>
      <c r="E598" s="69"/>
    </row>
    <row r="599" spans="2:5">
      <c r="B599" s="31"/>
      <c r="D599" s="30"/>
      <c r="E599" s="69"/>
    </row>
    <row r="600" spans="2:5">
      <c r="B600" s="31"/>
      <c r="D600" s="30"/>
      <c r="E600" s="69"/>
    </row>
    <row r="601" spans="2:5">
      <c r="B601" s="31"/>
      <c r="D601" s="30"/>
      <c r="E601" s="69"/>
    </row>
    <row r="602" spans="2:5">
      <c r="B602" s="31"/>
      <c r="D602" s="30"/>
      <c r="E602" s="69"/>
    </row>
    <row r="603" spans="2:5">
      <c r="B603" s="31"/>
      <c r="D603" s="30"/>
      <c r="E603" s="69"/>
    </row>
    <row r="604" spans="2:5">
      <c r="B604" s="31"/>
      <c r="D604" s="30"/>
      <c r="E604" s="69"/>
    </row>
    <row r="605" spans="2:5">
      <c r="B605" s="31"/>
      <c r="D605" s="30"/>
      <c r="E605" s="69"/>
    </row>
    <row r="606" spans="2:5">
      <c r="B606" s="31"/>
      <c r="D606" s="30"/>
      <c r="E606" s="69"/>
    </row>
    <row r="607" spans="2:5">
      <c r="B607" s="31"/>
      <c r="D607" s="30"/>
      <c r="E607" s="69"/>
    </row>
    <row r="608" spans="2:5">
      <c r="B608" s="31"/>
      <c r="D608" s="30"/>
      <c r="E608" s="69"/>
    </row>
    <row r="609" spans="2:5">
      <c r="B609" s="31"/>
      <c r="D609" s="30"/>
      <c r="E609" s="69"/>
    </row>
    <row r="610" spans="2:5">
      <c r="B610" s="31"/>
      <c r="D610" s="30"/>
      <c r="E610" s="69"/>
    </row>
    <row r="611" spans="2:5">
      <c r="B611" s="31"/>
      <c r="D611" s="30"/>
      <c r="E611" s="69"/>
    </row>
    <row r="612" spans="2:5">
      <c r="B612" s="31"/>
      <c r="D612" s="30"/>
      <c r="E612" s="69"/>
    </row>
    <row r="613" spans="2:5">
      <c r="B613" s="31"/>
      <c r="D613" s="30"/>
      <c r="E613" s="69"/>
    </row>
    <row r="614" spans="2:5">
      <c r="B614" s="31"/>
      <c r="D614" s="30"/>
      <c r="E614" s="69"/>
    </row>
    <row r="615" spans="2:5">
      <c r="B615" s="31"/>
      <c r="D615" s="30"/>
      <c r="E615" s="69"/>
    </row>
    <row r="616" spans="2:5">
      <c r="B616" s="31"/>
      <c r="D616" s="30"/>
      <c r="E616" s="69"/>
    </row>
    <row r="617" spans="2:5">
      <c r="B617" s="31"/>
      <c r="D617" s="30"/>
      <c r="E617" s="69"/>
    </row>
    <row r="618" spans="2:5">
      <c r="B618" s="31"/>
      <c r="D618" s="30"/>
      <c r="E618" s="69"/>
    </row>
    <row r="619" spans="2:5">
      <c r="B619" s="31"/>
      <c r="D619" s="30"/>
      <c r="E619" s="69"/>
    </row>
    <row r="620" spans="2:5">
      <c r="B620" s="31"/>
      <c r="D620" s="30"/>
      <c r="E620" s="69"/>
    </row>
    <row r="621" spans="2:5">
      <c r="B621" s="31"/>
      <c r="D621" s="30"/>
      <c r="E621" s="69"/>
    </row>
    <row r="622" spans="2:5">
      <c r="B622" s="31"/>
      <c r="D622" s="30"/>
      <c r="E622" s="69"/>
    </row>
    <row r="623" spans="2:5">
      <c r="B623" s="31"/>
      <c r="D623" s="30"/>
      <c r="E623" s="69"/>
    </row>
    <row r="624" spans="2:5">
      <c r="B624" s="31"/>
      <c r="D624" s="30"/>
      <c r="E624" s="69"/>
    </row>
    <row r="625" spans="2:5">
      <c r="B625" s="31"/>
      <c r="D625" s="30"/>
      <c r="E625" s="69"/>
    </row>
    <row r="626" spans="2:5">
      <c r="B626" s="31"/>
      <c r="D626" s="30"/>
      <c r="E626" s="69"/>
    </row>
    <row r="627" spans="2:5">
      <c r="B627" s="31"/>
      <c r="D627" s="30"/>
      <c r="E627" s="69"/>
    </row>
    <row r="628" spans="2:5">
      <c r="B628" s="31"/>
      <c r="D628" s="30"/>
      <c r="E628" s="69"/>
    </row>
    <row r="629" spans="2:5">
      <c r="B629" s="31"/>
      <c r="D629" s="30"/>
      <c r="E629" s="69"/>
    </row>
    <row r="630" spans="2:5">
      <c r="B630" s="31"/>
      <c r="D630" s="30"/>
      <c r="E630" s="69"/>
    </row>
    <row r="631" spans="2:5">
      <c r="B631" s="31"/>
      <c r="D631" s="30"/>
      <c r="E631" s="69"/>
    </row>
    <row r="632" spans="2:5">
      <c r="B632" s="31"/>
      <c r="D632" s="30"/>
      <c r="E632" s="69"/>
    </row>
    <row r="633" spans="2:5">
      <c r="B633" s="31"/>
      <c r="D633" s="30"/>
      <c r="E633" s="69"/>
    </row>
    <row r="634" spans="2:5">
      <c r="B634" s="31"/>
      <c r="D634" s="30"/>
      <c r="E634" s="69"/>
    </row>
    <row r="635" spans="2:5">
      <c r="B635" s="31"/>
      <c r="D635" s="30"/>
      <c r="E635" s="69"/>
    </row>
    <row r="636" spans="2:5">
      <c r="B636" s="31"/>
      <c r="D636" s="30"/>
      <c r="E636" s="69"/>
    </row>
    <row r="637" spans="2:5">
      <c r="B637" s="31"/>
      <c r="D637" s="30"/>
      <c r="E637" s="69"/>
    </row>
    <row r="638" spans="2:5">
      <c r="B638" s="31"/>
      <c r="D638" s="30"/>
      <c r="E638" s="69"/>
    </row>
    <row r="639" spans="2:5">
      <c r="B639" s="31"/>
      <c r="D639" s="30"/>
      <c r="E639" s="69"/>
    </row>
    <row r="640" spans="2:5">
      <c r="B640" s="31"/>
      <c r="D640" s="30"/>
      <c r="E640" s="69"/>
    </row>
    <row r="641" spans="2:5">
      <c r="B641" s="31"/>
      <c r="D641" s="30"/>
      <c r="E641" s="69"/>
    </row>
    <row r="642" spans="2:5">
      <c r="B642" s="31"/>
      <c r="D642" s="30"/>
      <c r="E642" s="69"/>
    </row>
    <row r="643" spans="2:5">
      <c r="B643" s="31"/>
      <c r="D643" s="30"/>
      <c r="E643" s="69"/>
    </row>
    <row r="644" spans="2:5">
      <c r="B644" s="31"/>
      <c r="D644" s="30"/>
      <c r="E644" s="69"/>
    </row>
    <row r="645" spans="2:5">
      <c r="B645" s="31"/>
      <c r="D645" s="30"/>
      <c r="E645" s="69"/>
    </row>
    <row r="646" spans="2:5">
      <c r="B646" s="31"/>
      <c r="D646" s="30"/>
      <c r="E646" s="69"/>
    </row>
    <row r="647" spans="2:5">
      <c r="B647" s="31"/>
      <c r="D647" s="30"/>
      <c r="E647" s="69"/>
    </row>
    <row r="648" spans="2:5">
      <c r="B648" s="31"/>
      <c r="D648" s="30"/>
      <c r="E648" s="69"/>
    </row>
    <row r="649" spans="2:5">
      <c r="B649" s="31"/>
      <c r="D649" s="30"/>
      <c r="E649" s="69"/>
    </row>
    <row r="650" spans="2:5">
      <c r="B650" s="31"/>
      <c r="D650" s="30"/>
      <c r="E650" s="69"/>
    </row>
    <row r="651" spans="2:5">
      <c r="B651" s="31"/>
      <c r="D651" s="30"/>
      <c r="E651" s="69"/>
    </row>
    <row r="652" spans="2:5">
      <c r="B652" s="31"/>
      <c r="D652" s="30"/>
      <c r="E652" s="69"/>
    </row>
    <row r="653" spans="2:5">
      <c r="B653" s="31"/>
      <c r="D653" s="30"/>
      <c r="E653" s="69"/>
    </row>
    <row r="654" spans="2:5">
      <c r="B654" s="31"/>
      <c r="D654" s="30"/>
      <c r="E654" s="69"/>
    </row>
    <row r="655" spans="2:5">
      <c r="B655" s="31"/>
      <c r="D655" s="30"/>
      <c r="E655" s="69"/>
    </row>
    <row r="656" spans="2:5">
      <c r="B656" s="31"/>
      <c r="D656" s="30"/>
      <c r="E656" s="69"/>
    </row>
    <row r="657" spans="2:5">
      <c r="B657" s="31"/>
      <c r="D657" s="30"/>
      <c r="E657" s="69"/>
    </row>
    <row r="658" spans="2:5">
      <c r="B658" s="31"/>
      <c r="D658" s="30"/>
      <c r="E658" s="69"/>
    </row>
    <row r="659" spans="2:5">
      <c r="B659" s="31"/>
      <c r="D659" s="30"/>
      <c r="E659" s="69"/>
    </row>
    <row r="660" spans="2:5">
      <c r="B660" s="31"/>
      <c r="D660" s="30"/>
      <c r="E660" s="69"/>
    </row>
    <row r="661" spans="2:5">
      <c r="B661" s="31"/>
      <c r="D661" s="30"/>
      <c r="E661" s="69"/>
    </row>
    <row r="662" spans="2:5">
      <c r="B662" s="31"/>
      <c r="D662" s="30"/>
      <c r="E662" s="69"/>
    </row>
    <row r="663" spans="2:5">
      <c r="B663" s="31"/>
      <c r="D663" s="30"/>
      <c r="E663" s="69"/>
    </row>
    <row r="664" spans="2:5">
      <c r="B664" s="31"/>
      <c r="D664" s="30"/>
      <c r="E664" s="69"/>
    </row>
    <row r="665" spans="2:5">
      <c r="B665" s="31"/>
      <c r="D665" s="30"/>
      <c r="E665" s="69"/>
    </row>
    <row r="666" spans="2:5">
      <c r="B666" s="31"/>
      <c r="D666" s="30"/>
      <c r="E666" s="69"/>
    </row>
    <row r="667" spans="2:5">
      <c r="B667" s="31"/>
      <c r="D667" s="30"/>
      <c r="E667" s="69"/>
    </row>
    <row r="668" spans="2:5">
      <c r="B668" s="31"/>
      <c r="D668" s="30"/>
      <c r="E668" s="69"/>
    </row>
    <row r="669" spans="2:5">
      <c r="B669" s="31"/>
      <c r="D669" s="30"/>
      <c r="E669" s="69"/>
    </row>
    <row r="670" spans="2:5">
      <c r="B670" s="31"/>
      <c r="D670" s="30"/>
      <c r="E670" s="69"/>
    </row>
    <row r="671" spans="2:5">
      <c r="B671" s="31"/>
      <c r="D671" s="30"/>
      <c r="E671" s="69"/>
    </row>
    <row r="672" spans="2:5">
      <c r="B672" s="31"/>
      <c r="D672" s="30"/>
      <c r="E672" s="69"/>
    </row>
    <row r="673" spans="2:5">
      <c r="B673" s="31"/>
      <c r="D673" s="30"/>
      <c r="E673" s="69"/>
    </row>
    <row r="674" spans="2:5">
      <c r="B674" s="31"/>
      <c r="D674" s="30"/>
      <c r="E674" s="69"/>
    </row>
    <row r="675" spans="2:5">
      <c r="B675" s="31"/>
      <c r="D675" s="30"/>
      <c r="E675" s="69"/>
    </row>
    <row r="676" spans="2:5">
      <c r="B676" s="31"/>
      <c r="D676" s="30"/>
      <c r="E676" s="69"/>
    </row>
    <row r="677" spans="2:5">
      <c r="B677" s="31"/>
      <c r="D677" s="30"/>
      <c r="E677" s="69"/>
    </row>
    <row r="678" spans="2:5">
      <c r="B678" s="31"/>
      <c r="D678" s="30"/>
      <c r="E678" s="69"/>
    </row>
    <row r="679" spans="2:5">
      <c r="B679" s="31"/>
      <c r="D679" s="30"/>
      <c r="E679" s="69"/>
    </row>
    <row r="680" spans="2:5">
      <c r="B680" s="31"/>
      <c r="D680" s="30"/>
      <c r="E680" s="69"/>
    </row>
    <row r="681" spans="2:5">
      <c r="B681" s="31"/>
      <c r="D681" s="30"/>
      <c r="E681" s="69"/>
    </row>
    <row r="682" spans="2:5">
      <c r="B682" s="31"/>
      <c r="D682" s="30"/>
      <c r="E682" s="69"/>
    </row>
    <row r="683" spans="2:5">
      <c r="B683" s="31"/>
      <c r="D683" s="30"/>
      <c r="E683" s="69"/>
    </row>
    <row r="684" spans="2:5">
      <c r="B684" s="31"/>
      <c r="D684" s="30"/>
      <c r="E684" s="69"/>
    </row>
    <row r="685" spans="2:5">
      <c r="B685" s="31"/>
      <c r="D685" s="30"/>
      <c r="E685" s="69"/>
    </row>
    <row r="686" spans="2:5">
      <c r="B686" s="31"/>
      <c r="D686" s="30"/>
      <c r="E686" s="69"/>
    </row>
    <row r="687" spans="2:5">
      <c r="B687" s="31"/>
      <c r="D687" s="30"/>
      <c r="E687" s="69"/>
    </row>
    <row r="688" spans="2:5">
      <c r="B688" s="31"/>
      <c r="D688" s="30"/>
      <c r="E688" s="69"/>
    </row>
    <row r="689" spans="2:5">
      <c r="B689" s="31"/>
      <c r="D689" s="30"/>
      <c r="E689" s="69"/>
    </row>
    <row r="690" spans="2:5">
      <c r="B690" s="31"/>
      <c r="D690" s="30"/>
      <c r="E690" s="69"/>
    </row>
    <row r="691" spans="2:5">
      <c r="B691" s="31"/>
      <c r="D691" s="30"/>
      <c r="E691" s="69"/>
    </row>
    <row r="692" spans="2:5">
      <c r="B692" s="31"/>
      <c r="D692" s="30"/>
      <c r="E692" s="69"/>
    </row>
    <row r="693" spans="2:5">
      <c r="B693" s="31"/>
      <c r="D693" s="30"/>
      <c r="E693" s="69"/>
    </row>
    <row r="694" spans="2:5">
      <c r="B694" s="31"/>
      <c r="D694" s="30"/>
      <c r="E694" s="69"/>
    </row>
    <row r="695" spans="2:5">
      <c r="B695" s="31"/>
      <c r="D695" s="30"/>
      <c r="E695" s="69"/>
    </row>
    <row r="696" spans="2:5">
      <c r="B696" s="31"/>
      <c r="D696" s="30"/>
      <c r="E696" s="69"/>
    </row>
    <row r="697" spans="2:5">
      <c r="B697" s="31"/>
      <c r="D697" s="30"/>
      <c r="E697" s="69"/>
    </row>
    <row r="698" spans="2:5">
      <c r="B698" s="31"/>
      <c r="D698" s="30"/>
      <c r="E698" s="69"/>
    </row>
    <row r="699" spans="2:5">
      <c r="B699" s="31"/>
      <c r="D699" s="30"/>
      <c r="E699" s="69"/>
    </row>
    <row r="700" spans="2:5">
      <c r="B700" s="31"/>
      <c r="D700" s="30"/>
      <c r="E700" s="69"/>
    </row>
    <row r="701" spans="2:5">
      <c r="B701" s="31"/>
      <c r="D701" s="30"/>
      <c r="E701" s="69"/>
    </row>
    <row r="702" spans="2:5">
      <c r="B702" s="31"/>
      <c r="D702" s="30"/>
      <c r="E702" s="69"/>
    </row>
    <row r="703" spans="2:5">
      <c r="B703" s="31"/>
      <c r="D703" s="30"/>
      <c r="E703" s="69"/>
    </row>
    <row r="704" spans="2:5">
      <c r="B704" s="31"/>
      <c r="D704" s="30"/>
      <c r="E704" s="69"/>
    </row>
    <row r="705" spans="2:5">
      <c r="B705" s="31"/>
      <c r="D705" s="30"/>
      <c r="E705" s="69"/>
    </row>
    <row r="706" spans="2:5">
      <c r="B706" s="31"/>
      <c r="D706" s="30"/>
      <c r="E706" s="69"/>
    </row>
    <row r="707" spans="2:5">
      <c r="B707" s="31"/>
      <c r="D707" s="30"/>
      <c r="E707" s="69"/>
    </row>
    <row r="708" spans="2:5">
      <c r="B708" s="31"/>
      <c r="D708" s="30"/>
      <c r="E708" s="69"/>
    </row>
    <row r="709" spans="2:5">
      <c r="B709" s="31"/>
      <c r="D709" s="30"/>
      <c r="E709" s="69"/>
    </row>
    <row r="710" spans="2:5">
      <c r="B710" s="31"/>
      <c r="D710" s="30"/>
      <c r="E710" s="69"/>
    </row>
    <row r="711" spans="2:5">
      <c r="B711" s="31"/>
      <c r="D711" s="30"/>
      <c r="E711" s="69"/>
    </row>
    <row r="712" spans="2:5">
      <c r="B712" s="31"/>
      <c r="D712" s="30"/>
      <c r="E712" s="69"/>
    </row>
    <row r="713" spans="2:5">
      <c r="B713" s="31"/>
      <c r="D713" s="30"/>
      <c r="E713" s="69"/>
    </row>
    <row r="714" spans="2:5">
      <c r="B714" s="31"/>
      <c r="D714" s="30"/>
      <c r="E714" s="69"/>
    </row>
    <row r="715" spans="2:5">
      <c r="B715" s="31"/>
      <c r="D715" s="30"/>
      <c r="E715" s="69"/>
    </row>
    <row r="716" spans="2:5">
      <c r="B716" s="31"/>
      <c r="D716" s="30"/>
      <c r="E716" s="69"/>
    </row>
    <row r="717" spans="2:5">
      <c r="B717" s="31"/>
      <c r="D717" s="30"/>
      <c r="E717" s="69"/>
    </row>
    <row r="718" spans="2:5">
      <c r="B718" s="31"/>
      <c r="D718" s="30"/>
      <c r="E718" s="69"/>
    </row>
    <row r="719" spans="2:5">
      <c r="B719" s="31"/>
      <c r="D719" s="30"/>
      <c r="E719" s="69"/>
    </row>
    <row r="720" spans="2:5">
      <c r="B720" s="31"/>
      <c r="D720" s="30"/>
      <c r="E720" s="69"/>
    </row>
    <row r="721" spans="2:5">
      <c r="B721" s="31"/>
      <c r="D721" s="30"/>
      <c r="E721" s="69"/>
    </row>
    <row r="722" spans="2:5">
      <c r="B722" s="31"/>
      <c r="D722" s="30"/>
      <c r="E722" s="69"/>
    </row>
    <row r="723" spans="2:5">
      <c r="B723" s="31"/>
      <c r="D723" s="30"/>
      <c r="E723" s="69"/>
    </row>
    <row r="724" spans="2:5">
      <c r="B724" s="31"/>
      <c r="D724" s="30"/>
      <c r="E724" s="69"/>
    </row>
    <row r="725" spans="2:5">
      <c r="B725" s="31"/>
      <c r="D725" s="30"/>
      <c r="E725" s="69"/>
    </row>
    <row r="726" spans="2:5">
      <c r="B726" s="31"/>
      <c r="D726" s="30"/>
      <c r="E726" s="69"/>
    </row>
    <row r="727" spans="2:5">
      <c r="B727" s="31"/>
      <c r="D727" s="30"/>
      <c r="E727" s="69"/>
    </row>
    <row r="728" spans="2:5">
      <c r="B728" s="31"/>
      <c r="D728" s="30"/>
      <c r="E728" s="69"/>
    </row>
    <row r="729" spans="2:5">
      <c r="B729" s="31"/>
      <c r="D729" s="30"/>
      <c r="E729" s="69"/>
    </row>
    <row r="730" spans="2:5">
      <c r="B730" s="31"/>
      <c r="D730" s="30"/>
      <c r="E730" s="69"/>
    </row>
    <row r="731" spans="2:5">
      <c r="B731" s="31"/>
      <c r="D731" s="30"/>
      <c r="E731" s="69"/>
    </row>
    <row r="732" spans="2:5">
      <c r="B732" s="31"/>
      <c r="D732" s="30"/>
      <c r="E732" s="69"/>
    </row>
    <row r="733" spans="2:5">
      <c r="B733" s="31"/>
      <c r="D733" s="30"/>
      <c r="E733" s="69"/>
    </row>
    <row r="734" spans="2:5">
      <c r="B734" s="31"/>
      <c r="D734" s="30"/>
      <c r="E734" s="69"/>
    </row>
    <row r="735" spans="2:5">
      <c r="B735" s="31"/>
      <c r="D735" s="30"/>
      <c r="E735" s="69"/>
    </row>
    <row r="736" spans="2:5">
      <c r="B736" s="31"/>
      <c r="D736" s="30"/>
      <c r="E736" s="69"/>
    </row>
    <row r="737" spans="2:5">
      <c r="B737" s="31"/>
      <c r="D737" s="30"/>
      <c r="E737" s="69"/>
    </row>
    <row r="738" spans="2:5">
      <c r="B738" s="31"/>
      <c r="D738" s="30"/>
      <c r="E738" s="69"/>
    </row>
    <row r="739" spans="2:5">
      <c r="B739" s="31"/>
      <c r="D739" s="30"/>
      <c r="E739" s="69"/>
    </row>
    <row r="740" spans="2:5">
      <c r="B740" s="31"/>
      <c r="D740" s="30"/>
      <c r="E740" s="69"/>
    </row>
    <row r="741" spans="2:5">
      <c r="B741" s="31"/>
      <c r="D741" s="30"/>
      <c r="E741" s="69"/>
    </row>
    <row r="742" spans="2:5">
      <c r="B742" s="31"/>
      <c r="D742" s="30"/>
      <c r="E742" s="69"/>
    </row>
    <row r="743" spans="2:5">
      <c r="B743" s="31"/>
      <c r="D743" s="30"/>
      <c r="E743" s="69"/>
    </row>
    <row r="744" spans="2:5">
      <c r="B744" s="31"/>
      <c r="D744" s="30"/>
      <c r="E744" s="69"/>
    </row>
    <row r="745" spans="2:5">
      <c r="B745" s="31"/>
      <c r="D745" s="30"/>
      <c r="E745" s="69"/>
    </row>
    <row r="746" spans="2:5">
      <c r="B746" s="31"/>
      <c r="D746" s="30"/>
      <c r="E746" s="69"/>
    </row>
    <row r="747" spans="2:5">
      <c r="B747" s="31"/>
      <c r="D747" s="30"/>
      <c r="E747" s="69"/>
    </row>
    <row r="748" spans="2:5">
      <c r="B748" s="31"/>
      <c r="D748" s="30"/>
      <c r="E748" s="69"/>
    </row>
    <row r="749" spans="2:5">
      <c r="B749" s="31"/>
      <c r="D749" s="30"/>
      <c r="E749" s="69"/>
    </row>
    <row r="750" spans="2:5">
      <c r="B750" s="31"/>
      <c r="D750" s="30"/>
      <c r="E750" s="69"/>
    </row>
    <row r="751" spans="2:5">
      <c r="B751" s="31"/>
      <c r="D751" s="30"/>
      <c r="E751" s="69"/>
    </row>
    <row r="752" spans="2:5">
      <c r="B752" s="31"/>
      <c r="D752" s="30"/>
      <c r="E752" s="69"/>
    </row>
    <row r="753" spans="2:5">
      <c r="B753" s="31"/>
      <c r="D753" s="30"/>
      <c r="E753" s="69"/>
    </row>
    <row r="754" spans="2:5">
      <c r="B754" s="31"/>
      <c r="D754" s="30"/>
      <c r="E754" s="69"/>
    </row>
    <row r="755" spans="2:5">
      <c r="B755" s="31"/>
      <c r="D755" s="30"/>
      <c r="E755" s="69"/>
    </row>
    <row r="756" spans="2:5">
      <c r="B756" s="31"/>
      <c r="D756" s="30"/>
      <c r="E756" s="69"/>
    </row>
    <row r="757" spans="2:5">
      <c r="B757" s="31"/>
      <c r="D757" s="30"/>
      <c r="E757" s="69"/>
    </row>
    <row r="758" spans="2:5">
      <c r="B758" s="31"/>
      <c r="D758" s="30"/>
      <c r="E758" s="69"/>
    </row>
    <row r="759" spans="2:5">
      <c r="B759" s="31"/>
      <c r="D759" s="30"/>
      <c r="E759" s="69"/>
    </row>
    <row r="760" spans="2:5">
      <c r="B760" s="31"/>
      <c r="D760" s="30"/>
      <c r="E760" s="69"/>
    </row>
    <row r="761" spans="2:5">
      <c r="B761" s="31"/>
      <c r="D761" s="30"/>
      <c r="E761" s="69"/>
    </row>
    <row r="762" spans="2:5">
      <c r="B762" s="31"/>
      <c r="D762" s="30"/>
      <c r="E762" s="69"/>
    </row>
    <row r="763" spans="2:5">
      <c r="B763" s="31"/>
      <c r="D763" s="30"/>
      <c r="E763" s="69"/>
    </row>
    <row r="764" spans="2:5">
      <c r="B764" s="31"/>
      <c r="D764" s="30"/>
      <c r="E764" s="69"/>
    </row>
    <row r="765" spans="2:5">
      <c r="B765" s="31"/>
      <c r="D765" s="30"/>
      <c r="E765" s="69"/>
    </row>
    <row r="766" spans="2:5">
      <c r="B766" s="31"/>
      <c r="D766" s="30"/>
      <c r="E766" s="69"/>
    </row>
    <row r="767" spans="2:5">
      <c r="B767" s="31"/>
      <c r="D767" s="30"/>
      <c r="E767" s="69"/>
    </row>
    <row r="768" spans="2:5">
      <c r="B768" s="31"/>
      <c r="D768" s="30"/>
      <c r="E768" s="69"/>
    </row>
    <row r="769" spans="2:5">
      <c r="B769" s="31"/>
      <c r="D769" s="30"/>
      <c r="E769" s="69"/>
    </row>
    <row r="770" spans="2:5">
      <c r="B770" s="31"/>
      <c r="D770" s="30"/>
      <c r="E770" s="69"/>
    </row>
    <row r="771" spans="2:5">
      <c r="B771" s="31"/>
      <c r="D771" s="30"/>
      <c r="E771" s="69"/>
    </row>
    <row r="772" spans="2:5">
      <c r="B772" s="31"/>
      <c r="D772" s="30"/>
      <c r="E772" s="69"/>
    </row>
    <row r="773" spans="2:5">
      <c r="B773" s="31"/>
      <c r="D773" s="30"/>
      <c r="E773" s="69"/>
    </row>
    <row r="774" spans="2:5">
      <c r="B774" s="31"/>
      <c r="D774" s="30"/>
      <c r="E774" s="69"/>
    </row>
    <row r="775" spans="2:5">
      <c r="B775" s="31"/>
      <c r="D775" s="30"/>
      <c r="E775" s="69"/>
    </row>
    <row r="776" spans="2:5">
      <c r="B776" s="31"/>
      <c r="D776" s="30"/>
      <c r="E776" s="69"/>
    </row>
    <row r="777" spans="2:5">
      <c r="B777" s="31"/>
      <c r="D777" s="30"/>
      <c r="E777" s="69"/>
    </row>
    <row r="778" spans="2:5">
      <c r="B778" s="31"/>
      <c r="D778" s="30"/>
      <c r="E778" s="69"/>
    </row>
    <row r="779" spans="2:5">
      <c r="B779" s="31"/>
      <c r="D779" s="30"/>
      <c r="E779" s="69"/>
    </row>
    <row r="780" spans="2:5">
      <c r="B780" s="31"/>
      <c r="D780" s="30"/>
      <c r="E780" s="69"/>
    </row>
    <row r="781" spans="2:5">
      <c r="B781" s="31"/>
      <c r="D781" s="30"/>
      <c r="E781" s="69"/>
    </row>
    <row r="782" spans="2:5">
      <c r="B782" s="31"/>
      <c r="D782" s="30"/>
      <c r="E782" s="69"/>
    </row>
    <row r="783" spans="2:5">
      <c r="B783" s="31"/>
      <c r="D783" s="30"/>
      <c r="E783" s="69"/>
    </row>
    <row r="784" spans="2:5">
      <c r="B784" s="31"/>
      <c r="D784" s="30"/>
      <c r="E784" s="69"/>
    </row>
    <row r="785" spans="2:5">
      <c r="B785" s="31"/>
      <c r="D785" s="30"/>
      <c r="E785" s="69"/>
    </row>
    <row r="786" spans="2:5">
      <c r="B786" s="31"/>
      <c r="D786" s="30"/>
      <c r="E786" s="69"/>
    </row>
    <row r="787" spans="2:5">
      <c r="B787" s="31"/>
      <c r="D787" s="30"/>
      <c r="E787" s="69"/>
    </row>
    <row r="788" spans="2:5">
      <c r="B788" s="31"/>
      <c r="D788" s="30"/>
      <c r="E788" s="69"/>
    </row>
    <row r="789" spans="2:5">
      <c r="B789" s="31"/>
      <c r="D789" s="30"/>
      <c r="E789" s="69"/>
    </row>
    <row r="790" spans="2:5">
      <c r="B790" s="31"/>
      <c r="D790" s="30"/>
      <c r="E790" s="69"/>
    </row>
    <row r="791" spans="2:5">
      <c r="B791" s="31"/>
      <c r="D791" s="30"/>
      <c r="E791" s="69"/>
    </row>
    <row r="792" spans="2:5">
      <c r="B792" s="31"/>
      <c r="D792" s="30"/>
      <c r="E792" s="69"/>
    </row>
    <row r="793" spans="2:5">
      <c r="B793" s="31"/>
      <c r="D793" s="30"/>
      <c r="E793" s="69"/>
    </row>
    <row r="794" spans="2:5">
      <c r="B794" s="31"/>
      <c r="D794" s="30"/>
      <c r="E794" s="69"/>
    </row>
    <row r="795" spans="2:5">
      <c r="B795" s="31"/>
      <c r="D795" s="30"/>
      <c r="E795" s="69"/>
    </row>
    <row r="796" spans="2:5">
      <c r="B796" s="31"/>
      <c r="D796" s="30"/>
      <c r="E796" s="69"/>
    </row>
    <row r="797" spans="2:5">
      <c r="B797" s="31"/>
      <c r="D797" s="30"/>
      <c r="E797" s="69"/>
    </row>
    <row r="798" spans="2:5">
      <c r="B798" s="31"/>
      <c r="D798" s="30"/>
      <c r="E798" s="69"/>
    </row>
    <row r="799" spans="2:5">
      <c r="B799" s="31"/>
      <c r="D799" s="30"/>
      <c r="E799" s="69"/>
    </row>
    <row r="800" spans="2:5">
      <c r="B800" s="31"/>
      <c r="D800" s="30"/>
      <c r="E800" s="69"/>
    </row>
    <row r="801" spans="2:5">
      <c r="B801" s="31"/>
      <c r="D801" s="30"/>
      <c r="E801" s="69"/>
    </row>
    <row r="802" spans="2:5">
      <c r="B802" s="31"/>
      <c r="D802" s="30"/>
      <c r="E802" s="69"/>
    </row>
    <row r="803" spans="2:5">
      <c r="B803" s="31"/>
      <c r="D803" s="30"/>
      <c r="E803" s="69"/>
    </row>
    <row r="804" spans="2:5">
      <c r="B804" s="31"/>
      <c r="D804" s="30"/>
      <c r="E804" s="69"/>
    </row>
    <row r="805" spans="2:5">
      <c r="B805" s="31"/>
      <c r="D805" s="30"/>
      <c r="E805" s="69"/>
    </row>
    <row r="806" spans="2:5">
      <c r="B806" s="31"/>
      <c r="D806" s="30"/>
      <c r="E806" s="69"/>
    </row>
    <row r="807" spans="2:5">
      <c r="B807" s="31"/>
      <c r="D807" s="30"/>
      <c r="E807" s="69"/>
    </row>
    <row r="808" spans="2:5">
      <c r="B808" s="31"/>
      <c r="D808" s="30"/>
      <c r="E808" s="69"/>
    </row>
    <row r="809" spans="2:5">
      <c r="B809" s="31"/>
      <c r="D809" s="30"/>
      <c r="E809" s="69"/>
    </row>
    <row r="810" spans="2:5">
      <c r="B810" s="31"/>
      <c r="D810" s="30"/>
      <c r="E810" s="69"/>
    </row>
    <row r="811" spans="2:5">
      <c r="B811" s="31"/>
      <c r="D811" s="30"/>
      <c r="E811" s="69"/>
    </row>
    <row r="812" spans="2:5">
      <c r="B812" s="31"/>
      <c r="D812" s="30"/>
      <c r="E812" s="69"/>
    </row>
    <row r="813" spans="2:5">
      <c r="B813" s="31"/>
      <c r="D813" s="30"/>
      <c r="E813" s="69"/>
    </row>
    <row r="814" spans="2:5">
      <c r="B814" s="31"/>
      <c r="D814" s="30"/>
      <c r="E814" s="69"/>
    </row>
    <row r="815" spans="2:5">
      <c r="B815" s="31"/>
      <c r="D815" s="30"/>
      <c r="E815" s="69"/>
    </row>
    <row r="816" spans="2:5">
      <c r="B816" s="31"/>
      <c r="D816" s="30"/>
      <c r="E816" s="69"/>
    </row>
    <row r="817" spans="2:5">
      <c r="B817" s="31"/>
      <c r="D817" s="30"/>
      <c r="E817" s="69"/>
    </row>
    <row r="818" spans="2:5">
      <c r="B818" s="31"/>
      <c r="D818" s="30"/>
      <c r="E818" s="69"/>
    </row>
    <row r="819" spans="2:5">
      <c r="B819" s="31"/>
      <c r="D819" s="30"/>
      <c r="E819" s="69"/>
    </row>
    <row r="820" spans="2:5">
      <c r="B820" s="31"/>
      <c r="D820" s="30"/>
      <c r="E820" s="69"/>
    </row>
    <row r="821" spans="2:5">
      <c r="B821" s="31"/>
      <c r="D821" s="30"/>
      <c r="E821" s="69"/>
    </row>
    <row r="822" spans="2:5">
      <c r="B822" s="31"/>
      <c r="D822" s="30"/>
      <c r="E822" s="69"/>
    </row>
    <row r="823" spans="2:5">
      <c r="B823" s="31"/>
      <c r="D823" s="30"/>
      <c r="E823" s="69"/>
    </row>
    <row r="824" spans="2:5">
      <c r="B824" s="31"/>
      <c r="D824" s="30"/>
      <c r="E824" s="69"/>
    </row>
    <row r="825" spans="2:5">
      <c r="B825" s="31"/>
      <c r="D825" s="30"/>
      <c r="E825" s="69"/>
    </row>
    <row r="826" spans="2:5">
      <c r="B826" s="31"/>
      <c r="D826" s="30"/>
      <c r="E826" s="69"/>
    </row>
    <row r="827" spans="2:5">
      <c r="B827" s="31"/>
      <c r="D827" s="30"/>
      <c r="E827" s="69"/>
    </row>
    <row r="828" spans="2:5">
      <c r="B828" s="31"/>
      <c r="D828" s="30"/>
      <c r="E828" s="69"/>
    </row>
    <row r="829" spans="2:5">
      <c r="B829" s="31"/>
      <c r="D829" s="30"/>
      <c r="E829" s="69"/>
    </row>
    <row r="830" spans="2:5">
      <c r="B830" s="31"/>
      <c r="D830" s="30"/>
      <c r="E830" s="69"/>
    </row>
    <row r="831" spans="2:5">
      <c r="B831" s="31"/>
      <c r="D831" s="30"/>
      <c r="E831" s="69"/>
    </row>
    <row r="832" spans="2:5">
      <c r="B832" s="31"/>
      <c r="D832" s="30"/>
      <c r="E832" s="69"/>
    </row>
    <row r="833" spans="2:5">
      <c r="B833" s="31"/>
      <c r="D833" s="30"/>
      <c r="E833" s="69"/>
    </row>
    <row r="834" spans="2:5">
      <c r="B834" s="31"/>
      <c r="D834" s="30"/>
      <c r="E834" s="69"/>
    </row>
    <row r="835" spans="2:5">
      <c r="B835" s="31"/>
      <c r="D835" s="30"/>
      <c r="E835" s="69"/>
    </row>
    <row r="836" spans="2:5">
      <c r="B836" s="31"/>
      <c r="D836" s="30"/>
      <c r="E836" s="69"/>
    </row>
    <row r="837" spans="2:5">
      <c r="B837" s="31"/>
      <c r="D837" s="30"/>
      <c r="E837" s="69"/>
    </row>
    <row r="838" spans="2:5">
      <c r="B838" s="31"/>
      <c r="D838" s="30"/>
      <c r="E838" s="69"/>
    </row>
    <row r="839" spans="2:5">
      <c r="B839" s="31"/>
      <c r="D839" s="30"/>
      <c r="E839" s="69"/>
    </row>
    <row r="840" spans="2:5">
      <c r="B840" s="31"/>
      <c r="D840" s="30"/>
      <c r="E840" s="69"/>
    </row>
    <row r="841" spans="2:5">
      <c r="B841" s="31"/>
      <c r="D841" s="30"/>
      <c r="E841" s="69"/>
    </row>
    <row r="842" spans="2:5">
      <c r="B842" s="31"/>
      <c r="D842" s="30"/>
      <c r="E842" s="69"/>
    </row>
    <row r="843" spans="2:5">
      <c r="B843" s="31"/>
      <c r="D843" s="30"/>
      <c r="E843" s="69"/>
    </row>
    <row r="844" spans="2:5">
      <c r="B844" s="31"/>
      <c r="D844" s="30"/>
      <c r="E844" s="69"/>
    </row>
    <row r="845" spans="2:5">
      <c r="B845" s="31"/>
      <c r="D845" s="30"/>
      <c r="E845" s="69"/>
    </row>
    <row r="846" spans="2:5">
      <c r="B846" s="31"/>
      <c r="D846" s="30"/>
      <c r="E846" s="69"/>
    </row>
    <row r="847" spans="2:5">
      <c r="B847" s="31"/>
      <c r="D847" s="30"/>
      <c r="E847" s="69"/>
    </row>
    <row r="848" spans="2:5">
      <c r="B848" s="31"/>
      <c r="D848" s="30"/>
      <c r="E848" s="69"/>
    </row>
    <row r="849" spans="2:5">
      <c r="B849" s="31"/>
      <c r="D849" s="30"/>
      <c r="E849" s="69"/>
    </row>
    <row r="850" spans="2:5">
      <c r="B850" s="31"/>
      <c r="D850" s="30"/>
      <c r="E850" s="69"/>
    </row>
    <row r="851" spans="2:5">
      <c r="B851" s="31"/>
      <c r="D851" s="30"/>
      <c r="E851" s="69"/>
    </row>
    <row r="852" spans="2:5">
      <c r="B852" s="31"/>
      <c r="D852" s="30"/>
      <c r="E852" s="69"/>
    </row>
    <row r="853" spans="2:5">
      <c r="B853" s="31"/>
      <c r="D853" s="30"/>
      <c r="E853" s="69"/>
    </row>
    <row r="854" spans="2:5">
      <c r="B854" s="31"/>
      <c r="D854" s="30"/>
      <c r="E854" s="69"/>
    </row>
    <row r="855" spans="2:5">
      <c r="B855" s="31"/>
      <c r="D855" s="30"/>
      <c r="E855" s="69"/>
    </row>
    <row r="856" spans="2:5">
      <c r="B856" s="31"/>
      <c r="D856" s="30"/>
      <c r="E856" s="69"/>
    </row>
    <row r="857" spans="2:5">
      <c r="B857" s="31"/>
      <c r="D857" s="30"/>
      <c r="E857" s="69"/>
    </row>
    <row r="858" spans="2:5">
      <c r="B858" s="31"/>
      <c r="D858" s="30"/>
      <c r="E858" s="69"/>
    </row>
    <row r="859" spans="2:5">
      <c r="B859" s="31"/>
      <c r="D859" s="30"/>
      <c r="E859" s="69"/>
    </row>
    <row r="860" spans="2:5">
      <c r="B860" s="31"/>
      <c r="D860" s="30"/>
      <c r="E860" s="69"/>
    </row>
    <row r="861" spans="2:5">
      <c r="B861" s="31"/>
      <c r="D861" s="30"/>
      <c r="E861" s="69"/>
    </row>
    <row r="862" spans="2:5">
      <c r="B862" s="31"/>
      <c r="D862" s="30"/>
      <c r="E862" s="69"/>
    </row>
    <row r="863" spans="2:5">
      <c r="B863" s="31"/>
      <c r="D863" s="30"/>
      <c r="E863" s="69"/>
    </row>
    <row r="864" spans="2:5">
      <c r="B864" s="31"/>
      <c r="D864" s="30"/>
      <c r="E864" s="69"/>
    </row>
    <row r="865" spans="2:5">
      <c r="B865" s="31"/>
      <c r="D865" s="30"/>
      <c r="E865" s="69"/>
    </row>
    <row r="866" spans="2:5">
      <c r="B866" s="31"/>
      <c r="D866" s="30"/>
      <c r="E866" s="69"/>
    </row>
    <row r="867" spans="2:5">
      <c r="B867" s="31"/>
      <c r="D867" s="30"/>
      <c r="E867" s="69"/>
    </row>
    <row r="868" spans="2:5">
      <c r="B868" s="31"/>
      <c r="D868" s="30"/>
      <c r="E868" s="69"/>
    </row>
    <row r="869" spans="2:5">
      <c r="B869" s="31"/>
      <c r="D869" s="30"/>
      <c r="E869" s="69"/>
    </row>
    <row r="870" spans="2:5">
      <c r="B870" s="31"/>
      <c r="D870" s="30"/>
      <c r="E870" s="69"/>
    </row>
    <row r="871" spans="2:5">
      <c r="B871" s="31"/>
      <c r="D871" s="30"/>
      <c r="E871" s="69"/>
    </row>
    <row r="872" spans="2:5">
      <c r="B872" s="31"/>
      <c r="D872" s="30"/>
      <c r="E872" s="69"/>
    </row>
    <row r="873" spans="2:5">
      <c r="B873" s="31"/>
      <c r="D873" s="30"/>
      <c r="E873" s="69"/>
    </row>
    <row r="874" spans="2:5">
      <c r="B874" s="31"/>
      <c r="D874" s="30"/>
      <c r="E874" s="69"/>
    </row>
    <row r="875" spans="2:5">
      <c r="B875" s="31"/>
      <c r="D875" s="30"/>
      <c r="E875" s="69"/>
    </row>
    <row r="876" spans="2:5">
      <c r="B876" s="31"/>
      <c r="D876" s="30"/>
      <c r="E876" s="69"/>
    </row>
    <row r="877" spans="2:5">
      <c r="B877" s="31"/>
      <c r="D877" s="30"/>
      <c r="E877" s="69"/>
    </row>
    <row r="878" spans="2:5">
      <c r="B878" s="31"/>
      <c r="D878" s="30"/>
      <c r="E878" s="69"/>
    </row>
    <row r="879" spans="2:5">
      <c r="B879" s="31"/>
      <c r="D879" s="30"/>
      <c r="E879" s="69"/>
    </row>
    <row r="880" spans="2:5">
      <c r="B880" s="31"/>
      <c r="D880" s="30"/>
      <c r="E880" s="69"/>
    </row>
    <row r="881" spans="2:5">
      <c r="B881" s="31"/>
      <c r="D881" s="30"/>
      <c r="E881" s="69"/>
    </row>
    <row r="882" spans="2:5">
      <c r="B882" s="31"/>
      <c r="D882" s="30"/>
      <c r="E882" s="69"/>
    </row>
    <row r="883" spans="2:5">
      <c r="B883" s="31"/>
      <c r="D883" s="30"/>
      <c r="E883" s="69"/>
    </row>
    <row r="884" spans="2:5">
      <c r="B884" s="31"/>
      <c r="D884" s="30"/>
      <c r="E884" s="69"/>
    </row>
    <row r="885" spans="2:5">
      <c r="B885" s="31"/>
      <c r="D885" s="30"/>
      <c r="E885" s="69"/>
    </row>
    <row r="886" spans="2:5">
      <c r="B886" s="31"/>
      <c r="D886" s="30"/>
      <c r="E886" s="69"/>
    </row>
    <row r="887" spans="2:5">
      <c r="B887" s="31"/>
      <c r="D887" s="30"/>
      <c r="E887" s="69"/>
    </row>
    <row r="888" spans="2:5">
      <c r="B888" s="31"/>
      <c r="D888" s="30"/>
      <c r="E888" s="69"/>
    </row>
    <row r="889" spans="2:5">
      <c r="B889" s="31"/>
      <c r="D889" s="30"/>
      <c r="E889" s="69"/>
    </row>
    <row r="890" spans="2:5">
      <c r="B890" s="31"/>
      <c r="D890" s="30"/>
      <c r="E890" s="69"/>
    </row>
    <row r="891" spans="2:5">
      <c r="B891" s="31"/>
      <c r="D891" s="30"/>
      <c r="E891" s="69"/>
    </row>
    <row r="892" spans="2:5">
      <c r="B892" s="31"/>
      <c r="D892" s="30"/>
      <c r="E892" s="69"/>
    </row>
    <row r="893" spans="2:5">
      <c r="B893" s="31"/>
      <c r="D893" s="30"/>
      <c r="E893" s="69"/>
    </row>
    <row r="894" spans="2:5">
      <c r="B894" s="31"/>
      <c r="D894" s="30"/>
      <c r="E894" s="69"/>
    </row>
    <row r="895" spans="2:5">
      <c r="B895" s="31"/>
      <c r="D895" s="30"/>
      <c r="E895" s="69"/>
    </row>
    <row r="896" spans="2:5">
      <c r="B896" s="31"/>
      <c r="D896" s="30"/>
      <c r="E896" s="69"/>
    </row>
    <row r="897" spans="2:5">
      <c r="B897" s="31"/>
      <c r="D897" s="30"/>
      <c r="E897" s="69"/>
    </row>
    <row r="898" spans="2:5">
      <c r="B898" s="31"/>
      <c r="D898" s="30"/>
      <c r="E898" s="69"/>
    </row>
    <row r="899" spans="2:5">
      <c r="B899" s="31"/>
      <c r="D899" s="30"/>
      <c r="E899" s="69"/>
    </row>
    <row r="900" spans="2:5">
      <c r="B900" s="31"/>
      <c r="D900" s="30"/>
      <c r="E900" s="69"/>
    </row>
    <row r="901" spans="2:5">
      <c r="B901" s="31"/>
      <c r="D901" s="30"/>
      <c r="E901" s="69"/>
    </row>
    <row r="902" spans="2:5">
      <c r="B902" s="31"/>
      <c r="D902" s="30"/>
      <c r="E902" s="69"/>
    </row>
    <row r="903" spans="2:5">
      <c r="B903" s="31"/>
      <c r="D903" s="30"/>
      <c r="E903" s="69"/>
    </row>
    <row r="904" spans="2:5">
      <c r="B904" s="31"/>
      <c r="D904" s="30"/>
      <c r="E904" s="69"/>
    </row>
    <row r="905" spans="2:5">
      <c r="B905" s="31"/>
      <c r="D905" s="30"/>
      <c r="E905" s="69"/>
    </row>
    <row r="906" spans="2:5">
      <c r="B906" s="31"/>
      <c r="D906" s="30"/>
      <c r="E906" s="69"/>
    </row>
    <row r="907" spans="2:5">
      <c r="B907" s="31"/>
      <c r="D907" s="30"/>
      <c r="E907" s="69"/>
    </row>
    <row r="908" spans="2:5">
      <c r="B908" s="31"/>
      <c r="D908" s="30"/>
      <c r="E908" s="69"/>
    </row>
    <row r="909" spans="2:5">
      <c r="B909" s="31"/>
      <c r="D909" s="30"/>
      <c r="E909" s="69"/>
    </row>
    <row r="910" spans="2:5">
      <c r="B910" s="31"/>
      <c r="D910" s="30"/>
      <c r="E910" s="69"/>
    </row>
    <row r="911" spans="2:5">
      <c r="B911" s="31"/>
      <c r="D911" s="30"/>
      <c r="E911" s="69"/>
    </row>
    <row r="912" spans="2:5">
      <c r="B912" s="31"/>
      <c r="D912" s="30"/>
      <c r="E912" s="69"/>
    </row>
    <row r="913" spans="2:5">
      <c r="B913" s="31"/>
      <c r="D913" s="30"/>
      <c r="E913" s="69"/>
    </row>
    <row r="914" spans="2:5">
      <c r="B914" s="31"/>
      <c r="D914" s="30"/>
      <c r="E914" s="69"/>
    </row>
    <row r="915" spans="2:5">
      <c r="B915" s="31"/>
      <c r="D915" s="30"/>
      <c r="E915" s="69"/>
    </row>
    <row r="916" spans="2:5">
      <c r="B916" s="31"/>
      <c r="D916" s="30"/>
      <c r="E916" s="69"/>
    </row>
    <row r="917" spans="2:5">
      <c r="B917" s="31"/>
      <c r="D917" s="30"/>
      <c r="E917" s="69"/>
    </row>
    <row r="918" spans="2:5">
      <c r="B918" s="31"/>
      <c r="D918" s="30"/>
      <c r="E918" s="69"/>
    </row>
    <row r="919" spans="2:5">
      <c r="B919" s="31"/>
      <c r="D919" s="30"/>
      <c r="E919" s="69"/>
    </row>
    <row r="920" spans="2:5">
      <c r="B920" s="31"/>
      <c r="D920" s="30"/>
      <c r="E920" s="69"/>
    </row>
    <row r="921" spans="2:5">
      <c r="B921" s="31"/>
      <c r="D921" s="30"/>
      <c r="E921" s="69"/>
    </row>
    <row r="922" spans="2:5">
      <c r="B922" s="31"/>
      <c r="D922" s="30"/>
      <c r="E922" s="69"/>
    </row>
    <row r="923" spans="2:5">
      <c r="B923" s="31"/>
      <c r="D923" s="30"/>
      <c r="E923" s="69"/>
    </row>
    <row r="924" spans="2:5">
      <c r="B924" s="31"/>
      <c r="D924" s="30"/>
      <c r="E924" s="69"/>
    </row>
    <row r="925" spans="2:5">
      <c r="B925" s="31"/>
      <c r="D925" s="30"/>
      <c r="E925" s="69"/>
    </row>
    <row r="926" spans="2:5">
      <c r="B926" s="31"/>
      <c r="D926" s="30"/>
      <c r="E926" s="69"/>
    </row>
    <row r="927" spans="2:5">
      <c r="B927" s="31"/>
      <c r="D927" s="30"/>
      <c r="E927" s="69"/>
    </row>
    <row r="928" spans="2:5">
      <c r="B928" s="31"/>
      <c r="D928" s="30"/>
      <c r="E928" s="69"/>
    </row>
    <row r="929" spans="2:5">
      <c r="B929" s="31"/>
      <c r="D929" s="30"/>
      <c r="E929" s="69"/>
    </row>
    <row r="930" spans="2:5">
      <c r="B930" s="31"/>
      <c r="D930" s="30"/>
      <c r="E930" s="69"/>
    </row>
    <row r="931" spans="2:5">
      <c r="B931" s="31"/>
      <c r="D931" s="30"/>
      <c r="E931" s="69"/>
    </row>
    <row r="932" spans="2:5">
      <c r="B932" s="31"/>
      <c r="D932" s="30"/>
      <c r="E932" s="69"/>
    </row>
    <row r="933" spans="2:5">
      <c r="B933" s="31"/>
      <c r="D933" s="30"/>
      <c r="E933" s="69"/>
    </row>
    <row r="934" spans="2:5">
      <c r="B934" s="31"/>
      <c r="D934" s="30"/>
      <c r="E934" s="69"/>
    </row>
    <row r="935" spans="2:5">
      <c r="B935" s="31"/>
      <c r="D935" s="30"/>
      <c r="E935" s="69"/>
    </row>
    <row r="936" spans="2:5">
      <c r="B936" s="31"/>
      <c r="D936" s="30"/>
      <c r="E936" s="69"/>
    </row>
    <row r="937" spans="2:5">
      <c r="B937" s="31"/>
      <c r="D937" s="30"/>
      <c r="E937" s="69"/>
    </row>
    <row r="938" spans="2:5">
      <c r="B938" s="31"/>
      <c r="D938" s="30"/>
      <c r="E938" s="69"/>
    </row>
    <row r="939" spans="2:5">
      <c r="B939" s="31"/>
      <c r="D939" s="30"/>
      <c r="E939" s="69"/>
    </row>
    <row r="940" spans="2:5">
      <c r="B940" s="31"/>
      <c r="D940" s="30"/>
      <c r="E940" s="69"/>
    </row>
    <row r="941" spans="2:5">
      <c r="B941" s="31"/>
      <c r="D941" s="30"/>
      <c r="E941" s="69"/>
    </row>
    <row r="942" spans="2:5">
      <c r="B942" s="31"/>
      <c r="D942" s="30"/>
      <c r="E942" s="69"/>
    </row>
    <row r="943" spans="2:5">
      <c r="B943" s="31"/>
      <c r="D943" s="30"/>
      <c r="E943" s="69"/>
    </row>
    <row r="944" spans="2:5">
      <c r="B944" s="31"/>
      <c r="D944" s="30"/>
      <c r="E944" s="69"/>
    </row>
    <row r="945" spans="2:5">
      <c r="B945" s="31"/>
      <c r="D945" s="30"/>
      <c r="E945" s="69"/>
    </row>
    <row r="946" spans="2:5">
      <c r="B946" s="31"/>
      <c r="D946" s="30"/>
      <c r="E946" s="69"/>
    </row>
    <row r="947" spans="2:5">
      <c r="B947" s="31"/>
      <c r="D947" s="30"/>
      <c r="E947" s="69"/>
    </row>
    <row r="948" spans="2:5">
      <c r="B948" s="31"/>
      <c r="D948" s="30"/>
      <c r="E948" s="69"/>
    </row>
    <row r="949" spans="2:5">
      <c r="B949" s="31"/>
      <c r="D949" s="30"/>
      <c r="E949" s="69"/>
    </row>
    <row r="950" spans="2:5">
      <c r="B950" s="31"/>
      <c r="D950" s="30"/>
      <c r="E950" s="69"/>
    </row>
    <row r="951" spans="2:5">
      <c r="B951" s="31"/>
      <c r="D951" s="30"/>
      <c r="E951" s="69"/>
    </row>
    <row r="952" spans="2:5">
      <c r="B952" s="31"/>
      <c r="D952" s="30"/>
      <c r="E952" s="69"/>
    </row>
    <row r="953" spans="2:5">
      <c r="B953" s="31"/>
      <c r="D953" s="30"/>
      <c r="E953" s="69"/>
    </row>
    <row r="954" spans="2:5">
      <c r="B954" s="31"/>
      <c r="D954" s="30"/>
      <c r="E954" s="69"/>
    </row>
    <row r="955" spans="2:5">
      <c r="B955" s="31"/>
      <c r="D955" s="30"/>
      <c r="E955" s="69"/>
    </row>
    <row r="956" spans="2:5">
      <c r="B956" s="31"/>
      <c r="D956" s="30"/>
      <c r="E956" s="69"/>
    </row>
    <row r="957" spans="2:5">
      <c r="B957" s="31"/>
      <c r="D957" s="30"/>
      <c r="E957" s="69"/>
    </row>
    <row r="958" spans="2:5">
      <c r="B958" s="31"/>
      <c r="D958" s="30"/>
      <c r="E958" s="69"/>
    </row>
    <row r="959" spans="2:5">
      <c r="B959" s="31"/>
      <c r="D959" s="30"/>
      <c r="E959" s="69"/>
    </row>
    <row r="960" spans="2:5">
      <c r="B960" s="31"/>
      <c r="D960" s="30"/>
      <c r="E960" s="69"/>
    </row>
    <row r="961" spans="2:5">
      <c r="B961" s="31"/>
      <c r="D961" s="30"/>
      <c r="E961" s="69"/>
    </row>
    <row r="962" spans="2:5">
      <c r="B962" s="31"/>
      <c r="D962" s="30"/>
      <c r="E962" s="69"/>
    </row>
    <row r="963" spans="2:5">
      <c r="B963" s="31"/>
      <c r="D963" s="30"/>
      <c r="E963" s="69"/>
    </row>
    <row r="964" spans="2:5">
      <c r="B964" s="31"/>
      <c r="D964" s="30"/>
      <c r="E964" s="69"/>
    </row>
    <row r="965" spans="2:5">
      <c r="B965" s="31"/>
      <c r="D965" s="30"/>
      <c r="E965" s="69"/>
    </row>
    <row r="966" spans="2:5">
      <c r="B966" s="31"/>
      <c r="D966" s="30"/>
      <c r="E966" s="69"/>
    </row>
    <row r="967" spans="2:5">
      <c r="B967" s="31"/>
      <c r="D967" s="30"/>
      <c r="E967" s="69"/>
    </row>
    <row r="968" spans="2:5">
      <c r="B968" s="31"/>
      <c r="D968" s="30"/>
      <c r="E968" s="69"/>
    </row>
    <row r="969" spans="2:5">
      <c r="B969" s="31"/>
      <c r="D969" s="30"/>
      <c r="E969" s="69"/>
    </row>
    <row r="970" spans="2:5">
      <c r="B970" s="31"/>
      <c r="D970" s="30"/>
      <c r="E970" s="69"/>
    </row>
    <row r="971" spans="2:5">
      <c r="B971" s="31"/>
      <c r="D971" s="30"/>
      <c r="E971" s="69"/>
    </row>
    <row r="972" spans="2:5">
      <c r="B972" s="31"/>
      <c r="D972" s="30"/>
      <c r="E972" s="69"/>
    </row>
    <row r="973" spans="2:5">
      <c r="B973" s="31"/>
      <c r="D973" s="30"/>
      <c r="E973" s="69"/>
    </row>
    <row r="974" spans="2:5">
      <c r="B974" s="31"/>
      <c r="D974" s="30"/>
      <c r="E974" s="69"/>
    </row>
    <row r="975" spans="2:5">
      <c r="B975" s="31"/>
      <c r="D975" s="30"/>
      <c r="E975" s="69"/>
    </row>
    <row r="976" spans="2:5">
      <c r="B976" s="31"/>
      <c r="D976" s="30"/>
      <c r="E976" s="69"/>
    </row>
    <row r="977" spans="2:5">
      <c r="B977" s="31"/>
      <c r="D977" s="30"/>
      <c r="E977" s="69"/>
    </row>
    <row r="978" spans="2:5">
      <c r="B978" s="31"/>
      <c r="D978" s="30"/>
      <c r="E978" s="69"/>
    </row>
    <row r="979" spans="2:5">
      <c r="B979" s="31"/>
      <c r="D979" s="30"/>
      <c r="E979" s="69"/>
    </row>
    <row r="980" spans="2:5">
      <c r="B980" s="31"/>
      <c r="D980" s="30"/>
      <c r="E980" s="69"/>
    </row>
    <row r="981" spans="2:5">
      <c r="B981" s="31"/>
      <c r="D981" s="30"/>
      <c r="E981" s="69"/>
    </row>
    <row r="982" spans="2:5">
      <c r="B982" s="31"/>
      <c r="D982" s="30"/>
      <c r="E982" s="69"/>
    </row>
    <row r="983" spans="2:5">
      <c r="B983" s="31"/>
      <c r="D983" s="30"/>
      <c r="E983" s="69"/>
    </row>
    <row r="984" spans="2:5">
      <c r="B984" s="31"/>
      <c r="D984" s="30"/>
      <c r="E984" s="69"/>
    </row>
    <row r="985" spans="2:5">
      <c r="B985" s="31"/>
      <c r="D985" s="30"/>
      <c r="E985" s="69"/>
    </row>
    <row r="986" spans="2:5">
      <c r="B986" s="31"/>
      <c r="D986" s="30"/>
      <c r="E986" s="69"/>
    </row>
    <row r="987" spans="2:5">
      <c r="B987" s="31"/>
      <c r="D987" s="30"/>
      <c r="E987" s="69"/>
    </row>
    <row r="988" spans="2:5">
      <c r="B988" s="31"/>
      <c r="D988" s="30"/>
      <c r="E988" s="69"/>
    </row>
    <row r="989" spans="2:5">
      <c r="B989" s="31"/>
      <c r="D989" s="30"/>
      <c r="E989" s="69"/>
    </row>
    <row r="990" spans="2:5">
      <c r="B990" s="31"/>
      <c r="D990" s="30"/>
      <c r="E990" s="69"/>
    </row>
    <row r="991" spans="2:5">
      <c r="B991" s="31"/>
      <c r="D991" s="30"/>
      <c r="E991" s="69"/>
    </row>
    <row r="992" spans="2:5">
      <c r="B992" s="31"/>
      <c r="D992" s="30"/>
      <c r="E992" s="69"/>
    </row>
    <row r="993" spans="2:5">
      <c r="B993" s="31"/>
      <c r="D993" s="30"/>
      <c r="E993" s="69"/>
    </row>
    <row r="994" spans="2:5">
      <c r="B994" s="31"/>
      <c r="D994" s="30"/>
      <c r="E994" s="69"/>
    </row>
    <row r="995" spans="2:5">
      <c r="B995" s="31"/>
      <c r="D995" s="30"/>
      <c r="E995" s="69"/>
    </row>
    <row r="996" spans="2:5">
      <c r="B996" s="31"/>
      <c r="D996" s="30"/>
      <c r="E996" s="69"/>
    </row>
    <row r="997" spans="2:5">
      <c r="B997" s="31"/>
      <c r="D997" s="30"/>
      <c r="E997" s="69"/>
    </row>
    <row r="998" spans="2:5">
      <c r="B998" s="31"/>
      <c r="D998" s="30"/>
      <c r="E998" s="69"/>
    </row>
    <row r="999" spans="2:5">
      <c r="B999" s="31"/>
      <c r="D999" s="30"/>
      <c r="E999" s="69"/>
    </row>
    <row r="1000" spans="2:5">
      <c r="B1000" s="31"/>
      <c r="D1000" s="30"/>
      <c r="E1000" s="69"/>
    </row>
    <row r="1001" spans="2:5">
      <c r="B1001" s="31"/>
      <c r="D1001" s="30"/>
      <c r="E1001" s="69"/>
    </row>
    <row r="1002" spans="2:5">
      <c r="B1002" s="31"/>
      <c r="D1002" s="30"/>
      <c r="E1002" s="69"/>
    </row>
    <row r="1003" spans="2:5">
      <c r="B1003" s="31"/>
      <c r="D1003" s="30"/>
      <c r="E1003" s="69"/>
    </row>
    <row r="1004" spans="2:5">
      <c r="B1004" s="31"/>
      <c r="D1004" s="30"/>
      <c r="E1004" s="69"/>
    </row>
    <row r="1005" spans="2:5">
      <c r="B1005" s="31"/>
      <c r="D1005" s="30"/>
      <c r="E1005" s="69"/>
    </row>
    <row r="1006" spans="2:5">
      <c r="B1006" s="31"/>
      <c r="D1006" s="30"/>
      <c r="E1006" s="69"/>
    </row>
    <row r="1007" spans="2:5">
      <c r="B1007" s="31"/>
      <c r="D1007" s="30"/>
      <c r="E1007" s="69"/>
    </row>
    <row r="1008" spans="2:5">
      <c r="B1008" s="31"/>
      <c r="D1008" s="30"/>
      <c r="E1008" s="69"/>
    </row>
    <row r="1009" spans="2:5">
      <c r="B1009" s="31"/>
      <c r="D1009" s="30"/>
      <c r="E1009" s="69"/>
    </row>
  </sheetData>
  <sheetProtection algorithmName="SHA-512" hashValue="mjX3RMapn5jM4F7vmj6y7PsN4uPImfaTaMFL0Ejx/yABlvLaJbA/qRRaWrhkJMWNlA7LkP62/kTNCBQCx3/+4w==" saltValue="SHhVEr9NbO3N8A+akHO17A==" spinCount="100000" sheet="1" formatRows="0" autoFilter="0"/>
  <autoFilter ref="A3:E116" xr:uid="{00000000-0009-0000-0000-000002000000}"/>
  <mergeCells count="4">
    <mergeCell ref="E16:E23"/>
    <mergeCell ref="A128:E128"/>
    <mergeCell ref="C27:E27"/>
    <mergeCell ref="D124:E124"/>
  </mergeCells>
  <conditionalFormatting sqref="D118">
    <cfRule type="expression" dxfId="85" priority="2">
      <formula>$D$118&lt;&gt;""</formula>
    </cfRule>
  </conditionalFormatting>
  <printOptions horizontalCentered="1"/>
  <pageMargins left="0.31496062992125984" right="0.31496062992125984" top="0.55118110236220474" bottom="0.55118110236220474" header="0" footer="0"/>
  <pageSetup paperSize="9" scale="72" fitToHeight="0" orientation="landscape" r:id="rId1"/>
  <headerFooter>
    <oddFooter>&amp;C&amp;A/&amp;F&amp;R&amp;P/&amp;N</oddFooter>
  </headerFooter>
  <rowBreaks count="1" manualBreakCount="1">
    <brk id="116" man="1"/>
  </rowBreaks>
  <extLst>
    <ext xmlns:x14="http://schemas.microsoft.com/office/spreadsheetml/2009/9/main" uri="{78C0D931-6437-407d-A8EE-F0AAD7539E65}">
      <x14:conditionalFormattings>
        <x14:conditionalFormatting xmlns:xm="http://schemas.microsoft.com/office/excel/2006/main">
          <x14:cfRule type="expression" priority="9" id="{00000000-000E-0000-0200-000007000000}">
            <xm:f>AND($C$39=Data!$B$3,OR(C40=Data!$B$3,C40=Data!$B$4))</xm:f>
            <x14:dxf>
              <fill>
                <patternFill>
                  <bgColor rgb="FFFF0000"/>
                </patternFill>
              </fill>
            </x14:dxf>
          </x14:cfRule>
          <xm:sqref>C40:C42</xm:sqref>
        </x14:conditionalFormatting>
        <x14:conditionalFormatting xmlns:xm="http://schemas.microsoft.com/office/excel/2006/main">
          <x14:cfRule type="expression" priority="5" id="{00000000-000E-0000-0200-000003000000}">
            <xm:f>OR(AND($C$45=Data!$B$3,C46=Data!$B$5),AND($C$45=Data!$B$4,OR(C46=Data!$B$3,C46=Data!$B$4)))</xm:f>
            <x14:dxf>
              <fill>
                <patternFill>
                  <bgColor rgb="FFFF0000"/>
                </patternFill>
              </fill>
            </x14:dxf>
          </x14:cfRule>
          <xm:sqref>C46:C47</xm:sqref>
        </x14:conditionalFormatting>
        <x14:conditionalFormatting xmlns:xm="http://schemas.microsoft.com/office/excel/2006/main">
          <x14:cfRule type="expression" priority="3" id="{00000000-000E-0000-0200-000001000000}">
            <xm:f>OR(AND(OR($C$68=Data!$B$5),C71&lt;&gt;Data!$B$5),AND($C$68=Data!$B$5))</xm:f>
            <x14:dxf>
              <fill>
                <patternFill>
                  <bgColor rgb="FFFF0000"/>
                </patternFill>
              </fill>
            </x14:dxf>
          </x14:cfRule>
          <xm:sqref>C71:C72</xm:sqref>
        </x14:conditionalFormatting>
        <x14:conditionalFormatting xmlns:xm="http://schemas.microsoft.com/office/excel/2006/main">
          <x14:cfRule type="expression" priority="15" id="{00000000-000E-0000-0200-00000D000000}">
            <xm:f>OR(AND($C$68=Data!$B$4,AND($D$69=0,$D$70=0)),AND(OR($C$68=Data!$B$3,$C$68=Data!$B$5),OR($D$69&lt;&gt;0,$D$70&lt;&gt;0)))</xm:f>
            <x14:dxf>
              <font>
                <color theme="0"/>
              </font>
              <fill>
                <patternFill>
                  <bgColor rgb="FFFF0000"/>
                </patternFill>
              </fill>
            </x14:dxf>
          </x14:cfRule>
          <xm:sqref>D69</xm:sqref>
        </x14:conditionalFormatting>
        <x14:conditionalFormatting xmlns:xm="http://schemas.microsoft.com/office/excel/2006/main">
          <x14:cfRule type="expression" priority="13" id="{00000000-000E-0000-0200-00000B000000}">
            <xm:f>OR(AND($C$68=Data!$B$4,AND($D$69=0,$D$70=0)),AND($C$68=Data!$B$3,OR($D$69&lt;&gt;0,$D$70&lt;&gt;0)))</xm:f>
            <x14:dxf>
              <font>
                <color theme="0"/>
              </font>
              <fill>
                <patternFill>
                  <bgColor rgb="FFFF0000"/>
                </patternFill>
              </fill>
            </x14:dxf>
          </x14:cfRule>
          <xm:sqref>D70</xm:sqref>
        </x14:conditionalFormatting>
        <x14:conditionalFormatting xmlns:xm="http://schemas.microsoft.com/office/excel/2006/main">
          <x14:cfRule type="expression" priority="1" id="{37DF1D46-5DE5-490F-B931-F14893F00AE2}">
            <xm:f>$D$118='Données - phrases'!$B$3</xm:f>
            <x14:dxf>
              <font>
                <color rgb="FF404A1C"/>
              </font>
              <fill>
                <patternFill patternType="none"/>
              </fill>
            </x14:dxf>
          </x14:cfRule>
          <xm:sqref>D118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ErrorMessage="1" xr:uid="{79C49C3F-632F-4C4E-84F3-76F01D4882C2}">
          <x14:formula1>
            <xm:f>IF(M117="OUI",Data!$B$3:$B$6,IF(L117="OUI",Data!#REF!,Data!$D$3:$D$5))</xm:f>
          </x14:formula1>
          <xm:sqref>C110</xm:sqref>
        </x14:dataValidation>
        <x14:dataValidation type="list" allowBlank="1" showErrorMessage="1" xr:uid="{780F987A-1F56-4C42-8DA2-97412609A07C}">
          <x14:formula1>
            <xm:f>IF(Calculs!K14="OUI",Data!$B$3:$B$6,Data!$D$3:$D$5)</xm:f>
          </x14:formula1>
          <xm:sqref>C14</xm:sqref>
        </x14:dataValidation>
        <x14:dataValidation type="list" allowBlank="1" showErrorMessage="1" xr:uid="{3CEE5723-32D6-4C6A-8C74-2F676B4F6ED1}">
          <x14:formula1>
            <xm:f>IF(Calculs!K5=Data!$H$3,Data!$B$3:$B$6,Data!$D$3:$D$5)</xm:f>
          </x14:formula1>
          <xm:sqref>C111:C115 C5:C13 C105:C109 C103 C100:C101 C92:C98 C84:C89 C81:C82 C77:C79 C71:C74 C66:C68 C63:C64 C57:C61 C49:C54 C44:C47 C39:C42 C35:C36 C32:C33 C29:C30 C25:C26 C15:C23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rgb="FFD7DD6A"/>
    <pageSetUpPr fitToPage="1"/>
  </sheetPr>
  <dimension ref="A1:U1008"/>
  <sheetViews>
    <sheetView showGridLines="0" zoomScale="85" zoomScaleNormal="85" workbookViewId="0">
      <pane xSplit="2" ySplit="3" topLeftCell="C4" activePane="bottomRight" state="frozen"/>
      <selection pane="topRight" activeCell="C1" sqref="C1"/>
      <selection pane="bottomLeft" activeCell="A4" sqref="A4"/>
      <selection pane="bottomRight" activeCell="E5" sqref="E5"/>
    </sheetView>
  </sheetViews>
  <sheetFormatPr baseColWidth="10" defaultColWidth="14.44140625" defaultRowHeight="15" customHeight="1"/>
  <cols>
    <col min="1" max="1" width="9.109375" customWidth="1"/>
    <col min="2" max="2" width="76.109375" customWidth="1"/>
    <col min="3" max="3" width="12.88671875" customWidth="1"/>
    <col min="4" max="4" width="4.88671875" customWidth="1"/>
    <col min="5" max="5" width="76.88671875" customWidth="1"/>
    <col min="6" max="6" width="52.88671875" customWidth="1"/>
    <col min="7" max="7" width="78.88671875" customWidth="1"/>
    <col min="8" max="8" width="52.88671875" customWidth="1"/>
    <col min="9" max="21" width="11.44140625" customWidth="1"/>
  </cols>
  <sheetData>
    <row r="1" spans="1:21" s="90" customFormat="1" ht="45.9" customHeight="1">
      <c r="A1" s="195" t="str">
        <f>'3 - ECOPROD LABEL Framework'!A1</f>
        <v>ECOPROD LABEL Framework</v>
      </c>
      <c r="B1" s="196"/>
      <c r="C1" s="196"/>
      <c r="D1" s="197"/>
      <c r="E1" s="198" t="s">
        <v>63</v>
      </c>
      <c r="F1" s="198"/>
      <c r="G1" s="198"/>
      <c r="H1" s="554" t="str">
        <f>"version "&amp;LARGE(Version!$A$3:$A$24,1)</f>
        <v>version 2,1</v>
      </c>
      <c r="I1" s="88"/>
      <c r="J1" s="88"/>
      <c r="K1" s="88"/>
      <c r="L1" s="88"/>
      <c r="M1" s="88"/>
      <c r="N1" s="88"/>
      <c r="O1" s="88"/>
      <c r="P1" s="88"/>
      <c r="Q1" s="88"/>
      <c r="R1" s="88"/>
      <c r="S1" s="88"/>
      <c r="T1" s="89"/>
      <c r="U1" s="89"/>
    </row>
    <row r="2" spans="1:21" ht="61.5" customHeight="1">
      <c r="A2" s="199" t="str">
        <f>'3 - ECOPROD LABEL Framework'!A2</f>
        <v>N°</v>
      </c>
      <c r="B2" s="200" t="str">
        <f>'3 - ECOPROD LABEL Framework'!B2</f>
        <v>CRITERIA</v>
      </c>
      <c r="C2" s="201" t="str">
        <f>'3 - ECOPROD LABEL Framework'!C2</f>
        <v>Response</v>
      </c>
      <c r="D2" s="202" t="str">
        <f>'3 - ECOPROD LABEL Framework'!D2</f>
        <v>Score</v>
      </c>
      <c r="E2" s="208" t="s">
        <v>510</v>
      </c>
      <c r="F2" s="208" t="s">
        <v>512</v>
      </c>
      <c r="G2" s="209" t="s">
        <v>513</v>
      </c>
      <c r="H2" s="210" t="s">
        <v>514</v>
      </c>
      <c r="I2" s="42"/>
      <c r="J2" s="42"/>
      <c r="K2" s="42"/>
      <c r="L2" s="42"/>
      <c r="M2" s="42"/>
      <c r="N2" s="42"/>
      <c r="O2" s="42"/>
      <c r="P2" s="42"/>
      <c r="Q2" s="42"/>
      <c r="R2" s="42"/>
      <c r="S2" s="42"/>
      <c r="T2" s="43"/>
      <c r="U2" s="43"/>
    </row>
    <row r="3" spans="1:21" ht="16.5" customHeight="1">
      <c r="A3" s="306"/>
      <c r="B3" s="211" t="str">
        <f>'3 - ECOPROD LABEL Framework'!B3</f>
        <v>do not delete this line</v>
      </c>
      <c r="C3" s="204"/>
      <c r="D3" s="203"/>
      <c r="E3" s="565" t="s">
        <v>511</v>
      </c>
      <c r="F3" s="565" t="s">
        <v>511</v>
      </c>
      <c r="G3" s="205" t="s">
        <v>64</v>
      </c>
      <c r="H3" s="206" t="s">
        <v>65</v>
      </c>
      <c r="I3" s="44"/>
      <c r="J3" s="44"/>
      <c r="K3" s="44"/>
      <c r="L3" s="44"/>
      <c r="M3" s="44"/>
      <c r="N3" s="44"/>
      <c r="O3" s="44"/>
      <c r="P3" s="44"/>
      <c r="Q3" s="44"/>
      <c r="R3" s="44"/>
      <c r="S3" s="44"/>
      <c r="T3" s="44"/>
      <c r="U3" s="44"/>
    </row>
    <row r="4" spans="1:21" s="93" customFormat="1" ht="30" customHeight="1">
      <c r="A4" s="131" t="str">
        <f>'3 - ECOPROD LABEL Framework'!A4</f>
        <v>PRODUCTION &amp; COMMITMENT</v>
      </c>
      <c r="B4" s="132"/>
      <c r="C4" s="133" t="s">
        <v>11</v>
      </c>
      <c r="D4" s="134"/>
      <c r="E4" s="132"/>
      <c r="F4" s="132"/>
      <c r="G4" s="132"/>
      <c r="H4" s="135"/>
      <c r="I4" s="91"/>
      <c r="J4" s="91"/>
      <c r="K4" s="91"/>
      <c r="L4" s="91"/>
      <c r="M4" s="91"/>
      <c r="N4" s="91"/>
      <c r="O4" s="91"/>
      <c r="P4" s="91"/>
      <c r="Q4" s="91"/>
      <c r="R4" s="91"/>
      <c r="S4" s="91"/>
      <c r="T4" s="92"/>
      <c r="U4" s="92"/>
    </row>
    <row r="5" spans="1:21" s="46" customFormat="1" ht="44.25" customHeight="1">
      <c r="A5" s="99" t="str">
        <f>'3 - ECOPROD LABEL Framework'!A5</f>
        <v>A1.1</v>
      </c>
      <c r="B5" s="100" t="str">
        <f t="array" ref="B5">INDEX(TabInit,MATCH(A5,'3 - ECOPROD LABEL Framework'!$A$3:$A$116,0),COLUMN('3 - ECOPROD LABEL Framework'!B:B))</f>
        <v>Have you drawn up a roadmap outlining the objectives and general principles of the green production for your project, and shared it with all team members and stakeholders?</v>
      </c>
      <c r="C5" s="99">
        <f>INDEX(TabInit,MATCH(A5,'3 - ECOPROD LABEL Framework'!$A$3:$A$116,0),COLUMN('3 - ECOPROD LABEL Framework'!C:C))</f>
        <v>0</v>
      </c>
      <c r="D5" s="101" t="str">
        <f>INDEX(TabResu,MATCH(A5,'3 - ECOPROD LABEL Framework'!$A$3:$A$116,0),COLUMN(Calculs!D:D))</f>
        <v/>
      </c>
      <c r="E5" s="102"/>
      <c r="F5" s="102"/>
      <c r="G5" s="504" t="s">
        <v>515</v>
      </c>
      <c r="H5" s="505" t="s">
        <v>516</v>
      </c>
      <c r="I5" s="45"/>
      <c r="J5" s="45"/>
      <c r="K5" s="45"/>
      <c r="L5" s="45"/>
      <c r="M5" s="45"/>
      <c r="N5" s="45"/>
      <c r="O5" s="45"/>
      <c r="P5" s="45"/>
      <c r="Q5" s="45"/>
      <c r="R5" s="45"/>
      <c r="S5" s="45"/>
      <c r="T5" s="45"/>
      <c r="U5" s="45"/>
    </row>
    <row r="6" spans="1:21" s="46" customFormat="1" ht="41.4">
      <c r="A6" s="103" t="str">
        <f>'3 - ECOPROD LABEL Framework'!A6</f>
        <v>A1.2</v>
      </c>
      <c r="B6" s="104" t="str">
        <f t="array" ref="B6">INDEX(TabInit,MATCH(A6,'3 - ECOPROD LABEL Framework'!$A$3:$A$116,0),COLUMN('3 - ECOPROD LABEL Framework'!B:B))</f>
        <v>Have you prepared a summary of the actions implemented to promote green production and shared it with all team members and stakeholders?</v>
      </c>
      <c r="C6" s="103">
        <f>INDEX(TabInit,MATCH(A6,'3 - ECOPROD LABEL Framework'!$A$3:$A$116,0),COLUMN('3 - ECOPROD LABEL Framework'!C:C))</f>
        <v>0</v>
      </c>
      <c r="D6" s="105" t="str">
        <f>INDEX(TabResu,MATCH(A6,'3 - ECOPROD LABEL Framework'!$A$3:$A$116,0),COLUMN(Calculs!D:D))</f>
        <v/>
      </c>
      <c r="E6" s="102"/>
      <c r="F6" s="102"/>
      <c r="G6" s="504" t="s">
        <v>517</v>
      </c>
      <c r="H6" s="505" t="s">
        <v>518</v>
      </c>
      <c r="I6" s="45"/>
      <c r="J6" s="45"/>
      <c r="K6" s="45"/>
      <c r="L6" s="45"/>
      <c r="M6" s="45"/>
      <c r="N6" s="45"/>
      <c r="O6" s="45"/>
      <c r="P6" s="45"/>
      <c r="Q6" s="45"/>
      <c r="R6" s="45"/>
      <c r="S6" s="45"/>
      <c r="T6" s="45"/>
      <c r="U6" s="45"/>
    </row>
    <row r="7" spans="1:21" s="46" customFormat="1" ht="55.2">
      <c r="A7" s="99" t="str">
        <f>'3 - ECOPROD LABEL Framework'!A7</f>
        <v>A2</v>
      </c>
      <c r="B7" s="100" t="str">
        <f t="array" ref="B7">INDEX(TabInit,MATCH(A7,'3 - ECOPROD LABEL Framework'!$A$3:$A$116,0),COLUMN('3 - ECOPROD LABEL Framework'!B:B))</f>
        <v>Have you designated one or more individuals in charge of green production, with functional leadership and sufficient availability to engage with stakeholders and oversee the implementation of green production?</v>
      </c>
      <c r="C7" s="99">
        <f t="array" ref="C7">INDEX(TabInit,MATCH(A7,'3 - ECOPROD LABEL Framework'!$A$3:$A$116,0),COLUMN('3 - ECOPROD LABEL Framework'!C:C))</f>
        <v>0</v>
      </c>
      <c r="D7" s="101" t="str">
        <f>INDEX(TabResu,MATCH(A7,'3 - ECOPROD LABEL Framework'!$A$3:$A$116,0),COLUMN(Calculs!D:D))</f>
        <v/>
      </c>
      <c r="E7" s="102"/>
      <c r="F7" s="102"/>
      <c r="G7" s="106" t="s">
        <v>519</v>
      </c>
      <c r="H7" s="505" t="s">
        <v>520</v>
      </c>
      <c r="I7" s="45"/>
      <c r="J7" s="45"/>
      <c r="K7" s="45"/>
      <c r="L7" s="45"/>
      <c r="M7" s="45"/>
      <c r="N7" s="45"/>
      <c r="O7" s="45"/>
      <c r="P7" s="45"/>
      <c r="Q7" s="45"/>
      <c r="R7" s="45"/>
      <c r="S7" s="45"/>
      <c r="T7" s="45"/>
      <c r="U7" s="45"/>
    </row>
    <row r="8" spans="1:21" s="46" customFormat="1" ht="55.2">
      <c r="A8" s="103" t="str">
        <f>'3 - ECOPROD LABEL Framework'!A8</f>
        <v>A3.1</v>
      </c>
      <c r="B8" s="104" t="str">
        <f t="array" ref="B8">INDEX(TabInit,MATCH(A8,'3 - ECOPROD LABEL Framework'!$A$3:$A$116,0),COLUMN('3 - ECOPROD LABEL Framework'!B:B))</f>
        <v>Have you included a green production clause or green rider in the contracts of all individuals hired for the project?</v>
      </c>
      <c r="C8" s="103">
        <f>INDEX(TabInit,MATCH(A8,'3 - ECOPROD LABEL Framework'!$A$3:$A$116,0),COLUMN('3 - ECOPROD LABEL Framework'!C:C))</f>
        <v>0</v>
      </c>
      <c r="D8" s="105" t="str">
        <f>INDEX(TabResu,MATCH(A8,'3 - ECOPROD LABEL Framework'!$A$3:$A$116,0),COLUMN(Calculs!D:D))</f>
        <v/>
      </c>
      <c r="E8" s="102"/>
      <c r="F8" s="102"/>
      <c r="G8" s="106" t="s">
        <v>521</v>
      </c>
      <c r="H8" s="505"/>
      <c r="I8" s="45"/>
      <c r="J8" s="45"/>
      <c r="K8" s="45"/>
      <c r="L8" s="45"/>
      <c r="M8" s="45"/>
      <c r="N8" s="45"/>
      <c r="O8" s="45"/>
      <c r="P8" s="45"/>
      <c r="Q8" s="45"/>
      <c r="R8" s="45"/>
      <c r="S8" s="45"/>
      <c r="T8" s="45"/>
      <c r="U8" s="45"/>
    </row>
    <row r="9" spans="1:21" s="46" customFormat="1" ht="27.6">
      <c r="A9" s="103" t="str">
        <f>'3 - ECOPROD LABEL Framework'!A9</f>
        <v>A3.2</v>
      </c>
      <c r="B9" s="104" t="str">
        <f t="array" ref="B9">INDEX(TabInit,MATCH(A9,'3 - ECOPROD LABEL Framework'!$A$3:$A$116,0),COLUMN('3 - ECOPROD LABEL Framework'!B:B))</f>
        <v>Have you included a green production clause or green rider in the contracts of actors, presenters, or any on-screen talent?</v>
      </c>
      <c r="C9" s="103">
        <f>INDEX(TabInit,MATCH(A9,'3 - ECOPROD LABEL Framework'!$A$3:$A$116,0),COLUMN('3 - ECOPROD LABEL Framework'!C:C))</f>
        <v>0</v>
      </c>
      <c r="D9" s="105" t="str">
        <f>INDEX(TabResu,MATCH(A9,'3 - ECOPROD LABEL Framework'!$A$3:$A$116,0),COLUMN(Calculs!D:D))</f>
        <v/>
      </c>
      <c r="E9" s="102"/>
      <c r="F9" s="102"/>
      <c r="G9" s="106" t="s">
        <v>522</v>
      </c>
      <c r="H9" s="505"/>
      <c r="I9" s="45"/>
      <c r="J9" s="45"/>
      <c r="K9" s="45"/>
      <c r="L9" s="45"/>
      <c r="M9" s="45"/>
      <c r="N9" s="45"/>
      <c r="O9" s="45"/>
      <c r="P9" s="45"/>
      <c r="Q9" s="45"/>
      <c r="R9" s="45"/>
      <c r="S9" s="45"/>
      <c r="T9" s="45"/>
      <c r="U9" s="45"/>
    </row>
    <row r="10" spans="1:21" s="46" customFormat="1" ht="41.4">
      <c r="A10" s="103" t="str">
        <f>'3 - ECOPROD LABEL Framework'!A10</f>
        <v>A4</v>
      </c>
      <c r="B10" s="104" t="str">
        <f t="array" ref="B10">INDEX(TabInit,MATCH(A10,'3 - ECOPROD LABEL Framework'!$A$3:$A$116,0),COLUMN('3 - ECOPROD LABEL Framework'!B:B))</f>
        <v>Have you selected service providers and suppliers who can demonstrate concrete CSR commitments?</v>
      </c>
      <c r="C10" s="103">
        <f>INDEX(TabInit,MATCH(A10,'3 - ECOPROD LABEL Framework'!$A$3:$A$116,0),COLUMN('3 - ECOPROD LABEL Framework'!C:C))</f>
        <v>0</v>
      </c>
      <c r="D10" s="105" t="str">
        <f>INDEX(TabResu,MATCH(A10,'3 - ECOPROD LABEL Framework'!$A$3:$A$116,0),COLUMN(Calculs!D:D))</f>
        <v/>
      </c>
      <c r="E10" s="102"/>
      <c r="F10" s="102"/>
      <c r="G10" s="107" t="s">
        <v>523</v>
      </c>
      <c r="H10" s="108"/>
      <c r="I10" s="47"/>
      <c r="J10" s="47"/>
      <c r="K10" s="47"/>
      <c r="L10" s="47"/>
      <c r="M10" s="47"/>
      <c r="N10" s="47"/>
      <c r="O10" s="47"/>
      <c r="P10" s="47"/>
      <c r="Q10" s="47"/>
      <c r="R10" s="47"/>
      <c r="S10" s="47"/>
      <c r="T10" s="45"/>
      <c r="U10" s="45"/>
    </row>
    <row r="11" spans="1:21" s="46" customFormat="1" ht="124.2">
      <c r="A11" s="103" t="str">
        <f>'3 - ECOPROD LABEL Framework'!A11</f>
        <v>A5</v>
      </c>
      <c r="B11" s="104" t="str">
        <f t="array" ref="B11">INDEX(TabInit,MATCH(A11,'3 - ECOPROD LABEL Framework'!$A$3:$A$116,0),COLUMN('3 - ECOPROD LABEL Framework'!B:B))</f>
        <v>Have you calculated your projected carbon footprint?</v>
      </c>
      <c r="C11" s="103">
        <f>INDEX(TabInit,MATCH(A11,'3 - ECOPROD LABEL Framework'!$A$3:$A$116,0),COLUMN('3 - ECOPROD LABEL Framework'!C:C))</f>
        <v>0</v>
      </c>
      <c r="D11" s="105" t="str">
        <f>INDEX(TabResu,MATCH(A11,'3 - ECOPROD LABEL Framework'!$A$3:$A$116,0),COLUMN(Calculs!D:D))</f>
        <v/>
      </c>
      <c r="E11" s="102"/>
      <c r="F11" s="102"/>
      <c r="G11" s="109" t="s">
        <v>524</v>
      </c>
      <c r="H11" s="505" t="s">
        <v>525</v>
      </c>
      <c r="I11" s="45"/>
      <c r="J11" s="45"/>
      <c r="K11" s="45"/>
      <c r="L11" s="45"/>
      <c r="M11" s="45"/>
      <c r="N11" s="45"/>
      <c r="O11" s="45"/>
      <c r="P11" s="45"/>
      <c r="Q11" s="45"/>
      <c r="R11" s="45"/>
      <c r="S11" s="45"/>
      <c r="T11" s="45"/>
      <c r="U11" s="45"/>
    </row>
    <row r="12" spans="1:21" s="46" customFormat="1" ht="27.6">
      <c r="A12" s="99" t="str">
        <f>'3 - ECOPROD LABEL Framework'!A12</f>
        <v>A6</v>
      </c>
      <c r="B12" s="110" t="str">
        <f t="array" ref="B12">INDEX(TabInit,MATCH(A12,'3 - ECOPROD LABEL Framework'!$A$3:$A$116,0),COLUMN('3 - ECOPROD LABEL Framework'!B:B))</f>
        <v>Have you calculated your final carbon footprint?</v>
      </c>
      <c r="C12" s="99">
        <f t="array" ref="C12">INDEX(TabInit,MATCH(A12,'3 - ECOPROD LABEL Framework'!$A$3:$A$116,0),COLUMN('3 - ECOPROD LABEL Framework'!C:C))</f>
        <v>0</v>
      </c>
      <c r="D12" s="101" t="str">
        <f>INDEX(TabResu,MATCH(A12,'3 - ECOPROD LABEL Framework'!$A$3:$A$116,0),COLUMN(Calculs!D:D))</f>
        <v/>
      </c>
      <c r="E12" s="102"/>
      <c r="F12" s="102"/>
      <c r="G12" s="109" t="s">
        <v>526</v>
      </c>
      <c r="H12" s="505"/>
      <c r="I12" s="45"/>
      <c r="J12" s="45"/>
      <c r="K12" s="45"/>
      <c r="L12" s="45"/>
      <c r="M12" s="45"/>
      <c r="N12" s="45"/>
      <c r="O12" s="45"/>
      <c r="P12" s="45"/>
      <c r="Q12" s="45"/>
      <c r="R12" s="45"/>
      <c r="S12" s="45"/>
      <c r="T12" s="45"/>
      <c r="U12" s="45"/>
    </row>
    <row r="13" spans="1:21" s="46" customFormat="1" ht="27.6">
      <c r="A13" s="103" t="str">
        <f>'3 - ECOPROD LABEL Framework'!A13</f>
        <v>A7</v>
      </c>
      <c r="B13" s="104" t="str">
        <f t="array" ref="B13">INDEX(TabInit,MATCH(A13,'3 - ECOPROD LABEL Framework'!$A$3:$A$116,0),COLUMN('3 - ECOPROD LABEL Framework'!B:B))</f>
        <v>Have you implemented a voluntary ecological compensation or offsetting strategy?</v>
      </c>
      <c r="C13" s="103">
        <f>INDEX(TabInit,MATCH(A13,'3 - ECOPROD LABEL Framework'!$A$3:$A$116,0),COLUMN('3 - ECOPROD LABEL Framework'!C:C))</f>
        <v>0</v>
      </c>
      <c r="D13" s="105" t="str">
        <f>INDEX(TabResu,MATCH(A13,'3 - ECOPROD LABEL Framework'!$A$3:$A$116,0),COLUMN(Calculs!D:D))</f>
        <v/>
      </c>
      <c r="E13" s="102"/>
      <c r="F13" s="102"/>
      <c r="G13" s="106" t="s">
        <v>527</v>
      </c>
      <c r="H13" s="111"/>
      <c r="I13" s="45"/>
      <c r="J13" s="45"/>
      <c r="K13" s="45"/>
      <c r="L13" s="45"/>
      <c r="M13" s="45"/>
      <c r="N13" s="45"/>
      <c r="O13" s="45"/>
      <c r="P13" s="45"/>
      <c r="Q13" s="45"/>
      <c r="R13" s="45"/>
      <c r="S13" s="45"/>
      <c r="T13" s="45"/>
      <c r="U13" s="45"/>
    </row>
    <row r="14" spans="1:21" s="93" customFormat="1" ht="30" customHeight="1">
      <c r="A14" s="112" t="str">
        <f>'3 - ECOPROD LABEL Framework'!A14</f>
        <v>TRAINING</v>
      </c>
      <c r="B14" s="113"/>
      <c r="C14" s="114" t="s">
        <v>11</v>
      </c>
      <c r="D14" s="115"/>
      <c r="E14" s="113"/>
      <c r="F14" s="113"/>
      <c r="G14" s="113"/>
      <c r="H14" s="112"/>
      <c r="I14" s="91"/>
      <c r="J14" s="91"/>
      <c r="K14" s="91"/>
      <c r="L14" s="91"/>
      <c r="M14" s="91"/>
      <c r="N14" s="91"/>
      <c r="O14" s="91"/>
      <c r="P14" s="91"/>
      <c r="Q14" s="91"/>
      <c r="R14" s="91"/>
      <c r="S14" s="91"/>
      <c r="T14" s="92"/>
      <c r="U14" s="92"/>
    </row>
    <row r="15" spans="1:21" s="46" customFormat="1" ht="30" customHeight="1">
      <c r="A15" s="103" t="str">
        <f>'3 - ECOPROD LABEL Framework'!A15</f>
        <v>B1</v>
      </c>
      <c r="B15" s="104" t="str">
        <f t="array" ref="B15">INDEX(TabInit,MATCH(A15,'3 - ECOPROD LABEL Framework'!$A$3:$A$116,0),COLUMN('3 - ECOPROD LABEL Framework'!B:B))</f>
        <v>Have at least 50% of your teams been made aware of green production practices?</v>
      </c>
      <c r="C15" s="103">
        <f>INDEX(TabInit,MATCH(A15,'3 - ECOPROD LABEL Framework'!$A$3:$A$116,0),COLUMN('3 - ECOPROD LABEL Framework'!C:C))</f>
        <v>0</v>
      </c>
      <c r="D15" s="105" t="str">
        <f>INDEX(TabResu,MATCH(A15,'3 - ECOPROD LABEL Framework'!$A$3:$A$116,0),COLUMN(Calculs!D:D))</f>
        <v/>
      </c>
      <c r="E15" s="102"/>
      <c r="F15" s="102"/>
      <c r="G15" s="504" t="s">
        <v>528</v>
      </c>
      <c r="H15" s="505"/>
      <c r="I15" s="45"/>
      <c r="J15" s="45"/>
      <c r="K15" s="45"/>
      <c r="L15" s="45"/>
      <c r="M15" s="45"/>
      <c r="N15" s="45"/>
      <c r="O15" s="45"/>
      <c r="P15" s="45"/>
      <c r="Q15" s="45"/>
      <c r="R15" s="45"/>
      <c r="S15" s="45"/>
      <c r="T15" s="45"/>
      <c r="U15" s="45"/>
    </row>
    <row r="16" spans="1:21" s="46" customFormat="1" ht="30" customHeight="1">
      <c r="A16" s="103" t="str">
        <f>'3 - ECOPROD LABEL Framework'!A16</f>
        <v>B2.1</v>
      </c>
      <c r="B16" s="104" t="str">
        <f t="array" ref="B16">INDEX(TabInit,MATCH(A16,'3 - ECOPROD LABEL Framework'!$A$3:$A$116,0),COLUMN('3 - ECOPROD LABEL Framework'!B:B))</f>
        <v>Has at least one of your producers been trained in green production?</v>
      </c>
      <c r="C16" s="103">
        <f>INDEX(TabInit,MATCH(A16,'3 - ECOPROD LABEL Framework'!$A$3:$A$116,0),COLUMN('3 - ECOPROD LABEL Framework'!C:C))</f>
        <v>0</v>
      </c>
      <c r="D16" s="105" t="str">
        <f>INDEX(TabResu,MATCH(A16,'3 - ECOPROD LABEL Framework'!$A$3:$A$116,0),COLUMN(Calculs!D:D))</f>
        <v/>
      </c>
      <c r="E16" s="102"/>
      <c r="F16" s="102"/>
      <c r="G16" s="604" t="s">
        <v>529</v>
      </c>
      <c r="H16" s="605" t="s">
        <v>530</v>
      </c>
      <c r="I16" s="45"/>
      <c r="J16" s="45"/>
      <c r="K16" s="45"/>
      <c r="L16" s="45"/>
      <c r="M16" s="45"/>
      <c r="N16" s="45"/>
      <c r="O16" s="45"/>
      <c r="P16" s="45"/>
      <c r="Q16" s="45"/>
      <c r="R16" s="45"/>
      <c r="S16" s="45"/>
      <c r="T16" s="45"/>
      <c r="U16" s="45"/>
    </row>
    <row r="17" spans="1:21" s="46" customFormat="1" ht="30" customHeight="1">
      <c r="A17" s="103" t="str">
        <f>'3 - ECOPROD LABEL Framework'!A17</f>
        <v>B2.2</v>
      </c>
      <c r="B17" s="104" t="str">
        <f t="array" ref="B17">INDEX(TabInit,MATCH(A17,'3 - ECOPROD LABEL Framework'!$A$3:$A$116,0),COLUMN('3 - ECOPROD LABEL Framework'!B:B))</f>
        <v>Has at least one of your scriptwriters, journalists, directors, or creative team members been trained in green production?</v>
      </c>
      <c r="C17" s="103">
        <f>INDEX(TabInit,MATCH(A17,'3 - ECOPROD LABEL Framework'!$A$3:$A$116,0),COLUMN('3 - ECOPROD LABEL Framework'!C:C))</f>
        <v>0</v>
      </c>
      <c r="D17" s="105" t="str">
        <f>INDEX(TabResu,MATCH(A17,'3 - ECOPROD LABEL Framework'!$A$3:$A$116,0),COLUMN(Calculs!D:D))</f>
        <v/>
      </c>
      <c r="E17" s="102"/>
      <c r="F17" s="102"/>
      <c r="G17" s="604"/>
      <c r="H17" s="605"/>
      <c r="I17" s="45"/>
      <c r="J17" s="45"/>
      <c r="K17" s="45"/>
      <c r="L17" s="45"/>
      <c r="M17" s="45"/>
      <c r="N17" s="45"/>
      <c r="O17" s="45"/>
      <c r="P17" s="45"/>
      <c r="Q17" s="45"/>
      <c r="R17" s="45"/>
      <c r="S17" s="45"/>
      <c r="T17" s="45"/>
      <c r="U17" s="45"/>
    </row>
    <row r="18" spans="1:21" s="46" customFormat="1" ht="30" customHeight="1">
      <c r="A18" s="103" t="str">
        <f>'3 - ECOPROD LABEL Framework'!A18</f>
        <v>B2.3</v>
      </c>
      <c r="B18" s="104" t="str">
        <f t="array" ref="B18">INDEX(TabInit,MATCH(A18,'3 - ECOPROD LABEL Framework'!$A$3:$A$116,0),COLUMN('3 - ECOPROD LABEL Framework'!B:B))</f>
        <v>Has at least one of your production managers been trained in green production?</v>
      </c>
      <c r="C18" s="103">
        <f>INDEX(TabInit,MATCH(A18,'3 - ECOPROD LABEL Framework'!$A$3:$A$116,0),COLUMN('3 - ECOPROD LABEL Framework'!C:C))</f>
        <v>0</v>
      </c>
      <c r="D18" s="105" t="str">
        <f>INDEX(TabResu,MATCH(A18,'3 - ECOPROD LABEL Framework'!$A$3:$A$116,0),COLUMN(Calculs!D:D))</f>
        <v/>
      </c>
      <c r="E18" s="102"/>
      <c r="F18" s="102"/>
      <c r="G18" s="604"/>
      <c r="H18" s="605"/>
      <c r="I18" s="45"/>
      <c r="J18" s="45"/>
      <c r="K18" s="45"/>
      <c r="L18" s="45"/>
      <c r="M18" s="45"/>
      <c r="N18" s="45"/>
      <c r="O18" s="45"/>
      <c r="P18" s="45"/>
      <c r="Q18" s="45"/>
      <c r="R18" s="45"/>
      <c r="S18" s="45"/>
      <c r="T18" s="45"/>
      <c r="U18" s="45"/>
    </row>
    <row r="19" spans="1:21" s="46" customFormat="1" ht="30" customHeight="1">
      <c r="A19" s="103" t="str">
        <f>'3 - ECOPROD LABEL Framework'!A19</f>
        <v>B2.4</v>
      </c>
      <c r="B19" s="104" t="str">
        <f t="array" ref="B19">INDEX(TabInit,MATCH(A19,'3 - ECOPROD LABEL Framework'!$A$3:$A$116,0),COLUMN('3 - ECOPROD LABEL Framework'!B:B))</f>
        <v>Has at least one of your post-production managers been trained in green production?</v>
      </c>
      <c r="C19" s="103">
        <f>INDEX(TabInit,MATCH(A19,'3 - ECOPROD LABEL Framework'!$A$3:$A$116,0),COLUMN('3 - ECOPROD LABEL Framework'!C:C))</f>
        <v>0</v>
      </c>
      <c r="D19" s="105" t="str">
        <f>INDEX(TabResu,MATCH(A19,'3 - ECOPROD LABEL Framework'!$A$3:$A$116,0),COLUMN(Calculs!D:D))</f>
        <v/>
      </c>
      <c r="E19" s="102"/>
      <c r="F19" s="102"/>
      <c r="G19" s="604"/>
      <c r="H19" s="605"/>
      <c r="I19" s="45"/>
      <c r="J19" s="45"/>
      <c r="K19" s="45"/>
      <c r="L19" s="45"/>
      <c r="M19" s="45"/>
      <c r="N19" s="45"/>
      <c r="O19" s="45"/>
      <c r="P19" s="45"/>
      <c r="Q19" s="45"/>
      <c r="R19" s="45"/>
      <c r="S19" s="45"/>
      <c r="T19" s="45"/>
      <c r="U19" s="45"/>
    </row>
    <row r="20" spans="1:21" s="46" customFormat="1" ht="30" customHeight="1">
      <c r="A20" s="103" t="str">
        <f>'3 - ECOPROD LABEL Framework'!A20</f>
        <v>B2.5</v>
      </c>
      <c r="B20" s="104" t="str">
        <f t="array" ref="B20">INDEX(TabInit,MATCH(A20,'3 - ECOPROD LABEL Framework'!$A$3:$A$116,0),COLUMN('3 - ECOPROD LABEL Framework'!B:B))</f>
        <v>Has at least one of your location managers been trained in green production?</v>
      </c>
      <c r="C20" s="103">
        <f>INDEX(TabInit,MATCH(A20,'3 - ECOPROD LABEL Framework'!$A$3:$A$116,0),COLUMN('3 - ECOPROD LABEL Framework'!C:C))</f>
        <v>0</v>
      </c>
      <c r="D20" s="105" t="str">
        <f>INDEX(TabResu,MATCH(A20,'3 - ECOPROD LABEL Framework'!$A$3:$A$116,0),COLUMN(Calculs!D:D))</f>
        <v/>
      </c>
      <c r="E20" s="102"/>
      <c r="F20" s="102"/>
      <c r="G20" s="604"/>
      <c r="H20" s="605"/>
      <c r="I20" s="45"/>
      <c r="J20" s="45"/>
      <c r="K20" s="45"/>
      <c r="L20" s="45"/>
      <c r="M20" s="45"/>
      <c r="N20" s="45"/>
      <c r="O20" s="45"/>
      <c r="P20" s="45"/>
      <c r="Q20" s="45"/>
      <c r="R20" s="45"/>
      <c r="S20" s="45"/>
      <c r="T20" s="45"/>
      <c r="U20" s="45"/>
    </row>
    <row r="21" spans="1:21" s="46" customFormat="1" ht="30" customHeight="1">
      <c r="A21" s="103" t="str">
        <f>'3 - ECOPROD LABEL Framework'!A21</f>
        <v>B2.6</v>
      </c>
      <c r="B21" s="104" t="str">
        <f t="array" ref="B21">INDEX(TabInit,MATCH(A21,'3 - ECOPROD LABEL Framework'!$A$3:$A$116,0),COLUMN('3 - ECOPROD LABEL Framework'!B:B))</f>
        <v>Has at least one of your set designers or first assistant designer been trained in green production?</v>
      </c>
      <c r="C21" s="103">
        <f>INDEX(TabInit,MATCH(A21,'3 - ECOPROD LABEL Framework'!$A$3:$A$116,0),COLUMN('3 - ECOPROD LABEL Framework'!C:C))</f>
        <v>0</v>
      </c>
      <c r="D21" s="105" t="str">
        <f>INDEX(TabResu,MATCH(A21,'3 - ECOPROD LABEL Framework'!$A$3:$A$116,0),COLUMN(Calculs!D:D))</f>
        <v/>
      </c>
      <c r="E21" s="102"/>
      <c r="F21" s="102"/>
      <c r="G21" s="604"/>
      <c r="H21" s="605"/>
      <c r="I21" s="45"/>
      <c r="J21" s="45"/>
      <c r="K21" s="45"/>
      <c r="L21" s="45"/>
      <c r="M21" s="45"/>
      <c r="N21" s="45"/>
      <c r="O21" s="45"/>
      <c r="P21" s="45"/>
      <c r="Q21" s="45"/>
      <c r="R21" s="45"/>
      <c r="S21" s="45"/>
      <c r="T21" s="45"/>
      <c r="U21" s="45"/>
    </row>
    <row r="22" spans="1:21" s="46" customFormat="1" ht="41.4" customHeight="1">
      <c r="A22" s="116" t="str">
        <f>'3 - ECOPROD LABEL Framework'!A22</f>
        <v>B2.7</v>
      </c>
      <c r="B22" s="117" t="str">
        <f t="array" ref="B22">INDEX(TabInit,MATCH(A22,'3 - ECOPROD LABEL Framework'!$A$3:$A$116,0),COLUMN('3 - ECOPROD LABEL Framework'!B:B))</f>
        <v>BONUS
Has at least one of your cinematographers or electricians been trained in green production?</v>
      </c>
      <c r="C22" s="116">
        <f>INDEX(TabInit,MATCH(A22,'3 - ECOPROD LABEL Framework'!$A$3:$A$116,0),COLUMN('3 - ECOPROD LABEL Framework'!C:C))</f>
        <v>0</v>
      </c>
      <c r="D22" s="118" t="str">
        <f>INDEX(TabResu,MATCH(A22,'3 - ECOPROD LABEL Framework'!$A$3:$A$116,0),COLUMN(Calculs!D:D))</f>
        <v/>
      </c>
      <c r="E22" s="102"/>
      <c r="F22" s="102"/>
      <c r="G22" s="604"/>
      <c r="H22" s="605"/>
      <c r="I22" s="45"/>
      <c r="J22" s="45"/>
      <c r="K22" s="45"/>
      <c r="L22" s="45"/>
      <c r="M22" s="45"/>
      <c r="N22" s="45"/>
      <c r="O22" s="45"/>
      <c r="P22" s="45"/>
      <c r="Q22" s="45"/>
      <c r="R22" s="45"/>
      <c r="S22" s="45"/>
      <c r="T22" s="45"/>
      <c r="U22" s="45"/>
    </row>
    <row r="23" spans="1:21" s="46" customFormat="1" ht="41.4">
      <c r="A23" s="116" t="str">
        <f>'3 - ECOPROD LABEL Framework'!A23</f>
        <v>B2.8</v>
      </c>
      <c r="B23" s="117" t="str">
        <f t="array" ref="B23">INDEX(TabInit,MATCH(A23,'3 - ECOPROD LABEL Framework'!$A$3:$A$116,0),COLUMN('3 - ECOPROD LABEL Framework'!B:B))</f>
        <v>BONUS
Has at least one of your costume designers or makeup artists been trained in green production?</v>
      </c>
      <c r="C23" s="116">
        <f>INDEX(TabInit,MATCH(A23,'3 - ECOPROD LABEL Framework'!$A$3:$A$116,0),COLUMN('3 - ECOPROD LABEL Framework'!C:C))</f>
        <v>0</v>
      </c>
      <c r="D23" s="118" t="str">
        <f>INDEX(TabResu,MATCH(A23,'3 - ECOPROD LABEL Framework'!$A$3:$A$116,0),COLUMN(Calculs!D:D))</f>
        <v/>
      </c>
      <c r="E23" s="102"/>
      <c r="F23" s="102"/>
      <c r="G23" s="604"/>
      <c r="H23" s="605"/>
      <c r="I23" s="45"/>
      <c r="J23" s="45"/>
      <c r="K23" s="45"/>
      <c r="L23" s="45"/>
      <c r="M23" s="45"/>
      <c r="N23" s="45"/>
      <c r="O23" s="45"/>
      <c r="P23" s="45"/>
      <c r="Q23" s="45"/>
      <c r="R23" s="45"/>
      <c r="S23" s="45"/>
      <c r="T23" s="45"/>
      <c r="U23" s="45"/>
    </row>
    <row r="24" spans="1:21" s="93" customFormat="1" ht="30" customHeight="1">
      <c r="A24" s="131" t="str">
        <f>'3 - ECOPROD LABEL Framework'!A24</f>
        <v>CONTENT</v>
      </c>
      <c r="B24" s="132"/>
      <c r="C24" s="133" t="s">
        <v>11</v>
      </c>
      <c r="D24" s="134"/>
      <c r="E24" s="132"/>
      <c r="F24" s="132"/>
      <c r="G24" s="132"/>
      <c r="H24" s="135"/>
      <c r="I24" s="91"/>
      <c r="J24" s="91"/>
      <c r="K24" s="91"/>
      <c r="L24" s="91"/>
      <c r="M24" s="91"/>
      <c r="N24" s="91"/>
      <c r="O24" s="91"/>
      <c r="P24" s="91"/>
      <c r="Q24" s="91"/>
      <c r="R24" s="91"/>
      <c r="S24" s="91"/>
      <c r="T24" s="92"/>
      <c r="U24" s="92"/>
    </row>
    <row r="25" spans="1:21" s="46" customFormat="1" ht="41.25" customHeight="1">
      <c r="A25" s="103" t="str">
        <f>'3 - ECOPROD LABEL Framework'!A25</f>
        <v>C1</v>
      </c>
      <c r="B25" s="104" t="str">
        <f t="array" ref="B25">INDEX(TabInit,MATCH(A25,'3 - ECOPROD LABEL Framework'!$A$3:$A$116,0),COLUMN('3 - ECOPROD LABEL Framework'!B:B))</f>
        <v>Has the production incorporated dialogue, actions, or background elements advocating environmental responsibility and/or related to sustainability?</v>
      </c>
      <c r="C25" s="103">
        <f>INDEX(TabInit,MATCH(A25,'3 - ECOPROD LABEL Framework'!$A$3:$A$116,0),COLUMN('3 - ECOPROD LABEL Framework'!C:C))</f>
        <v>0</v>
      </c>
      <c r="D25" s="105" t="str">
        <f>INDEX(TabResu,MATCH(A25,'3 - ECOPROD LABEL Framework'!$A$3:$A$116,0),COLUMN(Calculs!D:D))</f>
        <v/>
      </c>
      <c r="E25" s="102"/>
      <c r="F25" s="102"/>
      <c r="G25" s="106" t="s">
        <v>531</v>
      </c>
      <c r="H25" s="119" t="s">
        <v>532</v>
      </c>
      <c r="I25" s="45"/>
      <c r="J25" s="45"/>
      <c r="K25" s="45"/>
      <c r="L25" s="45"/>
      <c r="M25" s="45"/>
      <c r="N25" s="45"/>
      <c r="O25" s="45"/>
      <c r="P25" s="45"/>
      <c r="Q25" s="45"/>
      <c r="R25" s="45"/>
      <c r="S25" s="45"/>
      <c r="T25" s="45"/>
      <c r="U25" s="45"/>
    </row>
    <row r="26" spans="1:21" s="46" customFormat="1" ht="39" customHeight="1">
      <c r="A26" s="103" t="str">
        <f>'3 - ECOPROD LABEL Framework'!A26</f>
        <v>C2</v>
      </c>
      <c r="B26" s="104" t="str">
        <f t="array" ref="B26">INDEX(TabInit,MATCH(A26,'3 - ECOPROD LABEL Framework'!$A$3:$A$116,0),COLUMN('3 - ECOPROD LABEL Framework'!B:B))</f>
        <v>Have you conducted an environmental analysis of the project and implemented alternatives to limit the inherent environmental impacts (scenario, brief, format, etc.)?</v>
      </c>
      <c r="C26" s="103">
        <f>INDEX(TabInit,MATCH(A26,'3 - ECOPROD LABEL Framework'!$A$3:$A$116,0),COLUMN('3 - ECOPROD LABEL Framework'!C:C))</f>
        <v>0</v>
      </c>
      <c r="D26" s="105" t="str">
        <f>INDEX(TabResu,MATCH(A26,'3 - ECOPROD LABEL Framework'!$A$3:$A$116,0),COLUMN(Calculs!D:D))</f>
        <v/>
      </c>
      <c r="E26" s="102"/>
      <c r="F26" s="102"/>
      <c r="G26" s="106" t="s">
        <v>533</v>
      </c>
      <c r="H26" s="119" t="s">
        <v>534</v>
      </c>
      <c r="I26" s="45"/>
      <c r="J26" s="45"/>
      <c r="K26" s="45"/>
      <c r="L26" s="45"/>
      <c r="M26" s="45"/>
      <c r="N26" s="45"/>
      <c r="O26" s="45"/>
      <c r="P26" s="45"/>
      <c r="Q26" s="45"/>
      <c r="R26" s="45"/>
      <c r="S26" s="45"/>
      <c r="T26" s="45"/>
      <c r="U26" s="45"/>
    </row>
    <row r="27" spans="1:21" s="93" customFormat="1" ht="30" customHeight="1">
      <c r="A27" s="131" t="str">
        <f>'3 - ECOPROD LABEL Framework'!A27</f>
        <v>OFFICES</v>
      </c>
      <c r="B27" s="132"/>
      <c r="C27" s="133" t="s">
        <v>11</v>
      </c>
      <c r="D27" s="134"/>
      <c r="E27" s="132"/>
      <c r="F27" s="132"/>
      <c r="G27" s="566" t="s">
        <v>535</v>
      </c>
      <c r="H27" s="135"/>
      <c r="I27" s="91"/>
      <c r="J27" s="91"/>
      <c r="K27" s="91"/>
      <c r="L27" s="91"/>
      <c r="M27" s="91"/>
      <c r="N27" s="91"/>
      <c r="O27" s="91"/>
      <c r="P27" s="91"/>
      <c r="Q27" s="91"/>
      <c r="R27" s="91"/>
      <c r="S27" s="91"/>
      <c r="T27" s="92"/>
      <c r="U27" s="92"/>
    </row>
    <row r="28" spans="1:21" s="55" customFormat="1" ht="24.9" customHeight="1">
      <c r="A28" s="136" t="str">
        <f>'3 - ECOPROD LABEL Framework'!A28</f>
        <v>Energy Consumption</v>
      </c>
      <c r="B28" s="137"/>
      <c r="C28" s="138" t="s">
        <v>11</v>
      </c>
      <c r="D28" s="142"/>
      <c r="E28" s="140"/>
      <c r="F28" s="140"/>
      <c r="G28" s="140"/>
      <c r="H28" s="141"/>
      <c r="I28" s="40"/>
      <c r="J28" s="40"/>
      <c r="K28" s="40"/>
      <c r="L28" s="40"/>
      <c r="M28" s="40"/>
      <c r="N28" s="40"/>
      <c r="O28" s="40"/>
      <c r="P28" s="40"/>
      <c r="Q28" s="40"/>
      <c r="R28" s="40"/>
      <c r="S28" s="40"/>
      <c r="T28" s="40"/>
      <c r="U28" s="40"/>
    </row>
    <row r="29" spans="1:21" s="46" customFormat="1" ht="39" customHeight="1">
      <c r="A29" s="103" t="str">
        <f>'3 - ECOPROD LABEL Framework'!A29</f>
        <v>D1</v>
      </c>
      <c r="B29" s="104" t="str">
        <f t="array" ref="B29">INDEX(TabInit,MATCH(A29,'3 - ECOPROD LABEL Framework'!$A$3:$A$116,0),COLUMN('3 - ECOPROD LABEL Framework'!B:B))</f>
        <v xml:space="preserve">Have you implemented measures to reduce electricity consumption in your offices? </v>
      </c>
      <c r="C29" s="103">
        <f>INDEX(TabInit,MATCH(A29,'3 - ECOPROD LABEL Framework'!$A$3:$A$116,0),COLUMN('3 - ECOPROD LABEL Framework'!C:C))</f>
        <v>0</v>
      </c>
      <c r="D29" s="105" t="str">
        <f>INDEX(TabResu,MATCH(A29,'3 - ECOPROD LABEL Framework'!$A$3:$A$116,0),COLUMN(Calculs!D:D))</f>
        <v/>
      </c>
      <c r="E29" s="102"/>
      <c r="F29" s="102"/>
      <c r="G29" s="106" t="s">
        <v>536</v>
      </c>
      <c r="H29" s="119"/>
      <c r="I29" s="45"/>
      <c r="J29" s="45"/>
      <c r="K29" s="45"/>
      <c r="L29" s="45"/>
      <c r="M29" s="45"/>
      <c r="N29" s="45"/>
      <c r="O29" s="45"/>
      <c r="P29" s="45"/>
      <c r="Q29" s="45"/>
      <c r="R29" s="45"/>
      <c r="S29" s="45"/>
      <c r="T29" s="45"/>
      <c r="U29" s="45"/>
    </row>
    <row r="30" spans="1:21" s="46" customFormat="1" ht="39" customHeight="1">
      <c r="A30" s="103" t="str">
        <f>'3 - ECOPROD LABEL Framework'!A30</f>
        <v>D2</v>
      </c>
      <c r="B30" s="104" t="str">
        <f t="array" ref="B30">INDEX(TabInit,MATCH(A30,'3 - ECOPROD LABEL Framework'!$A$3:$A$116,0),COLUMN('3 - ECOPROD LABEL Framework'!B:B))</f>
        <v>Has the production company signed a contract with a renewable energy supplier to provide power for the majority of its offices?</v>
      </c>
      <c r="C30" s="103">
        <f>INDEX(TabInit,MATCH(A30,'3 - ECOPROD LABEL Framework'!$A$3:$A$116,0),COLUMN('3 - ECOPROD LABEL Framework'!C:C))</f>
        <v>0</v>
      </c>
      <c r="D30" s="105" t="str">
        <f>INDEX(TabResu,MATCH(A30,'3 - ECOPROD LABEL Framework'!$A$3:$A$116,0),COLUMN(Calculs!D:D))</f>
        <v/>
      </c>
      <c r="E30" s="102"/>
      <c r="F30" s="102"/>
      <c r="G30" s="106" t="s">
        <v>537</v>
      </c>
      <c r="H30" s="119"/>
      <c r="I30" s="45"/>
      <c r="J30" s="45"/>
      <c r="K30" s="45"/>
      <c r="L30" s="45"/>
      <c r="M30" s="45"/>
      <c r="N30" s="45"/>
      <c r="O30" s="45"/>
      <c r="P30" s="45"/>
      <c r="Q30" s="45"/>
      <c r="R30" s="45"/>
      <c r="S30" s="45"/>
      <c r="T30" s="45"/>
      <c r="U30" s="45"/>
    </row>
    <row r="31" spans="1:21" s="55" customFormat="1" ht="24.9" customHeight="1">
      <c r="A31" s="136" t="str">
        <f>'3 - ECOPROD LABEL Framework'!A31</f>
        <v>Waste management</v>
      </c>
      <c r="B31" s="137"/>
      <c r="C31" s="138" t="s">
        <v>11</v>
      </c>
      <c r="D31" s="142"/>
      <c r="E31" s="140"/>
      <c r="F31" s="140"/>
      <c r="G31" s="140"/>
      <c r="H31" s="141"/>
      <c r="I31" s="40"/>
      <c r="J31" s="40"/>
      <c r="K31" s="40"/>
      <c r="L31" s="40"/>
      <c r="M31" s="40"/>
      <c r="N31" s="40"/>
      <c r="O31" s="40"/>
      <c r="P31" s="40"/>
      <c r="Q31" s="40"/>
      <c r="R31" s="40"/>
      <c r="S31" s="40"/>
      <c r="T31" s="40"/>
      <c r="U31" s="40"/>
    </row>
    <row r="32" spans="1:21" s="46" customFormat="1" ht="30" customHeight="1">
      <c r="A32" s="103" t="str">
        <f>'3 - ECOPROD LABEL Framework'!A32</f>
        <v>D3</v>
      </c>
      <c r="B32" s="104" t="str">
        <f t="array" ref="B32">INDEX(TabInit,MATCH(A32,'3 - ECOPROD LABEL Framework'!$A$3:$A$116,0),COLUMN('3 - ECOPROD LABEL Framework'!B:B))</f>
        <v>Have you implemented measures to reduce office waste?</v>
      </c>
      <c r="C32" s="103">
        <f>INDEX(TabInit,MATCH(A32,'3 - ECOPROD LABEL Framework'!$A$3:$A$116,0),COLUMN('3 - ECOPROD LABEL Framework'!C:C))</f>
        <v>0</v>
      </c>
      <c r="D32" s="105" t="str">
        <f>INDEX(TabResu,MATCH(A32,'3 - ECOPROD LABEL Framework'!$A$3:$A$116,0),COLUMN(Calculs!D:D))</f>
        <v/>
      </c>
      <c r="E32" s="102"/>
      <c r="F32" s="102"/>
      <c r="G32" s="106" t="s">
        <v>538</v>
      </c>
      <c r="H32" s="119" t="s">
        <v>539</v>
      </c>
      <c r="I32" s="45"/>
      <c r="J32" s="45"/>
      <c r="K32" s="45"/>
      <c r="L32" s="45"/>
      <c r="M32" s="45"/>
      <c r="N32" s="45"/>
      <c r="O32" s="45"/>
      <c r="P32" s="45"/>
      <c r="Q32" s="45"/>
      <c r="R32" s="45"/>
      <c r="S32" s="45"/>
      <c r="T32" s="45"/>
      <c r="U32" s="45"/>
    </row>
    <row r="33" spans="1:21" s="46" customFormat="1" ht="39" customHeight="1">
      <c r="A33" s="103" t="str">
        <f>'3 - ECOPROD LABEL Framework'!A33</f>
        <v>D4</v>
      </c>
      <c r="B33" s="104" t="str">
        <f t="array" ref="B33">INDEX(TabInit,MATCH(A33,'3 - ECOPROD LABEL Framework'!$A$3:$A$116,0),COLUMN('3 - ECOPROD LABEL Framework'!B:B))</f>
        <v>Have sorting instructions been communicated regarding office waste management?</v>
      </c>
      <c r="C33" s="103">
        <f>INDEX(TabInit,MATCH(A33,'3 - ECOPROD LABEL Framework'!$A$3:$A$116,0),COLUMN('3 - ECOPROD LABEL Framework'!C:C))</f>
        <v>0</v>
      </c>
      <c r="D33" s="105" t="str">
        <f>INDEX(TabResu,MATCH(A33,'3 - ECOPROD LABEL Framework'!$A$3:$A$116,0),COLUMN(Calculs!D:D))</f>
        <v/>
      </c>
      <c r="E33" s="102"/>
      <c r="F33" s="102"/>
      <c r="G33" s="504" t="s">
        <v>540</v>
      </c>
      <c r="H33" s="119"/>
      <c r="I33" s="45"/>
      <c r="J33" s="45"/>
      <c r="K33" s="45"/>
      <c r="L33" s="45"/>
      <c r="M33" s="45"/>
      <c r="N33" s="45"/>
      <c r="O33" s="45"/>
      <c r="P33" s="45"/>
      <c r="Q33" s="45"/>
      <c r="R33" s="45"/>
      <c r="S33" s="45"/>
      <c r="T33" s="45"/>
      <c r="U33" s="45"/>
    </row>
    <row r="34" spans="1:21" s="55" customFormat="1" ht="24.9" customHeight="1">
      <c r="A34" s="207" t="str">
        <f>'3 - ECOPROD LABEL Framework'!A34</f>
        <v>Purchasing</v>
      </c>
      <c r="B34" s="137"/>
      <c r="C34" s="138" t="s">
        <v>11</v>
      </c>
      <c r="D34" s="142"/>
      <c r="E34" s="140"/>
      <c r="F34" s="140"/>
      <c r="G34" s="140"/>
      <c r="H34" s="141"/>
      <c r="I34" s="40"/>
      <c r="J34" s="40"/>
      <c r="K34" s="40"/>
      <c r="L34" s="40"/>
      <c r="M34" s="40"/>
      <c r="N34" s="40"/>
      <c r="O34" s="40"/>
      <c r="P34" s="40"/>
      <c r="Q34" s="40"/>
      <c r="R34" s="40"/>
      <c r="S34" s="40"/>
      <c r="T34" s="40"/>
      <c r="U34" s="40"/>
    </row>
    <row r="35" spans="1:21" s="46" customFormat="1" ht="39" customHeight="1">
      <c r="A35" s="103" t="str">
        <f>'3 - ECOPROD LABEL Framework'!A35</f>
        <v>D5</v>
      </c>
      <c r="B35" s="104" t="str">
        <f t="array" ref="B35">INDEX(TabInit,MATCH(A35,'3 - ECOPROD LABEL Framework'!$A$3:$A$116,0),COLUMN('3 - ECOPROD LABEL Framework'!B:B))</f>
        <v>For new equipment, has the production mainly acquired reconditioned, energy-efficient, or certified appliances?</v>
      </c>
      <c r="C35" s="103">
        <f>INDEX(TabInit,MATCH(A35,'3 - ECOPROD LABEL Framework'!$A$3:$A$116,0),COLUMN('3 - ECOPROD LABEL Framework'!C:C))</f>
        <v>0</v>
      </c>
      <c r="D35" s="105" t="str">
        <f>INDEX(TabResu,MATCH(A35,'3 - ECOPROD LABEL Framework'!$A$3:$A$116,0),COLUMN(Calculs!D:D))</f>
        <v/>
      </c>
      <c r="E35" s="102"/>
      <c r="F35" s="102"/>
      <c r="G35" s="108" t="s">
        <v>541</v>
      </c>
      <c r="H35" s="120"/>
      <c r="I35" s="45"/>
      <c r="J35" s="45"/>
      <c r="K35" s="45"/>
      <c r="L35" s="45"/>
      <c r="M35" s="45"/>
      <c r="N35" s="45"/>
      <c r="O35" s="45"/>
      <c r="P35" s="45"/>
      <c r="Q35" s="45"/>
      <c r="R35" s="45"/>
      <c r="S35" s="45"/>
      <c r="T35" s="45"/>
      <c r="U35" s="45"/>
    </row>
    <row r="36" spans="1:21" s="46" customFormat="1" ht="39" customHeight="1">
      <c r="A36" s="103" t="str">
        <f>'3 - ECOPROD LABEL Framework'!A36</f>
        <v>D6</v>
      </c>
      <c r="B36" s="104" t="str">
        <f t="array" ref="B36">INDEX(TabInit,MATCH(A36,'3 - ECOPROD LABEL Framework'!$A$3:$A$116,0),COLUMN('3 - ECOPROD LABEL Framework'!B:B))</f>
        <v>If you purchased office supplies, did you mainly opt for responsible purchases?</v>
      </c>
      <c r="C36" s="103">
        <f>INDEX(TabInit,MATCH(A36,'3 - ECOPROD LABEL Framework'!$A$3:$A$116,0),COLUMN('3 - ECOPROD LABEL Framework'!C:C))</f>
        <v>0</v>
      </c>
      <c r="D36" s="105" t="str">
        <f>INDEX(TabResu,MATCH(A36,'3 - ECOPROD LABEL Framework'!$A$3:$A$116,0),COLUMN(Calculs!D:D))</f>
        <v/>
      </c>
      <c r="E36" s="102"/>
      <c r="F36" s="102"/>
      <c r="G36" s="106" t="s">
        <v>542</v>
      </c>
      <c r="H36" s="119" t="s">
        <v>543</v>
      </c>
      <c r="I36" s="45"/>
      <c r="J36" s="45"/>
      <c r="K36" s="45"/>
      <c r="L36" s="45"/>
      <c r="M36" s="45"/>
      <c r="N36" s="45"/>
      <c r="O36" s="45"/>
      <c r="P36" s="45"/>
      <c r="Q36" s="45"/>
      <c r="R36" s="45"/>
      <c r="S36" s="45"/>
      <c r="T36" s="45"/>
      <c r="U36" s="45"/>
    </row>
    <row r="37" spans="1:21" s="93" customFormat="1" ht="30" customHeight="1">
      <c r="A37" s="131" t="str">
        <f>'3 - ECOPROD LABEL Framework'!A37</f>
        <v>FILMING LOCATIONS</v>
      </c>
      <c r="B37" s="132"/>
      <c r="C37" s="133" t="s">
        <v>11</v>
      </c>
      <c r="D37" s="134"/>
      <c r="E37" s="132"/>
      <c r="F37" s="132"/>
      <c r="G37" s="132"/>
      <c r="H37" s="135"/>
      <c r="I37" s="91"/>
      <c r="J37" s="91"/>
      <c r="K37" s="91"/>
      <c r="L37" s="91"/>
      <c r="M37" s="91"/>
      <c r="N37" s="91"/>
      <c r="O37" s="91"/>
      <c r="P37" s="91"/>
      <c r="Q37" s="91"/>
      <c r="R37" s="91"/>
      <c r="S37" s="91"/>
      <c r="T37" s="92"/>
      <c r="U37" s="92"/>
    </row>
    <row r="38" spans="1:21" s="55" customFormat="1" ht="24.9" customHeight="1">
      <c r="A38" s="136" t="str">
        <f>'3 - ECOPROD LABEL Framework'!A38</f>
        <v>Energy &amp; resource consumption</v>
      </c>
      <c r="B38" s="137"/>
      <c r="C38" s="138" t="s">
        <v>11</v>
      </c>
      <c r="D38" s="142"/>
      <c r="E38" s="140"/>
      <c r="F38" s="140"/>
      <c r="G38" s="140"/>
      <c r="H38" s="141"/>
      <c r="I38" s="40"/>
      <c r="J38" s="40"/>
      <c r="K38" s="40"/>
      <c r="L38" s="40"/>
      <c r="M38" s="40"/>
      <c r="N38" s="40"/>
      <c r="O38" s="40"/>
      <c r="P38" s="40"/>
      <c r="Q38" s="40"/>
      <c r="R38" s="40"/>
      <c r="S38" s="40"/>
      <c r="T38" s="40"/>
      <c r="U38" s="40"/>
    </row>
    <row r="39" spans="1:21" s="46" customFormat="1" ht="41.4">
      <c r="A39" s="103" t="str">
        <f>'3 - ECOPROD LABEL Framework'!A39</f>
        <v>E1</v>
      </c>
      <c r="B39" s="104" t="str">
        <f t="array" ref="B39">INDEX(TabInit,MATCH(A39,'3 - ECOPROD LABEL Framework'!$A$3:$A$116,0),COLUMN('3 - ECOPROD LABEL Framework'!B:B))</f>
        <v>Did the production avoid using generators on set?</v>
      </c>
      <c r="C39" s="103">
        <f>INDEX(TabInit,MATCH(A39,'3 - ECOPROD LABEL Framework'!$A$3:$A$116,0),COLUMN('3 - ECOPROD LABEL Framework'!C:C))</f>
        <v>0</v>
      </c>
      <c r="D39" s="105" t="str">
        <f>INDEX(TabResu,MATCH(A39,'3 - ECOPROD LABEL Framework'!$A$3:$A$116,0),COLUMN(Calculs!D:D))</f>
        <v/>
      </c>
      <c r="E39" s="102"/>
      <c r="F39" s="102"/>
      <c r="G39" s="106" t="s">
        <v>544</v>
      </c>
      <c r="H39" s="119"/>
      <c r="I39" s="45"/>
      <c r="J39" s="45"/>
      <c r="K39" s="45"/>
      <c r="L39" s="45"/>
      <c r="M39" s="45"/>
      <c r="N39" s="45"/>
      <c r="O39" s="45"/>
      <c r="P39" s="45"/>
      <c r="Q39" s="45"/>
      <c r="R39" s="45"/>
      <c r="S39" s="45"/>
      <c r="T39" s="45"/>
      <c r="U39" s="45"/>
    </row>
    <row r="40" spans="1:21" s="46" customFormat="1" ht="69" customHeight="1">
      <c r="A40" s="103" t="str">
        <f>'3 - ECOPROD LABEL Framework'!A40</f>
        <v>E1.1</v>
      </c>
      <c r="B40" s="104" t="str">
        <f t="array" ref="B40">INDEX(TabInit,MATCH(A40,'3 - ECOPROD LABEL Framework'!$A$3:$A$116,0),COLUMN('3 - ECOPROD LABEL Framework'!B:B))</f>
        <v>If E1=NO, did you prioritize generators running on alternative energy sources? 
If you answered "YES" to E1, this criterion has to be set "N/A", if the cell is red, it means you selected "YES", and it needs to be corrected.</v>
      </c>
      <c r="C40" s="103">
        <f>INDEX(TabInit,MATCH(A40,'3 - ECOPROD LABEL Framework'!$A$3:$A$116,0),COLUMN('3 - ECOPROD LABEL Framework'!C:C))</f>
        <v>0</v>
      </c>
      <c r="D40" s="105" t="str">
        <f>INDEX(TabResu,MATCH(A40,'3 - ECOPROD LABEL Framework'!$A$3:$A$116,0),COLUMN(Calculs!D:D))</f>
        <v/>
      </c>
      <c r="E40" s="102"/>
      <c r="F40" s="102"/>
      <c r="G40" s="106" t="s">
        <v>545</v>
      </c>
      <c r="H40" s="119" t="s">
        <v>546</v>
      </c>
      <c r="I40" s="45"/>
      <c r="J40" s="45"/>
      <c r="K40" s="45"/>
      <c r="L40" s="45"/>
      <c r="M40" s="45"/>
      <c r="N40" s="45"/>
      <c r="O40" s="45"/>
      <c r="P40" s="45"/>
      <c r="Q40" s="45"/>
      <c r="R40" s="45"/>
      <c r="S40" s="45"/>
      <c r="T40" s="45"/>
      <c r="U40" s="45"/>
    </row>
    <row r="41" spans="1:21" s="46" customFormat="1" ht="69">
      <c r="A41" s="103" t="str">
        <f>'3 - ECOPROD LABEL Framework'!A41</f>
        <v>E1.2</v>
      </c>
      <c r="B41" s="104" t="str">
        <f t="array" ref="B41">INDEX(TabInit,MATCH(A41,'3 - ECOPROD LABEL Framework'!$A$3:$A$116,0),COLUMN('3 - ECOPROD LABEL Framework'!B:B))</f>
        <v>If E1=NO, did you limit generator use to filming locations without available power within 100 meters?
If you answered "YES" to E1, this criterion has to be set "N/A", if the cell is red, it means you selected "YES", and it needs to be corrected.</v>
      </c>
      <c r="C41" s="103">
        <f>INDEX(TabInit,MATCH(A41,'3 - ECOPROD LABEL Framework'!$A$3:$A$116,0),COLUMN('3 - ECOPROD LABEL Framework'!C:C))</f>
        <v>0</v>
      </c>
      <c r="D41" s="105" t="str">
        <f>INDEX(TabResu,MATCH(A41,'3 - ECOPROD LABEL Framework'!$A$3:$A$116,0),COLUMN(Calculs!D:D))</f>
        <v/>
      </c>
      <c r="E41" s="102"/>
      <c r="F41" s="102"/>
      <c r="G41" s="106" t="s">
        <v>547</v>
      </c>
      <c r="H41" s="119" t="s">
        <v>548</v>
      </c>
      <c r="I41" s="45"/>
      <c r="J41" s="45"/>
      <c r="K41" s="45"/>
      <c r="L41" s="45"/>
      <c r="M41" s="45"/>
      <c r="N41" s="45"/>
      <c r="O41" s="45"/>
      <c r="P41" s="45"/>
      <c r="Q41" s="45"/>
      <c r="R41" s="45"/>
      <c r="S41" s="45"/>
      <c r="T41" s="45"/>
      <c r="U41" s="45"/>
    </row>
    <row r="42" spans="1:21" s="46" customFormat="1" ht="110.4">
      <c r="A42" s="103" t="str">
        <f>'3 - ECOPROD LABEL Framework'!A42</f>
        <v>E2</v>
      </c>
      <c r="B42" s="104" t="str">
        <f t="array" ref="B42">INDEX(TabInit,MATCH(A42,'3 - ECOPROD LABEL Framework'!$A$3:$A$116,0),COLUMN('3 - ECOPROD LABEL Framework'!B:B))</f>
        <v>Have you implemented measures to reduce water consumption (excluding beverages)?</v>
      </c>
      <c r="C42" s="103">
        <f>INDEX(TabInit,MATCH(A42,'3 - ECOPROD LABEL Framework'!$A$3:$A$116,0),COLUMN('3 - ECOPROD LABEL Framework'!C:C))</f>
        <v>0</v>
      </c>
      <c r="D42" s="105" t="str">
        <f>INDEX(TabResu,MATCH(A42,'3 - ECOPROD LABEL Framework'!$A$3:$A$116,0),COLUMN(Calculs!D:D))</f>
        <v/>
      </c>
      <c r="E42" s="102"/>
      <c r="F42" s="102"/>
      <c r="G42" s="106" t="s">
        <v>549</v>
      </c>
      <c r="H42" s="119" t="s">
        <v>550</v>
      </c>
      <c r="I42" s="45"/>
      <c r="J42" s="45"/>
      <c r="K42" s="45"/>
      <c r="L42" s="45"/>
      <c r="M42" s="45"/>
      <c r="N42" s="45"/>
      <c r="O42" s="45"/>
      <c r="P42" s="45"/>
      <c r="Q42" s="45"/>
      <c r="R42" s="45"/>
      <c r="S42" s="45"/>
      <c r="T42" s="45"/>
      <c r="U42" s="45"/>
    </row>
    <row r="43" spans="1:21" s="55" customFormat="1" ht="24.9" customHeight="1">
      <c r="A43" s="136" t="str">
        <f>'3 - ECOPROD LABEL Framework'!A43</f>
        <v>Biodiversity, outdoor and natural environments</v>
      </c>
      <c r="B43" s="137"/>
      <c r="C43" s="138" t="s">
        <v>11</v>
      </c>
      <c r="D43" s="142"/>
      <c r="E43" s="140"/>
      <c r="F43" s="140"/>
      <c r="G43" s="140"/>
      <c r="H43" s="141"/>
      <c r="I43" s="40"/>
      <c r="J43" s="40"/>
      <c r="K43" s="40"/>
      <c r="L43" s="40"/>
      <c r="M43" s="40"/>
      <c r="N43" s="40"/>
      <c r="O43" s="40"/>
      <c r="P43" s="40"/>
      <c r="Q43" s="40"/>
      <c r="R43" s="40"/>
      <c r="S43" s="40"/>
      <c r="T43" s="40"/>
      <c r="U43" s="40"/>
    </row>
    <row r="44" spans="1:21" s="46" customFormat="1" ht="96.6">
      <c r="A44" s="103" t="str">
        <f>'3 - ECOPROD LABEL Framework'!A44</f>
        <v>E3</v>
      </c>
      <c r="B44" s="104" t="str">
        <f t="array" ref="B44">INDEX(TabInit,MATCH(A44,'3 - ECOPROD LABEL Framework'!$A$3:$A$116,0),COLUMN('3 - ECOPROD LABEL Framework'!B:B))</f>
        <v>If animals were involved in filming, have you taken measures to ensure animal welfare?</v>
      </c>
      <c r="C44" s="103">
        <f>INDEX(TabInit,MATCH(A44,'3 - ECOPROD LABEL Framework'!$A$3:$A$116,0),COLUMN('3 - ECOPROD LABEL Framework'!C:C))</f>
        <v>0</v>
      </c>
      <c r="D44" s="105" t="str">
        <f>INDEX(TabResu,MATCH(A44,'3 - ECOPROD LABEL Framework'!$A$3:$A$116,0),COLUMN(Calculs!D:D))</f>
        <v/>
      </c>
      <c r="E44" s="102"/>
      <c r="F44" s="102"/>
      <c r="G44" s="106" t="s">
        <v>551</v>
      </c>
      <c r="H44" s="121" t="s">
        <v>552</v>
      </c>
      <c r="I44" s="45"/>
      <c r="J44" s="45"/>
      <c r="K44" s="45"/>
      <c r="L44" s="45"/>
      <c r="M44" s="45"/>
      <c r="N44" s="45"/>
      <c r="O44" s="45"/>
      <c r="P44" s="45"/>
      <c r="Q44" s="45"/>
      <c r="R44" s="45"/>
      <c r="S44" s="45"/>
      <c r="T44" s="45"/>
      <c r="U44" s="45"/>
    </row>
    <row r="45" spans="1:21" s="46" customFormat="1" ht="72.75" customHeight="1">
      <c r="A45" s="103" t="str">
        <f>'3 - ECOPROD LABEL Framework'!A45</f>
        <v>E4</v>
      </c>
      <c r="B45" s="104" t="str">
        <f t="array" ref="B45">INDEX(TabInit,MATCH(A45,'3 - ECOPROD LABEL Framework'!$A$3:$A$116,0),COLUMN('3 - ECOPROD LABEL Framework'!B:B))</f>
        <v>Did the production take place in natural environments?</v>
      </c>
      <c r="C45" s="193">
        <f>INDEX(TabInit,MATCH(A45,'3 - ECOPROD LABEL Framework'!$A$3:$A$116,0),COLUMN('3 - ECOPROD LABEL Framework'!C:C))</f>
        <v>0</v>
      </c>
      <c r="D45" s="194">
        <f t="array" ref="D45">INDEX(TabResu,MATCH(A45,'3 - ECOPROD LABEL Framework'!$A$3:$A$116,0),COLUMN(Calculs!D:D))</f>
        <v>0</v>
      </c>
      <c r="E45" s="102"/>
      <c r="F45" s="102"/>
      <c r="G45" s="106" t="s">
        <v>553</v>
      </c>
      <c r="H45" s="119" t="s">
        <v>552</v>
      </c>
      <c r="I45" s="45"/>
      <c r="J45" s="45"/>
      <c r="K45" s="45"/>
      <c r="L45" s="45"/>
      <c r="M45" s="45"/>
      <c r="N45" s="45"/>
      <c r="O45" s="45"/>
      <c r="P45" s="45"/>
      <c r="Q45" s="45"/>
      <c r="R45" s="45"/>
      <c r="S45" s="45"/>
      <c r="T45" s="45"/>
      <c r="U45" s="45"/>
    </row>
    <row r="46" spans="1:21" s="46" customFormat="1" ht="82.8">
      <c r="A46" s="103" t="str">
        <f>'3 - ECOPROD LABEL Framework'!A46</f>
        <v>E4.1</v>
      </c>
      <c r="B46" s="104" t="str">
        <f t="array" ref="B46">INDEX(TabInit,MATCH(A46,'3 - ECOPROD LABEL Framework'!$A$3:$A$116,0),COLUMN('3 - ECOPROD LABEL Framework'!B:B))</f>
        <v>If E4=YES: Have you conducted an assessment of potential environmental impacts with the help of local expertise (e.g., Film Commissions, land managers, stakeholders)?
If you answered "NO" to E4,this criterion has to be set "N/A".
If you answered "YES" to E4,this criterion can't be set "N/A".</v>
      </c>
      <c r="C46" s="103">
        <f>INDEX(TabInit,MATCH(A46,'3 - ECOPROD LABEL Framework'!$A$3:$A$116,0),COLUMN('3 - ECOPROD LABEL Framework'!C:C))</f>
        <v>0</v>
      </c>
      <c r="D46" s="105" t="str">
        <f>INDEX(TabResu,MATCH(A46,'3 - ECOPROD LABEL Framework'!$A$3:$A$116,0),COLUMN(Calculs!D:D))</f>
        <v/>
      </c>
      <c r="E46" s="102"/>
      <c r="F46" s="102"/>
      <c r="G46" s="106" t="s">
        <v>554</v>
      </c>
      <c r="H46" s="119" t="s">
        <v>555</v>
      </c>
      <c r="I46" s="45"/>
      <c r="J46" s="45"/>
      <c r="K46" s="45"/>
      <c r="L46" s="45"/>
      <c r="M46" s="45"/>
      <c r="N46" s="45"/>
      <c r="O46" s="45"/>
      <c r="P46" s="45"/>
      <c r="Q46" s="45"/>
      <c r="R46" s="45"/>
      <c r="S46" s="45"/>
      <c r="T46" s="45"/>
      <c r="U46" s="45"/>
    </row>
    <row r="47" spans="1:21" s="46" customFormat="1" ht="82.8" customHeight="1">
      <c r="A47" s="103" t="str">
        <f>'3 - ECOPROD LABEL Framework'!A47</f>
        <v>E4.2</v>
      </c>
      <c r="B47" s="104" t="str">
        <f t="array" ref="B47">INDEX(TabInit,MATCH(A47,'3 - ECOPROD LABEL Framework'!$A$3:$A$116,0),COLUMN('3 - ECOPROD LABEL Framework'!B:B))</f>
        <v>If E4=YES : Have you implemented an action plan to minimize impacts on the natural environment?
If you answered "NO" to E4,this criterion has to be set "N/A".
If you answered "YES" to E4,this criterion can't be set "N/A".</v>
      </c>
      <c r="C47" s="103">
        <f>INDEX(TabInit,MATCH(A47,'3 - ECOPROD LABEL Framework'!$A$3:$A$116,0),COLUMN('3 - ECOPROD LABEL Framework'!C:C))</f>
        <v>0</v>
      </c>
      <c r="D47" s="105" t="str">
        <f>INDEX(TabResu,MATCH(A47,'3 - ECOPROD LABEL Framework'!$A$3:$A$116,0),COLUMN(Calculs!D:D))</f>
        <v/>
      </c>
      <c r="E47" s="102"/>
      <c r="F47" s="102"/>
      <c r="G47" s="106" t="s">
        <v>556</v>
      </c>
      <c r="H47" s="119"/>
      <c r="I47" s="45"/>
      <c r="J47" s="45"/>
      <c r="K47" s="45"/>
      <c r="L47" s="45"/>
      <c r="M47" s="45"/>
      <c r="N47" s="45"/>
      <c r="O47" s="45"/>
      <c r="P47" s="45"/>
      <c r="Q47" s="45"/>
      <c r="R47" s="45"/>
      <c r="S47" s="45"/>
      <c r="T47" s="45"/>
      <c r="U47" s="45"/>
    </row>
    <row r="48" spans="1:21" s="93" customFormat="1" ht="30" customHeight="1">
      <c r="A48" s="131" t="str">
        <f>'3 - ECOPROD LABEL Framework'!A48</f>
        <v>SET, CONSTRUCTIONS AND ACCESSORIES</v>
      </c>
      <c r="B48" s="132"/>
      <c r="C48" s="133" t="s">
        <v>11</v>
      </c>
      <c r="D48" s="134"/>
      <c r="E48" s="132"/>
      <c r="F48" s="132"/>
      <c r="G48" s="132"/>
      <c r="H48" s="135"/>
      <c r="I48" s="91"/>
      <c r="J48" s="91"/>
      <c r="K48" s="91"/>
      <c r="L48" s="91"/>
      <c r="M48" s="91"/>
      <c r="N48" s="91"/>
      <c r="O48" s="91"/>
      <c r="P48" s="91"/>
      <c r="Q48" s="91"/>
      <c r="R48" s="91"/>
      <c r="S48" s="91"/>
      <c r="T48" s="92"/>
      <c r="U48" s="92"/>
    </row>
    <row r="49" spans="1:21" s="46" customFormat="1" ht="82.8">
      <c r="A49" s="161" t="str">
        <f>'3 - ECOPROD LABEL Framework'!A49</f>
        <v>F1</v>
      </c>
      <c r="B49" s="104" t="str">
        <f t="array" ref="B49">INDEX(TabInit,MATCH(A49,'3 - ECOPROD LABEL Framework'!$A$3:$A$116,0),COLUMN('3 - ECOPROD LABEL Framework'!B:B))</f>
        <v>Did you mostly rent or use existing sets, decorative objects, and other accessories?</v>
      </c>
      <c r="C49" s="103">
        <f>INDEX(TabInit,MATCH(A49,'3 - ECOPROD LABEL Framework'!$A$3:$A$116,0),COLUMN('3 - ECOPROD LABEL Framework'!C:C))</f>
        <v>0</v>
      </c>
      <c r="D49" s="105" t="str">
        <f>INDEX(TabResu,MATCH(A49,'3 - ECOPROD LABEL Framework'!$A$3:$A$116,0),COLUMN(Calculs!D:D))</f>
        <v/>
      </c>
      <c r="E49" s="102"/>
      <c r="F49" s="102"/>
      <c r="G49" s="106" t="s">
        <v>557</v>
      </c>
      <c r="H49" s="119"/>
      <c r="I49" s="45"/>
      <c r="J49" s="45"/>
      <c r="K49" s="45"/>
      <c r="L49" s="45"/>
      <c r="M49" s="45"/>
      <c r="N49" s="45"/>
      <c r="O49" s="45"/>
      <c r="P49" s="45"/>
      <c r="Q49" s="45"/>
      <c r="R49" s="45"/>
      <c r="S49" s="45"/>
      <c r="T49" s="45"/>
      <c r="U49" s="45"/>
    </row>
    <row r="50" spans="1:21" s="46" customFormat="1" ht="82.8">
      <c r="A50" s="161" t="str">
        <f>'3 - ECOPROD LABEL Framework'!A50</f>
        <v>F2</v>
      </c>
      <c r="B50" s="104" t="str" cm="1">
        <f t="array" ref="B50">INDEX(TabInit,MATCH(A50,'3 - ECOPROD LABEL Framework'!$A$3:$A$116,0),COLUMN('3 - ECOPROD LABEL Framework'!B:B))</f>
        <v>For purchases, did you mostly buy second-hand items or choose environmentally friendly brands or products?</v>
      </c>
      <c r="C50" s="103">
        <f>INDEX(TabInit,MATCH(A50,'3 - ECOPROD LABEL Framework'!$A$3:$A$116,0),COLUMN('3 - ECOPROD LABEL Framework'!C:C))</f>
        <v>0</v>
      </c>
      <c r="D50" s="105" t="str">
        <f>INDEX(TabResu,MATCH(A50,'3 - ECOPROD LABEL Framework'!$A$3:$A$116,0),COLUMN(Calculs!D:D))</f>
        <v/>
      </c>
      <c r="E50" s="102"/>
      <c r="F50" s="102"/>
      <c r="G50" s="106" t="s">
        <v>558</v>
      </c>
      <c r="H50" s="119"/>
      <c r="I50" s="45"/>
      <c r="J50" s="45"/>
      <c r="K50" s="45"/>
      <c r="L50" s="45"/>
      <c r="M50" s="45"/>
      <c r="N50" s="45"/>
      <c r="O50" s="45"/>
      <c r="P50" s="45"/>
      <c r="Q50" s="45"/>
      <c r="R50" s="45"/>
      <c r="S50" s="45"/>
      <c r="T50" s="45"/>
      <c r="U50" s="45"/>
    </row>
    <row r="51" spans="1:21" s="46" customFormat="1" ht="96.6">
      <c r="A51" s="161" t="str">
        <f>'3 - ECOPROD LABEL Framework'!A51</f>
        <v>F3</v>
      </c>
      <c r="B51" s="104" t="str" cm="1">
        <f t="array" ref="B51">INDEX(TabInit,MATCH(A51,'3 - ECOPROD LABEL Framework'!$A$3:$A$116,0),COLUMN('3 - ECOPROD LABEL Framework'!B:B))</f>
        <v>Were most sets built using reused, reusable materials and/or modular blocks (assembly/disassembly)?</v>
      </c>
      <c r="C51" s="103">
        <f>INDEX(TabInit,MATCH(A51,'3 - ECOPROD LABEL Framework'!$A$3:$A$116,0),COLUMN('3 - ECOPROD LABEL Framework'!C:C))</f>
        <v>0</v>
      </c>
      <c r="D51" s="105" t="str">
        <f>INDEX(TabResu,MATCH(A51,'3 - ECOPROD LABEL Framework'!$A$3:$A$116,0),COLUMN(Calculs!D:D))</f>
        <v/>
      </c>
      <c r="E51" s="102"/>
      <c r="F51" s="102"/>
      <c r="G51" s="106" t="s">
        <v>559</v>
      </c>
      <c r="H51" s="119"/>
      <c r="I51" s="45"/>
      <c r="J51" s="45"/>
      <c r="K51" s="45"/>
      <c r="L51" s="45"/>
      <c r="M51" s="45"/>
      <c r="N51" s="45"/>
      <c r="O51" s="45"/>
      <c r="P51" s="45"/>
      <c r="Q51" s="45"/>
      <c r="R51" s="45"/>
      <c r="S51" s="45"/>
      <c r="T51" s="45"/>
      <c r="U51" s="45"/>
    </row>
    <row r="52" spans="1:21" s="46" customFormat="1" ht="55.2">
      <c r="A52" s="161" t="str">
        <f>'3 - ECOPROD LABEL Framework'!A52</f>
        <v>F4</v>
      </c>
      <c r="B52" s="104" t="str">
        <f t="array" ref="B52">INDEX(TabInit,MATCH(A52,'3 - ECOPROD LABEL Framework'!$A$3:$A$116,0),COLUMN('3 - ECOPROD LABEL Framework'!B:B))</f>
        <v>Did you avoid materials and substances harmful to the environment in the manufacture and processing of your sets?</v>
      </c>
      <c r="C52" s="103">
        <f>INDEX(TabInit,MATCH(A52,'3 - ECOPROD LABEL Framework'!$A$3:$A$116,0),COLUMN('3 - ECOPROD LABEL Framework'!C:C))</f>
        <v>0</v>
      </c>
      <c r="D52" s="105" t="str">
        <f>INDEX(TabResu,MATCH(A52,'3 - ECOPROD LABEL Framework'!$A$3:$A$116,0),COLUMN(Calculs!D:D))</f>
        <v/>
      </c>
      <c r="E52" s="102"/>
      <c r="F52" s="102"/>
      <c r="G52" s="106" t="s">
        <v>560</v>
      </c>
      <c r="H52" s="119"/>
      <c r="I52" s="45"/>
      <c r="J52" s="45"/>
      <c r="K52" s="45"/>
      <c r="L52" s="45"/>
      <c r="M52" s="45"/>
      <c r="N52" s="45"/>
      <c r="O52" s="45"/>
      <c r="P52" s="45"/>
      <c r="Q52" s="45"/>
      <c r="R52" s="45"/>
      <c r="S52" s="45"/>
      <c r="T52" s="45"/>
      <c r="U52" s="45"/>
    </row>
    <row r="53" spans="1:21" s="46" customFormat="1" ht="41.4">
      <c r="A53" s="161" t="str">
        <f>'3 - ECOPROD LABEL Framework'!A53</f>
        <v>F5</v>
      </c>
      <c r="B53" s="104" t="str">
        <f t="array" ref="B53">INDEX(TabInit,MATCH(A53,'3 - ECOPROD LABEL Framework'!$A$3:$A$116,0),COLUMN('3 - ECOPROD LABEL Framework'!B:B))</f>
        <v>Did the production keep, donate, or sell most of its sets, decorative objects, and other accessories?</v>
      </c>
      <c r="C53" s="103">
        <f>INDEX(TabInit,MATCH(A53,'3 - ECOPROD LABEL Framework'!$A$3:$A$116,0),COLUMN('3 - ECOPROD LABEL Framework'!C:C))</f>
        <v>0</v>
      </c>
      <c r="D53" s="105" t="str">
        <f>INDEX(TabResu,MATCH(A53,'3 - ECOPROD LABEL Framework'!$A$3:$A$116,0),COLUMN(Calculs!D:D))</f>
        <v/>
      </c>
      <c r="E53" s="102"/>
      <c r="F53" s="102"/>
      <c r="G53" s="106" t="s">
        <v>561</v>
      </c>
      <c r="H53" s="119"/>
      <c r="I53" s="45"/>
      <c r="J53" s="45"/>
      <c r="K53" s="45"/>
      <c r="L53" s="45"/>
      <c r="M53" s="45"/>
      <c r="N53" s="45"/>
      <c r="O53" s="45"/>
      <c r="P53" s="45"/>
      <c r="Q53" s="45"/>
      <c r="R53" s="45"/>
      <c r="S53" s="45"/>
      <c r="T53" s="45"/>
      <c r="U53" s="45"/>
    </row>
    <row r="54" spans="1:21" s="46" customFormat="1" ht="55.2">
      <c r="A54" s="161" t="str">
        <f>'3 - ECOPROD LABEL Framework'!A54</f>
        <v>F6</v>
      </c>
      <c r="B54" s="104" t="str">
        <f t="array" ref="B54">INDEX(TabInit,MATCH(A54,'3 - ECOPROD LABEL Framework'!$A$3:$A$116,0),COLUMN('3 - ECOPROD LABEL Framework'!B:B))</f>
        <v>Were construction debris and other set waste sorted and recycled?</v>
      </c>
      <c r="C54" s="103">
        <f>INDEX(TabInit,MATCH(A54,'3 - ECOPROD LABEL Framework'!$A$3:$A$116,0),COLUMN('3 - ECOPROD LABEL Framework'!C:C))</f>
        <v>0</v>
      </c>
      <c r="D54" s="105" t="str">
        <f>INDEX(TabResu,MATCH(A54,'3 - ECOPROD LABEL Framework'!$A$3:$A$116,0),COLUMN(Calculs!D:D))</f>
        <v/>
      </c>
      <c r="E54" s="102"/>
      <c r="F54" s="102"/>
      <c r="G54" s="106" t="s">
        <v>562</v>
      </c>
      <c r="H54" s="119"/>
      <c r="I54" s="45"/>
      <c r="J54" s="45"/>
      <c r="K54" s="45"/>
      <c r="L54" s="45"/>
      <c r="M54" s="45"/>
      <c r="N54" s="45"/>
      <c r="O54" s="45"/>
      <c r="P54" s="45"/>
      <c r="Q54" s="45"/>
      <c r="R54" s="45"/>
      <c r="S54" s="45"/>
      <c r="T54" s="45"/>
      <c r="U54" s="45"/>
    </row>
    <row r="55" spans="1:21" s="93" customFormat="1" ht="30" customHeight="1">
      <c r="A55" s="131" t="str">
        <f>'3 - ECOPROD LABEL Framework'!A55</f>
        <v>COSTUME, MAKEUP AND HAIR</v>
      </c>
      <c r="B55" s="132"/>
      <c r="C55" s="133" t="s">
        <v>11</v>
      </c>
      <c r="D55" s="134"/>
      <c r="E55" s="132"/>
      <c r="F55" s="132"/>
      <c r="G55" s="132"/>
      <c r="H55" s="135"/>
      <c r="I55" s="91"/>
      <c r="J55" s="91"/>
      <c r="K55" s="91"/>
      <c r="L55" s="91"/>
      <c r="M55" s="91"/>
      <c r="N55" s="91"/>
      <c r="O55" s="91"/>
      <c r="P55" s="91"/>
      <c r="Q55" s="91"/>
      <c r="R55" s="91"/>
      <c r="S55" s="91"/>
      <c r="T55" s="92"/>
      <c r="U55" s="92"/>
    </row>
    <row r="56" spans="1:21" s="55" customFormat="1" ht="24.9" customHeight="1">
      <c r="A56" s="136" t="str">
        <f>'3 - ECOPROD LABEL Framework'!A56</f>
        <v>Costumes</v>
      </c>
      <c r="B56" s="137"/>
      <c r="C56" s="138" t="s">
        <v>11</v>
      </c>
      <c r="D56" s="142"/>
      <c r="E56" s="140"/>
      <c r="F56" s="140"/>
      <c r="G56" s="140"/>
      <c r="H56" s="141"/>
      <c r="I56" s="40"/>
      <c r="J56" s="40"/>
      <c r="K56" s="40"/>
      <c r="L56" s="40"/>
      <c r="M56" s="40"/>
      <c r="N56" s="40"/>
      <c r="O56" s="40"/>
      <c r="P56" s="40"/>
      <c r="Q56" s="40"/>
      <c r="R56" s="40"/>
      <c r="S56" s="40"/>
      <c r="T56" s="40"/>
      <c r="U56" s="40"/>
    </row>
    <row r="57" spans="1:21" s="46" customFormat="1" ht="55.2">
      <c r="A57" s="161" t="str">
        <f>'3 - ECOPROD LABEL Framework'!A57</f>
        <v>G1</v>
      </c>
      <c r="B57" s="104" t="str">
        <f t="array" ref="B57">INDEX(TabInit,MATCH(A57,'3 - ECOPROD LABEL Framework'!$A$3:$A$116,0),COLUMN('3 - ECOPROD LABEL Framework'!B:B))</f>
        <v>Did you mostly rent or use existing costumes, clothing, and accessories?</v>
      </c>
      <c r="C57" s="103">
        <f>INDEX(TabInit,MATCH(A57,'3 - ECOPROD LABEL Framework'!$A$3:$A$116,0),COLUMN('3 - ECOPROD LABEL Framework'!C:C))</f>
        <v>0</v>
      </c>
      <c r="D57" s="105" t="str">
        <f>INDEX(TabResu,MATCH(A57,'3 - ECOPROD LABEL Framework'!$A$3:$A$116,0),COLUMN(Calculs!D:D))</f>
        <v/>
      </c>
      <c r="E57" s="102"/>
      <c r="F57" s="102"/>
      <c r="G57" s="122" t="s">
        <v>563</v>
      </c>
      <c r="H57" s="119" t="s">
        <v>564</v>
      </c>
      <c r="I57" s="45"/>
      <c r="J57" s="45"/>
      <c r="K57" s="45"/>
      <c r="L57" s="45"/>
      <c r="M57" s="45"/>
      <c r="N57" s="45"/>
      <c r="O57" s="45"/>
      <c r="P57" s="45"/>
      <c r="Q57" s="45"/>
      <c r="R57" s="45"/>
      <c r="S57" s="45"/>
      <c r="T57" s="45"/>
      <c r="U57" s="45"/>
    </row>
    <row r="58" spans="1:21" s="46" customFormat="1" ht="55.2">
      <c r="A58" s="161" t="str">
        <f>'3 - ECOPROD LABEL Framework'!A58</f>
        <v>G2</v>
      </c>
      <c r="B58" s="104" t="str">
        <f t="array" ref="B58">INDEX(TabInit,MATCH(A58,'3 - ECOPROD LABEL Framework'!$A$3:$A$116,0),COLUMN('3 - ECOPROD LABEL Framework'!B:B))</f>
        <v>For purchases, did you mostly buy second-hand costumes, clothing, and accessories or choose environmentally friendly brands or products?</v>
      </c>
      <c r="C58" s="103">
        <f>INDEX(TabInit,MATCH(A58,'3 - ECOPROD LABEL Framework'!$A$3:$A$116,0),COLUMN('3 - ECOPROD LABEL Framework'!C:C))</f>
        <v>0</v>
      </c>
      <c r="D58" s="105" t="str">
        <f>INDEX(TabResu,MATCH(A58,'3 - ECOPROD LABEL Framework'!$A$3:$A$116,0),COLUMN(Calculs!D:D))</f>
        <v/>
      </c>
      <c r="E58" s="102"/>
      <c r="F58" s="102"/>
      <c r="G58" s="122" t="s">
        <v>565</v>
      </c>
      <c r="H58" s="119" t="s">
        <v>566</v>
      </c>
      <c r="I58" s="45"/>
      <c r="J58" s="45"/>
      <c r="K58" s="45"/>
      <c r="L58" s="45"/>
      <c r="M58" s="45"/>
      <c r="N58" s="45"/>
      <c r="O58" s="45"/>
      <c r="P58" s="45"/>
      <c r="Q58" s="45"/>
      <c r="R58" s="45"/>
      <c r="S58" s="45"/>
      <c r="T58" s="45"/>
      <c r="U58" s="45"/>
    </row>
    <row r="59" spans="1:21" s="46" customFormat="1" ht="41.4">
      <c r="A59" s="161" t="str">
        <f>'3 - ECOPROD LABEL Framework'!A59</f>
        <v>G3</v>
      </c>
      <c r="B59" s="104" t="str">
        <f t="array" ref="B59">INDEX(TabInit,MATCH(A59,'3 - ECOPROD LABEL Framework'!$A$3:$A$116,0),COLUMN('3 - ECOPROD LABEL Framework'!B:B))</f>
        <v>Were most costumes, clothing, and accessories made from reused or reusable materials? Did you prioritize materials with labels or local origin?</v>
      </c>
      <c r="C59" s="103">
        <f>INDEX(TabInit,MATCH(A59,'3 - ECOPROD LABEL Framework'!$A$3:$A$116,0),COLUMN('3 - ECOPROD LABEL Framework'!C:C))</f>
        <v>0</v>
      </c>
      <c r="D59" s="105" t="str">
        <f>INDEX(TabResu,MATCH(A59,'3 - ECOPROD LABEL Framework'!$A$3:$A$116,0),COLUMN(Calculs!D:D))</f>
        <v/>
      </c>
      <c r="E59" s="102"/>
      <c r="F59" s="102"/>
      <c r="G59" s="122" t="s">
        <v>567</v>
      </c>
      <c r="H59" s="119" t="s">
        <v>564</v>
      </c>
      <c r="I59" s="45"/>
      <c r="J59" s="45"/>
      <c r="K59" s="45"/>
      <c r="L59" s="45"/>
      <c r="M59" s="45"/>
      <c r="N59" s="45"/>
      <c r="O59" s="45"/>
      <c r="P59" s="45"/>
      <c r="Q59" s="45"/>
      <c r="R59" s="45"/>
      <c r="S59" s="45"/>
      <c r="T59" s="45"/>
      <c r="U59" s="45"/>
    </row>
    <row r="60" spans="1:21" s="46" customFormat="1" ht="110.4">
      <c r="A60" s="161" t="str">
        <f>'3 - ECOPROD LABEL Framework'!A60</f>
        <v>G4</v>
      </c>
      <c r="B60" s="104" t="str">
        <f t="array" ref="B60">INDEX(TabInit,MATCH(A60,'3 - ECOPROD LABEL Framework'!$A$3:$A$116,0),COLUMN('3 - ECOPROD LABEL Framework'!B:B))</f>
        <v>Did the production keep, donate, or sell most of its costumes, clothing, and accessories?</v>
      </c>
      <c r="C60" s="103">
        <f>INDEX(TabInit,MATCH(A60,'3 - ECOPROD LABEL Framework'!$A$3:$A$116,0),COLUMN('3 - ECOPROD LABEL Framework'!C:C))</f>
        <v>0</v>
      </c>
      <c r="D60" s="105" t="str">
        <f>INDEX(TabResu,MATCH(A60,'3 - ECOPROD LABEL Framework'!$A$3:$A$116,0),COLUMN(Calculs!D:D))</f>
        <v/>
      </c>
      <c r="E60" s="102"/>
      <c r="F60" s="102"/>
      <c r="G60" s="122" t="s">
        <v>568</v>
      </c>
      <c r="H60" s="119" t="s">
        <v>564</v>
      </c>
      <c r="I60" s="45"/>
      <c r="J60" s="45"/>
      <c r="K60" s="45"/>
      <c r="L60" s="45"/>
      <c r="M60" s="45"/>
      <c r="N60" s="45"/>
      <c r="O60" s="45"/>
      <c r="P60" s="45"/>
      <c r="Q60" s="45"/>
      <c r="R60" s="45"/>
      <c r="S60" s="45"/>
      <c r="T60" s="45"/>
      <c r="U60" s="45"/>
    </row>
    <row r="61" spans="1:21" s="46" customFormat="1" ht="39" customHeight="1">
      <c r="A61" s="161" t="str">
        <f>'3 - ECOPROD LABEL Framework'!A61</f>
        <v>G5</v>
      </c>
      <c r="B61" s="104" t="str">
        <f t="array" ref="B61">INDEX(TabInit,MATCH(A61,'3 - ECOPROD LABEL Framework'!$A$3:$A$116,0),COLUMN('3 - ECOPROD LABEL Framework'!B:B))</f>
        <v>Did you use non-toxic, environmentally friendly cleaning products and detergents?</v>
      </c>
      <c r="C61" s="103">
        <f>INDEX(TabInit,MATCH(A61,'3 - ECOPROD LABEL Framework'!$A$3:$A$116,0),COLUMN('3 - ECOPROD LABEL Framework'!C:C))</f>
        <v>0</v>
      </c>
      <c r="D61" s="105" t="str">
        <f>INDEX(TabResu,MATCH(A61,'3 - ECOPROD LABEL Framework'!$A$3:$A$116,0),COLUMN(Calculs!D:D))</f>
        <v/>
      </c>
      <c r="E61" s="102"/>
      <c r="F61" s="102"/>
      <c r="G61" s="122" t="s">
        <v>569</v>
      </c>
      <c r="H61" s="119" t="s">
        <v>570</v>
      </c>
      <c r="I61" s="45"/>
      <c r="J61" s="45"/>
      <c r="K61" s="45"/>
      <c r="L61" s="45"/>
      <c r="M61" s="45"/>
      <c r="N61" s="45"/>
      <c r="O61" s="45"/>
      <c r="P61" s="45"/>
      <c r="Q61" s="45"/>
      <c r="R61" s="45"/>
      <c r="S61" s="45"/>
      <c r="T61" s="45"/>
      <c r="U61" s="45"/>
    </row>
    <row r="62" spans="1:21" s="55" customFormat="1" ht="24.9" customHeight="1">
      <c r="A62" s="136" t="str">
        <f>'3 - ECOPROD LABEL Framework'!A62</f>
        <v>Makeup and hairdressing</v>
      </c>
      <c r="B62" s="137"/>
      <c r="C62" s="138" t="s">
        <v>11</v>
      </c>
      <c r="D62" s="142"/>
      <c r="E62" s="140"/>
      <c r="F62" s="140"/>
      <c r="G62" s="140"/>
      <c r="H62" s="141"/>
      <c r="I62" s="40"/>
      <c r="J62" s="40"/>
      <c r="K62" s="40"/>
      <c r="L62" s="40"/>
      <c r="M62" s="40"/>
      <c r="N62" s="40"/>
      <c r="O62" s="40"/>
      <c r="P62" s="40"/>
      <c r="Q62" s="40"/>
      <c r="R62" s="40"/>
      <c r="S62" s="40"/>
      <c r="T62" s="40"/>
      <c r="U62" s="40"/>
    </row>
    <row r="63" spans="1:21" s="46" customFormat="1" ht="55.2">
      <c r="A63" s="161" t="str">
        <f>'3 - ECOPROD LABEL Framework'!A63</f>
        <v>G6</v>
      </c>
      <c r="B63" s="104" t="str">
        <f t="array" ref="B63">INDEX(TabInit,MATCH(A63,'3 - ECOPROD LABEL Framework'!$A$3:$A$116,0),COLUMN('3 - ECOPROD LABEL Framework'!B:B))</f>
        <v>Did you mostly use organic or green-labeled products?</v>
      </c>
      <c r="C63" s="103">
        <f>INDEX(TabInit,MATCH(A63,'3 - ECOPROD LABEL Framework'!$A$3:$A$116,0),COLUMN('3 - ECOPROD LABEL Framework'!C:C))</f>
        <v>0</v>
      </c>
      <c r="D63" s="105" t="str">
        <f>INDEX(TabResu,MATCH(A63,'3 - ECOPROD LABEL Framework'!$A$3:$A$116,0),COLUMN(Calculs!D:D))</f>
        <v/>
      </c>
      <c r="E63" s="102"/>
      <c r="F63" s="102"/>
      <c r="G63" s="106" t="s">
        <v>571</v>
      </c>
      <c r="H63" s="119" t="s">
        <v>572</v>
      </c>
      <c r="I63" s="45"/>
      <c r="J63" s="45"/>
      <c r="K63" s="45"/>
      <c r="L63" s="45"/>
      <c r="M63" s="45"/>
      <c r="N63" s="45"/>
      <c r="O63" s="45"/>
      <c r="P63" s="45"/>
      <c r="Q63" s="45"/>
      <c r="R63" s="45"/>
      <c r="S63" s="45"/>
      <c r="T63" s="45"/>
      <c r="U63" s="45"/>
    </row>
    <row r="64" spans="1:21" s="46" customFormat="1" ht="41.4">
      <c r="A64" s="161" t="str">
        <f>'3 - ECOPROD LABEL Framework'!A64</f>
        <v>G7</v>
      </c>
      <c r="B64" s="104" t="str">
        <f t="array" ref="B64">INDEX(TabInit,MATCH(A64,'3 - ECOPROD LABEL Framework'!$A$3:$A$116,0),COLUMN('3 - ECOPROD LABEL Framework'!B:B))</f>
        <v>Did you limit the use of consumables and prioritise unpackaged, biodegradable, or refillable products?</v>
      </c>
      <c r="C64" s="103">
        <f>INDEX(TabInit,MATCH(A64,'3 - ECOPROD LABEL Framework'!$A$3:$A$116,0),COLUMN('3 - ECOPROD LABEL Framework'!C:C))</f>
        <v>0</v>
      </c>
      <c r="D64" s="105" t="str">
        <f>INDEX(TabResu,MATCH(A64,'3 - ECOPROD LABEL Framework'!$A$3:$A$116,0),COLUMN(Calculs!D:D))</f>
        <v/>
      </c>
      <c r="E64" s="102"/>
      <c r="F64" s="102"/>
      <c r="G64" s="106" t="s">
        <v>573</v>
      </c>
      <c r="H64" s="119" t="s">
        <v>570</v>
      </c>
      <c r="I64" s="45"/>
      <c r="J64" s="45"/>
      <c r="K64" s="45"/>
      <c r="L64" s="45"/>
      <c r="M64" s="45"/>
      <c r="N64" s="45"/>
      <c r="O64" s="45"/>
      <c r="P64" s="45"/>
      <c r="Q64" s="45"/>
      <c r="R64" s="45"/>
      <c r="S64" s="45"/>
      <c r="T64" s="45"/>
      <c r="U64" s="45"/>
    </row>
    <row r="65" spans="1:21" s="93" customFormat="1" ht="30" customHeight="1">
      <c r="A65" s="131" t="str">
        <f>'3 - ECOPROD LABEL Framework'!A65</f>
        <v>TRAVELS AND COMMUTING</v>
      </c>
      <c r="B65" s="132"/>
      <c r="C65" s="133" t="s">
        <v>11</v>
      </c>
      <c r="D65" s="134"/>
      <c r="E65" s="132"/>
      <c r="F65" s="132"/>
      <c r="G65" s="132"/>
      <c r="H65" s="135"/>
      <c r="I65" s="91"/>
      <c r="J65" s="91"/>
      <c r="K65" s="91"/>
      <c r="L65" s="91"/>
      <c r="M65" s="91"/>
      <c r="N65" s="91"/>
      <c r="O65" s="91"/>
      <c r="P65" s="91"/>
      <c r="Q65" s="91"/>
      <c r="R65" s="91"/>
      <c r="S65" s="91"/>
      <c r="T65" s="92"/>
      <c r="U65" s="92"/>
    </row>
    <row r="66" spans="1:21" s="46" customFormat="1" ht="138">
      <c r="A66" s="161" t="str">
        <f>'3 - ECOPROD LABEL Framework'!A66</f>
        <v>H1</v>
      </c>
      <c r="B66" s="104" t="str">
        <f t="array" ref="B66">INDEX(TabInit,MATCH(A66,'3 - ECOPROD LABEL Framework'!$A$3:$A$116,0),COLUMN('3 - ECOPROD LABEL Framework'!B:B))</f>
        <v>Have you established a transportation plan?</v>
      </c>
      <c r="C66" s="103">
        <f>INDEX(TabInit,MATCH(A66,'3 - ECOPROD LABEL Framework'!$A$3:$A$116,0),COLUMN('3 - ECOPROD LABEL Framework'!C:C))</f>
        <v>0</v>
      </c>
      <c r="D66" s="105" t="str">
        <f>INDEX(TabResu,MATCH(A66,'3 - ECOPROD LABEL Framework'!$A$3:$A$116,0),COLUMN(Calculs!D:D))</f>
        <v/>
      </c>
      <c r="E66" s="102"/>
      <c r="F66" s="102"/>
      <c r="G66" s="106" t="s">
        <v>574</v>
      </c>
      <c r="H66" s="119" t="s">
        <v>575</v>
      </c>
      <c r="I66" s="45"/>
      <c r="J66" s="45"/>
      <c r="K66" s="45"/>
      <c r="L66" s="45"/>
      <c r="M66" s="45"/>
      <c r="N66" s="45"/>
      <c r="O66" s="45"/>
      <c r="P66" s="45"/>
      <c r="Q66" s="45"/>
      <c r="R66" s="45"/>
      <c r="S66" s="45"/>
      <c r="T66" s="45"/>
      <c r="U66" s="45"/>
    </row>
    <row r="67" spans="1:21" s="46" customFormat="1" ht="124.2">
      <c r="A67" s="161" t="str">
        <f>'3 - ECOPROD LABEL Framework'!A67</f>
        <v>H2</v>
      </c>
      <c r="B67" s="104" t="str">
        <f t="array" ref="B67">INDEX(TabInit,MATCH(A67,'3 - ECOPROD LABEL Framework'!$A$3:$A$116,0),COLUMN('3 - ECOPROD LABEL Framework'!B:B))</f>
        <v>Have you implemented measures to reduce carbon-intensive travel and provided necessary alternatives?</v>
      </c>
      <c r="C67" s="103">
        <f>INDEX(TabInit,MATCH(A67,'3 - ECOPROD LABEL Framework'!$A$3:$A$116,0),COLUMN('3 - ECOPROD LABEL Framework'!C:C))</f>
        <v>0</v>
      </c>
      <c r="D67" s="105" t="str">
        <f>INDEX(TabResu,MATCH(A67,'3 - ECOPROD LABEL Framework'!$A$3:$A$116,0),COLUMN(Calculs!D:D))</f>
        <v/>
      </c>
      <c r="E67" s="102"/>
      <c r="F67" s="102"/>
      <c r="G67" s="106" t="s">
        <v>576</v>
      </c>
      <c r="H67" s="119" t="s">
        <v>577</v>
      </c>
      <c r="I67" s="45"/>
      <c r="J67" s="45"/>
      <c r="K67" s="45"/>
      <c r="L67" s="45"/>
      <c r="M67" s="45"/>
      <c r="N67" s="45"/>
      <c r="O67" s="45"/>
      <c r="P67" s="45"/>
      <c r="Q67" s="45"/>
      <c r="R67" s="45"/>
      <c r="S67" s="45"/>
      <c r="T67" s="45"/>
      <c r="U67" s="45"/>
    </row>
    <row r="68" spans="1:21" s="46" customFormat="1" ht="30" customHeight="1">
      <c r="A68" s="161" t="str">
        <f>'3 - ECOPROD LABEL Framework'!A68</f>
        <v>H3</v>
      </c>
      <c r="B68" s="104" t="str">
        <f t="array" ref="B68">INDEX(TabInit,MATCH(A68,'3 - ECOPROD LABEL Framework'!$A$3:$A$116,0),COLUMN('3 - ECOPROD LABEL Framework'!B:B))</f>
        <v>Were all flights banned for the entire production time?</v>
      </c>
      <c r="C68" s="103">
        <f>INDEX(TabInit,MATCH(A68,'3 - ECOPROD LABEL Framework'!$A$3:$A$116,0),COLUMN('3 - ECOPROD LABEL Framework'!C:C))</f>
        <v>0</v>
      </c>
      <c r="D68" s="105" t="str">
        <f>INDEX(TabResu,MATCH(A68,'3 - ECOPROD LABEL Framework'!$A$3:$A$116,0),COLUMN(Calculs!D:D))</f>
        <v/>
      </c>
      <c r="E68" s="102"/>
      <c r="F68" s="102"/>
      <c r="G68" s="106" t="s">
        <v>578</v>
      </c>
      <c r="H68" s="119" t="s">
        <v>579</v>
      </c>
      <c r="I68" s="45"/>
      <c r="J68" s="45"/>
      <c r="K68" s="45"/>
      <c r="L68" s="45"/>
      <c r="M68" s="45"/>
      <c r="N68" s="45"/>
      <c r="O68" s="45"/>
      <c r="P68" s="45"/>
      <c r="Q68" s="45"/>
      <c r="R68" s="45"/>
      <c r="S68" s="45"/>
      <c r="T68" s="45"/>
      <c r="U68" s="45"/>
    </row>
    <row r="69" spans="1:21" s="46" customFormat="1" ht="96.6" customHeight="1">
      <c r="A69" s="161" t="str">
        <f>'3 - ECOPROD LABEL Framework'!A69</f>
        <v>H3.1</v>
      </c>
      <c r="B69" s="104" t="str">
        <f t="array" ref="B69">INDEX(TabInit,MATCH(A69,'3 - ECOPROD LABEL Framework'!$A$3:$A$116,0),COLUMN('3 - ECOPROD LABEL Framework'!B:B))</f>
        <v xml:space="preserve">If not, how many short- and medium-distance flights were taken?
If you answered "YES" or "N/A" to criterion H3, make sure the number of flights next to it is empty or set to 0. If the cell is red, it means you have entered  flights in H3.1 or H3.2.
If you answered "NO"  to criterion  H3, make sure to indicate the number of short, medium, or long-haul flights. If the cell is red, it means you have not entered any flights. </v>
      </c>
      <c r="C69" s="143" t="str">
        <f>INDEX(TabInit,MATCH(A69,'3 - ECOPROD LABEL Framework'!$A$3:$A$116,0),COLUMN('3 - ECOPROD LABEL Framework'!C:C))</f>
        <v>&gt;&gt;
indicate the number of short and medium-distance flights</v>
      </c>
      <c r="D69" s="144">
        <f>INDEX(TabResu,MATCH(A69,'3 - ECOPROD LABEL Framework'!$A$3:$A$116,0),COLUMN(Calculs!D:D))</f>
        <v>0</v>
      </c>
      <c r="E69" s="102"/>
      <c r="F69" s="102"/>
      <c r="G69" s="106" t="s">
        <v>580</v>
      </c>
      <c r="H69" s="123"/>
      <c r="I69" s="45"/>
      <c r="J69" s="45"/>
      <c r="K69" s="45"/>
      <c r="L69" s="45"/>
      <c r="M69" s="45"/>
      <c r="N69" s="45"/>
      <c r="O69" s="45"/>
      <c r="P69" s="45"/>
      <c r="Q69" s="45"/>
      <c r="R69" s="45"/>
      <c r="S69" s="45"/>
      <c r="T69" s="45"/>
      <c r="U69" s="45"/>
    </row>
    <row r="70" spans="1:21" s="46" customFormat="1" ht="96.6" customHeight="1">
      <c r="A70" s="161" t="str">
        <f>'3 - ECOPROD LABEL Framework'!A70</f>
        <v>H3.2</v>
      </c>
      <c r="B70" s="104" t="str">
        <f t="array" ref="B70">INDEX(TabInit,MATCH(A70,'3 - ECOPROD LABEL Framework'!$A$3:$A$116,0),COLUMN('3 - ECOPROD LABEL Framework'!B:B))</f>
        <v xml:space="preserve">If not, how many long-distance flights were taken?
If you answered "YES" or "N/A" to criterion H3, make sure the number of flights next to it is empty or set to 0. If the cell is red, it means you have entered  flights in H3.1 or H3.2.
If you answered "NO"  to criterion  H3, make sure to indicate the number of short, medium, or long-haul flights. If the cell is red, it means you have not entered any flights. </v>
      </c>
      <c r="C70" s="143" t="str">
        <f>INDEX(TabInit,MATCH(A70,'3 - ECOPROD LABEL Framework'!$A$3:$A$116,0),COLUMN('3 - ECOPROD LABEL Framework'!C:C))</f>
        <v>&gt;&gt;
indicate the number of long-distance flights</v>
      </c>
      <c r="D70" s="144">
        <f>INDEX(TabResu,MATCH(A70,'3 - ECOPROD LABEL Framework'!$A$3:$A$116,0),COLUMN(Calculs!D:D))</f>
        <v>0</v>
      </c>
      <c r="E70" s="102"/>
      <c r="F70" s="102"/>
      <c r="G70" s="106" t="s">
        <v>581</v>
      </c>
      <c r="H70" s="123"/>
      <c r="I70" s="45"/>
      <c r="J70" s="45"/>
      <c r="K70" s="45"/>
      <c r="L70" s="45"/>
      <c r="M70" s="45"/>
      <c r="N70" s="45"/>
      <c r="O70" s="45"/>
      <c r="P70" s="45"/>
      <c r="Q70" s="45"/>
      <c r="R70" s="45"/>
      <c r="S70" s="45"/>
      <c r="T70" s="45"/>
      <c r="U70" s="45"/>
    </row>
    <row r="71" spans="1:21" s="46" customFormat="1" ht="69">
      <c r="A71" s="161" t="str">
        <f>'3 - ECOPROD LABEL Framework'!A71</f>
        <v>H3.3</v>
      </c>
      <c r="B71" s="104" t="str">
        <f t="array" ref="B71">INDEX(TabInit,MATCH(A71,'3 - ECOPROD LABEL Framework'!$A$3:$A$116,0),COLUMN('3 - ECOPROD LABEL Framework'!B:B))</f>
        <v>Have you banned domestic and international flights if an equivalent train journey of fewer than 5 hours existed?
If you answered "YES" or "N/A" to criterion H3, this criterion does not apply (N/A).
If you answered "NO" to criterion H3, a response of either "YES" or "NO" must be provided.</v>
      </c>
      <c r="C71" s="103">
        <f>INDEX(TabInit,MATCH(A71,'3 - ECOPROD LABEL Framework'!$A$3:$A$116,0),COLUMN('3 - ECOPROD LABEL Framework'!C:C))</f>
        <v>0</v>
      </c>
      <c r="D71" s="105" t="str">
        <f>INDEX(TabResu,MATCH(A71,'3 - ECOPROD LABEL Framework'!$A$3:$A$116,0),COLUMN(Calculs!D:D))</f>
        <v/>
      </c>
      <c r="E71" s="102"/>
      <c r="F71" s="102"/>
      <c r="G71" s="106" t="s">
        <v>582</v>
      </c>
      <c r="H71" s="119" t="s">
        <v>579</v>
      </c>
      <c r="I71" s="45"/>
      <c r="J71" s="45"/>
      <c r="K71" s="45"/>
      <c r="L71" s="45"/>
      <c r="M71" s="45"/>
      <c r="N71" s="45"/>
      <c r="O71" s="45"/>
      <c r="P71" s="45"/>
      <c r="Q71" s="45"/>
      <c r="R71" s="45"/>
      <c r="S71" s="45"/>
      <c r="T71" s="45"/>
      <c r="U71" s="45"/>
    </row>
    <row r="72" spans="1:21" s="46" customFormat="1" ht="69">
      <c r="A72" s="157" t="str">
        <f>'3 - ECOPROD LABEL Framework'!A72</f>
        <v>H3.4</v>
      </c>
      <c r="B72" s="124" t="str">
        <f t="array" ref="B72">INDEX(TabInit,MATCH(A72,'3 - ECOPROD LABEL Framework'!$A$3:$A$116,0),COLUMN('3 - ECOPROD LABEL Framework'!B:B))</f>
        <v>Have you banned the use of private jets and helicopters for the entire production, except for filming purposes?
If you answered "YES" or "N/A" to criterion H3, this criterion does not apply (N/A).
If you answered "NO" to criterion H3, a response of either "YES" or "NO" must be provided.</v>
      </c>
      <c r="C72" s="99">
        <f>INDEX(TabInit,MATCH(A72,'3 - ECOPROD LABEL Framework'!$A$3:$A$116,0),COLUMN('3 - ECOPROD LABEL Framework'!C:C))</f>
        <v>0</v>
      </c>
      <c r="D72" s="101" t="str">
        <f>INDEX(TabResu,MATCH(A72,'3 - ECOPROD LABEL Framework'!$A$3:$A$116,0),COLUMN(Calculs!D:D))</f>
        <v/>
      </c>
      <c r="E72" s="102"/>
      <c r="F72" s="102"/>
      <c r="G72" s="106" t="s">
        <v>583</v>
      </c>
      <c r="H72" s="123"/>
      <c r="I72" s="45"/>
      <c r="J72" s="45"/>
      <c r="K72" s="45"/>
      <c r="L72" s="45"/>
      <c r="M72" s="45"/>
      <c r="N72" s="45"/>
      <c r="O72" s="45"/>
      <c r="P72" s="45"/>
      <c r="Q72" s="45"/>
      <c r="R72" s="45"/>
      <c r="S72" s="45"/>
      <c r="T72" s="45"/>
      <c r="U72" s="45"/>
    </row>
    <row r="73" spans="1:21" s="46" customFormat="1" ht="39" customHeight="1">
      <c r="A73" s="161" t="str">
        <f>'3 - ECOPROD LABEL Framework'!A73</f>
        <v>H4</v>
      </c>
      <c r="B73" s="104" t="str">
        <f t="array" ref="B73">INDEX(TabInit,MATCH(A73,'3 - ECOPROD LABEL Framework'!$A$3:$A$116,0),COLUMN('3 - ECOPROD LABEL Framework'!B:B))</f>
        <v>Did you organize truck guarding or store equipment at filming locations to avoid unnecessary travel?</v>
      </c>
      <c r="C73" s="103">
        <f>INDEX(TabInit,MATCH(A73,'3 - ECOPROD LABEL Framework'!$A$3:$A$116,0),COLUMN('3 - ECOPROD LABEL Framework'!C:C))</f>
        <v>0</v>
      </c>
      <c r="D73" s="105" t="str">
        <f>INDEX(TabResu,MATCH(A73,'3 - ECOPROD LABEL Framework'!$A$3:$A$116,0),COLUMN(Calculs!D:D))</f>
        <v/>
      </c>
      <c r="E73" s="102"/>
      <c r="F73" s="102"/>
      <c r="G73" s="106" t="s">
        <v>584</v>
      </c>
      <c r="H73" s="119" t="s">
        <v>585</v>
      </c>
      <c r="I73" s="45"/>
      <c r="J73" s="45"/>
      <c r="K73" s="45"/>
      <c r="L73" s="45"/>
      <c r="M73" s="45"/>
      <c r="N73" s="45"/>
      <c r="O73" s="45"/>
      <c r="P73" s="45"/>
      <c r="Q73" s="45"/>
      <c r="R73" s="45"/>
      <c r="S73" s="45"/>
      <c r="T73" s="45"/>
      <c r="U73" s="45"/>
    </row>
    <row r="74" spans="1:21" s="46" customFormat="1" ht="39" customHeight="1">
      <c r="A74" s="161" t="str">
        <f>'3 - ECOPROD LABEL Framework'!A74</f>
        <v>H5</v>
      </c>
      <c r="B74" s="104" t="str">
        <f t="array" ref="B74">INDEX(TabInit,MATCH(A74,'3 - ECOPROD LABEL Framework'!$A$3:$A$116,0),COLUMN('3 - ECOPROD LABEL Framework'!B:B))</f>
        <v xml:space="preserve">Were the majority of vehicles rented or owned by the production electric, hybrid, or using alternative fuels? </v>
      </c>
      <c r="C74" s="103">
        <f>INDEX(TabInit,MATCH(A74,'3 - ECOPROD LABEL Framework'!$A$3:$A$116,0),COLUMN('3 - ECOPROD LABEL Framework'!C:C))</f>
        <v>0</v>
      </c>
      <c r="D74" s="105" t="str">
        <f>INDEX(TabResu,MATCH(A74,'3 - ECOPROD LABEL Framework'!$A$3:$A$116,0),COLUMN(Calculs!D:D))</f>
        <v/>
      </c>
      <c r="E74" s="102"/>
      <c r="F74" s="102"/>
      <c r="G74" s="106" t="s">
        <v>586</v>
      </c>
      <c r="H74" s="123"/>
      <c r="I74" s="45"/>
      <c r="J74" s="45"/>
      <c r="K74" s="45"/>
      <c r="L74" s="45"/>
      <c r="M74" s="45"/>
      <c r="N74" s="45"/>
      <c r="O74" s="45"/>
      <c r="P74" s="45"/>
      <c r="Q74" s="45"/>
      <c r="R74" s="45"/>
      <c r="S74" s="45"/>
      <c r="T74" s="45"/>
      <c r="U74" s="45"/>
    </row>
    <row r="75" spans="1:21" s="93" customFormat="1" ht="30" customHeight="1">
      <c r="A75" s="131" t="str">
        <f>'3 - ECOPROD LABEL Framework'!A75</f>
        <v>LOCATION MANAGEMENT</v>
      </c>
      <c r="B75" s="132"/>
      <c r="C75" s="133" t="s">
        <v>11</v>
      </c>
      <c r="D75" s="134"/>
      <c r="E75" s="132"/>
      <c r="F75" s="132"/>
      <c r="G75" s="132"/>
      <c r="H75" s="135"/>
      <c r="I75" s="91"/>
      <c r="J75" s="91"/>
      <c r="K75" s="91"/>
      <c r="L75" s="91"/>
      <c r="M75" s="91"/>
      <c r="N75" s="91"/>
      <c r="O75" s="91"/>
      <c r="P75" s="91"/>
      <c r="Q75" s="91"/>
      <c r="R75" s="91"/>
      <c r="S75" s="91"/>
      <c r="T75" s="92"/>
      <c r="U75" s="92"/>
    </row>
    <row r="76" spans="1:21" s="55" customFormat="1" ht="24.9" customHeight="1">
      <c r="A76" s="136" t="str">
        <f>'3 - ECOPROD LABEL Framework'!A76</f>
        <v>Waste management</v>
      </c>
      <c r="B76" s="137"/>
      <c r="C76" s="138" t="s">
        <v>11</v>
      </c>
      <c r="D76" s="139"/>
      <c r="E76" s="140"/>
      <c r="F76" s="140"/>
      <c r="G76" s="140"/>
      <c r="H76" s="141"/>
      <c r="I76" s="40"/>
      <c r="J76" s="40"/>
      <c r="K76" s="40"/>
      <c r="L76" s="40"/>
      <c r="M76" s="40"/>
      <c r="N76" s="40"/>
      <c r="O76" s="40"/>
      <c r="P76" s="40"/>
      <c r="Q76" s="40"/>
      <c r="R76" s="40"/>
      <c r="S76" s="40"/>
      <c r="T76" s="40"/>
      <c r="U76" s="40"/>
    </row>
    <row r="77" spans="1:21" s="46" customFormat="1" ht="55.2">
      <c r="A77" s="99" t="str">
        <f>'3 - ECOPROD LABEL Framework'!A77</f>
        <v>I1</v>
      </c>
      <c r="B77" s="124" t="str">
        <f t="array" ref="B77">INDEX(TabInit,MATCH(A77,'3 - ECOPROD LABEL Framework'!$A$3:$A$116,0),COLUMN('3 - ECOPROD LABEL Framework'!B:B))</f>
        <v>Have you implemented a responsible waste management plan, including reduction and sorting, for all production sites and studios?</v>
      </c>
      <c r="C77" s="99">
        <f>INDEX(TabInit,MATCH(A77,'3 - ECOPROD LABEL Framework'!$A$3:$A$116,0),COLUMN('3 - ECOPROD LABEL Framework'!C:C))</f>
        <v>0</v>
      </c>
      <c r="D77" s="101" t="str">
        <f>INDEX(TabResu,MATCH(A77,'3 - ECOPROD LABEL Framework'!$A$3:$A$116,0),COLUMN(Calculs!D:D))</f>
        <v/>
      </c>
      <c r="E77" s="102"/>
      <c r="F77" s="102"/>
      <c r="G77" s="106" t="s">
        <v>587</v>
      </c>
      <c r="H77" s="121"/>
      <c r="I77" s="45"/>
      <c r="J77" s="45"/>
      <c r="K77" s="45"/>
      <c r="L77" s="45"/>
      <c r="M77" s="45"/>
      <c r="N77" s="45"/>
      <c r="O77" s="45"/>
      <c r="P77" s="45"/>
      <c r="Q77" s="45"/>
      <c r="R77" s="45"/>
      <c r="S77" s="45"/>
      <c r="T77" s="45"/>
      <c r="U77" s="45"/>
    </row>
    <row r="78" spans="1:21" s="46" customFormat="1" ht="41.4" customHeight="1">
      <c r="A78" s="103" t="str">
        <f>'3 - ECOPROD LABEL Framework'!A78</f>
        <v>I2</v>
      </c>
      <c r="B78" s="104" t="str">
        <f t="array" ref="B78">INDEX(TabInit,MATCH(A78,'3 - ECOPROD LABEL Framework'!$A$3:$A$116,0),COLUMN('3 - ECOPROD LABEL Framework'!B:B))</f>
        <v>Have you raised team awareness about waste management, including signage with sorting instructions for composting and recycling?</v>
      </c>
      <c r="C78" s="103">
        <f>INDEX(TabInit,MATCH(A78,'3 - ECOPROD LABEL Framework'!$A$3:$A$116,0),COLUMN('3 - ECOPROD LABEL Framework'!C:C))</f>
        <v>0</v>
      </c>
      <c r="D78" s="105" t="str">
        <f>INDEX(TabResu,MATCH(A78,'3 - ECOPROD LABEL Framework'!$A$3:$A$116,0),COLUMN(Calculs!D:D))</f>
        <v/>
      </c>
      <c r="E78" s="102"/>
      <c r="F78" s="102"/>
      <c r="G78" s="106" t="s">
        <v>588</v>
      </c>
      <c r="H78" s="119" t="s">
        <v>589</v>
      </c>
      <c r="I78" s="45"/>
      <c r="J78" s="45"/>
      <c r="K78" s="45"/>
      <c r="L78" s="45"/>
      <c r="M78" s="45"/>
      <c r="N78" s="45"/>
      <c r="O78" s="45"/>
      <c r="P78" s="45"/>
      <c r="Q78" s="45"/>
      <c r="R78" s="45"/>
      <c r="S78" s="45"/>
      <c r="T78" s="45"/>
      <c r="U78" s="45"/>
    </row>
    <row r="79" spans="1:21" s="46" customFormat="1" ht="41.4">
      <c r="A79" s="103" t="str">
        <f>'3 - ECOPROD LABEL Framework'!A79</f>
        <v>I3</v>
      </c>
      <c r="B79" s="104" t="str">
        <f t="array" ref="B79">INDEX(TabInit,MATCH(A79,'3 - ECOPROD LABEL Framework'!$A$3:$A$116,0),COLUMN('3 - ECOPROD LABEL Framework'!B:B))</f>
        <v>Have you tracked the volume of all production waste?</v>
      </c>
      <c r="C79" s="103">
        <f>INDEX(TabInit,MATCH(A79,'3 - ECOPROD LABEL Framework'!$A$3:$A$116,0),COLUMN('3 - ECOPROD LABEL Framework'!C:C))</f>
        <v>0</v>
      </c>
      <c r="D79" s="105" t="str">
        <f>INDEX(TabResu,MATCH(A79,'3 - ECOPROD LABEL Framework'!$A$3:$A$116,0),COLUMN(Calculs!D:D))</f>
        <v/>
      </c>
      <c r="E79" s="102"/>
      <c r="F79" s="102"/>
      <c r="G79" s="106" t="s">
        <v>590</v>
      </c>
      <c r="H79" s="119" t="s">
        <v>591</v>
      </c>
      <c r="I79" s="45"/>
      <c r="J79" s="45"/>
      <c r="K79" s="45"/>
      <c r="L79" s="45"/>
      <c r="M79" s="45"/>
      <c r="N79" s="45"/>
      <c r="O79" s="45"/>
      <c r="P79" s="45"/>
      <c r="Q79" s="45"/>
      <c r="R79" s="45"/>
      <c r="S79" s="45"/>
      <c r="T79" s="45"/>
      <c r="U79" s="45"/>
    </row>
    <row r="80" spans="1:21" s="55" customFormat="1" ht="24.9" customHeight="1">
      <c r="A80" s="136" t="str">
        <f>'3 - ECOPROD LABEL Framework'!A80</f>
        <v>Accomodations</v>
      </c>
      <c r="B80" s="137"/>
      <c r="C80" s="138" t="s">
        <v>11</v>
      </c>
      <c r="D80" s="142"/>
      <c r="E80" s="140"/>
      <c r="F80" s="140"/>
      <c r="G80" s="140"/>
      <c r="H80" s="141"/>
      <c r="I80" s="40"/>
      <c r="J80" s="40"/>
      <c r="K80" s="40"/>
      <c r="L80" s="40"/>
      <c r="M80" s="40"/>
      <c r="N80" s="40"/>
      <c r="O80" s="40"/>
      <c r="P80" s="40"/>
      <c r="Q80" s="40"/>
      <c r="R80" s="40"/>
      <c r="S80" s="40"/>
      <c r="T80" s="40"/>
      <c r="U80" s="40"/>
    </row>
    <row r="81" spans="1:21" s="46" customFormat="1" ht="30" customHeight="1">
      <c r="A81" s="161" t="str">
        <f>'3 - ECOPROD LABEL Framework'!A81</f>
        <v>I4</v>
      </c>
      <c r="B81" s="104" t="str">
        <f t="array" ref="B81">INDEX(TabInit,MATCH(A81,'3 - ECOPROD LABEL Framework'!$A$3:$A$116,0),COLUMN('3 - ECOPROD LABEL Framework'!B:B))</f>
        <v>Did you choose accommodations that are accessible by low-carbon transportation or located within 15 km of the filming locations?</v>
      </c>
      <c r="C81" s="103">
        <f>INDEX(TabInit,MATCH(A81,'3 - ECOPROD LABEL Framework'!$A$3:$A$116,0),COLUMN('3 - ECOPROD LABEL Framework'!C:C))</f>
        <v>0</v>
      </c>
      <c r="D81" s="105" t="str">
        <f>INDEX(TabResu,MATCH(A81,'3 - ECOPROD LABEL Framework'!$A$3:$A$116,0),COLUMN(Calculs!D:D))</f>
        <v/>
      </c>
      <c r="E81" s="102"/>
      <c r="F81" s="102"/>
      <c r="G81" s="106" t="s">
        <v>592</v>
      </c>
      <c r="H81" s="119"/>
      <c r="I81" s="45"/>
      <c r="J81" s="45"/>
      <c r="K81" s="45"/>
      <c r="L81" s="45"/>
      <c r="M81" s="45"/>
      <c r="N81" s="45"/>
      <c r="O81" s="45"/>
      <c r="P81" s="45"/>
      <c r="Q81" s="45"/>
      <c r="R81" s="45"/>
      <c r="S81" s="45"/>
      <c r="T81" s="45"/>
      <c r="U81" s="45"/>
    </row>
    <row r="82" spans="1:21" s="46" customFormat="1" ht="44.25" customHeight="1">
      <c r="A82" s="161" t="str">
        <f>'3 - ECOPROD LABEL Framework'!A82</f>
        <v>I5</v>
      </c>
      <c r="B82" s="104" t="str">
        <f t="array" ref="B82">INDEX(TabInit,MATCH(A82,'3 - ECOPROD LABEL Framework'!$A$3:$A$116,0),COLUMN('3 - ECOPROD LABEL Framework'!B:B))</f>
        <v>Did you mostly select accommodations with clearly defined and implemented environmental programs or certifications?</v>
      </c>
      <c r="C82" s="103">
        <f>INDEX(TabInit,MATCH(A82,'3 - ECOPROD LABEL Framework'!$A$3:$A$116,0),COLUMN('3 - ECOPROD LABEL Framework'!C:C))</f>
        <v>0</v>
      </c>
      <c r="D82" s="105" t="str">
        <f>INDEX(TabResu,MATCH(A82,'3 - ECOPROD LABEL Framework'!$A$3:$A$116,0),COLUMN(Calculs!D:D))</f>
        <v/>
      </c>
      <c r="E82" s="102"/>
      <c r="F82" s="102"/>
      <c r="G82" s="106" t="s">
        <v>593</v>
      </c>
      <c r="H82" s="119"/>
      <c r="I82" s="45"/>
      <c r="J82" s="45"/>
      <c r="K82" s="45"/>
      <c r="L82" s="45"/>
      <c r="M82" s="45"/>
      <c r="N82" s="45"/>
      <c r="O82" s="45"/>
      <c r="P82" s="45"/>
      <c r="Q82" s="45"/>
      <c r="R82" s="45"/>
      <c r="S82" s="45"/>
      <c r="T82" s="45"/>
      <c r="U82" s="45"/>
    </row>
    <row r="83" spans="1:21" s="55" customFormat="1" ht="24.9" customHeight="1">
      <c r="A83" s="136" t="str">
        <f>'3 - ECOPROD LABEL Framework'!A83</f>
        <v>Catering</v>
      </c>
      <c r="B83" s="137"/>
      <c r="C83" s="138" t="s">
        <v>11</v>
      </c>
      <c r="D83" s="142"/>
      <c r="E83" s="140"/>
      <c r="F83" s="140"/>
      <c r="G83" s="140"/>
      <c r="H83" s="141"/>
      <c r="I83" s="40"/>
      <c r="J83" s="40"/>
      <c r="K83" s="40"/>
      <c r="L83" s="40"/>
      <c r="M83" s="40"/>
      <c r="N83" s="40"/>
      <c r="O83" s="40"/>
      <c r="P83" s="40"/>
      <c r="Q83" s="40"/>
      <c r="R83" s="40"/>
      <c r="S83" s="40"/>
      <c r="T83" s="40"/>
      <c r="U83" s="40"/>
    </row>
    <row r="84" spans="1:21" s="46" customFormat="1" ht="110.4">
      <c r="A84" s="99" t="str">
        <f>'3 - ECOPROD LABEL Framework'!A84</f>
        <v>I6</v>
      </c>
      <c r="B84" s="124" t="str">
        <f t="array" ref="B84">INDEX(TabInit,MATCH(A84,'3 - ECOPROD LABEL Framework'!$A$3:$A$116,0),COLUMN('3 - ECOPROD LABEL Framework'!B:B))</f>
        <v>Have you drastically reduced the use of single-use or individually packaged products with high environmental impact?</v>
      </c>
      <c r="C84" s="99">
        <f>INDEX(TabInit,MATCH(A84,'3 - ECOPROD LABEL Framework'!$A$3:$A$116,0),COLUMN('3 - ECOPROD LABEL Framework'!C:C))</f>
        <v>0</v>
      </c>
      <c r="D84" s="101" t="str">
        <f>INDEX(TabResu,MATCH(A84,'3 - ECOPROD LABEL Framework'!$A$3:$A$116,0),COLUMN(Calculs!D:D))</f>
        <v/>
      </c>
      <c r="E84" s="102"/>
      <c r="F84" s="102"/>
      <c r="G84" s="106" t="s">
        <v>594</v>
      </c>
      <c r="H84" s="505" t="s">
        <v>595</v>
      </c>
      <c r="I84" s="45"/>
      <c r="J84" s="45"/>
      <c r="K84" s="45"/>
      <c r="L84" s="45"/>
      <c r="M84" s="45"/>
      <c r="N84" s="45"/>
      <c r="O84" s="45"/>
      <c r="P84" s="45"/>
      <c r="Q84" s="45"/>
      <c r="R84" s="45"/>
      <c r="S84" s="45"/>
      <c r="T84" s="45"/>
      <c r="U84" s="45"/>
    </row>
    <row r="85" spans="1:21" s="46" customFormat="1" ht="55.2">
      <c r="A85" s="99" t="str">
        <f>'3 - ECOPROD LABEL Framework'!A85</f>
        <v>I7</v>
      </c>
      <c r="B85" s="124" t="str">
        <f t="array" ref="B85">INDEX(TabInit,MATCH(A85,'3 - ECOPROD LABEL Framework'!$A$3:$A$116,0),COLUMN('3 - ECOPROD LABEL Framework'!B:B))</f>
        <v>If catering was provided, was there:
One 100% vegetarian meal out of every five (for unique meals), or
A vegetarian option at every meal (if multiple choices were available)?</v>
      </c>
      <c r="C85" s="99">
        <f>INDEX(TabInit,MATCH(A85,'3 - ECOPROD LABEL Framework'!$A$3:$A$116,0),COLUMN('3 - ECOPROD LABEL Framework'!C:C))</f>
        <v>0</v>
      </c>
      <c r="D85" s="101" t="str">
        <f>INDEX(TabResu,MATCH(A85,'3 - ECOPROD LABEL Framework'!$A$3:$A$116,0),COLUMN(Calculs!D:D))</f>
        <v/>
      </c>
      <c r="E85" s="102"/>
      <c r="F85" s="102"/>
      <c r="G85" s="504" t="s">
        <v>596</v>
      </c>
      <c r="H85" s="505" t="s">
        <v>597</v>
      </c>
      <c r="I85" s="45"/>
      <c r="J85" s="45"/>
      <c r="K85" s="45"/>
      <c r="L85" s="45"/>
      <c r="M85" s="45"/>
      <c r="N85" s="45"/>
      <c r="O85" s="45"/>
      <c r="P85" s="45"/>
      <c r="Q85" s="45"/>
      <c r="R85" s="45"/>
      <c r="S85" s="45"/>
      <c r="T85" s="45"/>
      <c r="U85" s="45"/>
    </row>
    <row r="86" spans="1:21" s="46" customFormat="1" ht="39" customHeight="1">
      <c r="A86" s="103" t="str">
        <f>'3 - ECOPROD LABEL Framework'!A86</f>
        <v>I8</v>
      </c>
      <c r="B86" s="104" t="str">
        <f t="array" ref="B86">INDEX(TabInit,MATCH(A86,'3 - ECOPROD LABEL Framework'!$A$3:$A$116,0),COLUMN('3 - ECOPROD LABEL Framework'!B:B))</f>
        <v>If catering was provided, was red meat served no more than one meal out of every five?</v>
      </c>
      <c r="C86" s="103">
        <f>INDEX(TabInit,MATCH(A86,'3 - ECOPROD LABEL Framework'!$A$3:$A$116,0),COLUMN('3 - ECOPROD LABEL Framework'!C:C))</f>
        <v>0</v>
      </c>
      <c r="D86" s="105" t="str">
        <f>INDEX(TabResu,MATCH(A86,'3 - ECOPROD LABEL Framework'!$A$3:$A$116,0),COLUMN(Calculs!D:D))</f>
        <v/>
      </c>
      <c r="E86" s="102"/>
      <c r="F86" s="102"/>
      <c r="G86" s="504" t="s">
        <v>598</v>
      </c>
      <c r="H86" s="505" t="s">
        <v>597</v>
      </c>
      <c r="I86" s="45"/>
      <c r="J86" s="45"/>
      <c r="K86" s="45"/>
      <c r="L86" s="45"/>
      <c r="M86" s="45"/>
      <c r="N86" s="45"/>
      <c r="O86" s="45"/>
      <c r="P86" s="45"/>
      <c r="Q86" s="45"/>
      <c r="R86" s="45"/>
      <c r="S86" s="45"/>
      <c r="T86" s="45"/>
      <c r="U86" s="45"/>
    </row>
    <row r="87" spans="1:21" s="46" customFormat="1" ht="39" customHeight="1">
      <c r="A87" s="103" t="str">
        <f>'3 - ECOPROD LABEL Framework'!A87</f>
        <v>I9</v>
      </c>
      <c r="B87" s="104" t="str">
        <f t="array" ref="B87">INDEX(TabInit,MATCH(A87,'3 - ECOPROD LABEL Framework'!$A$3:$A$116,0),COLUMN('3 - ECOPROD LABEL Framework'!B:B))</f>
        <v>Was the catering composed mainly of organic, local, or seasonal products?</v>
      </c>
      <c r="C87" s="103">
        <f>INDEX(TabInit,MATCH(A87,'3 - ECOPROD LABEL Framework'!$A$3:$A$116,0),COLUMN('3 - ECOPROD LABEL Framework'!C:C))</f>
        <v>0</v>
      </c>
      <c r="D87" s="105" t="str">
        <f>INDEX(TabResu,MATCH(A87,'3 - ECOPROD LABEL Framework'!$A$3:$A$116,0),COLUMN(Calculs!D:D))</f>
        <v/>
      </c>
      <c r="E87" s="102"/>
      <c r="F87" s="102"/>
      <c r="G87" s="106" t="s">
        <v>599</v>
      </c>
      <c r="H87" s="505" t="s">
        <v>600</v>
      </c>
      <c r="I87" s="45"/>
      <c r="J87" s="45"/>
      <c r="K87" s="45"/>
      <c r="L87" s="45"/>
      <c r="M87" s="45"/>
      <c r="N87" s="45"/>
      <c r="O87" s="45"/>
      <c r="P87" s="45"/>
      <c r="Q87" s="45"/>
      <c r="R87" s="45"/>
      <c r="S87" s="45"/>
      <c r="T87" s="45"/>
      <c r="U87" s="45"/>
    </row>
    <row r="88" spans="1:21" s="46" customFormat="1" ht="39" customHeight="1">
      <c r="A88" s="103" t="str">
        <f>'3 - ECOPROD LABEL Framework'!A88</f>
        <v>I10</v>
      </c>
      <c r="B88" s="104" t="str">
        <f t="array" ref="B88">INDEX(TabInit,MATCH(A88,'3 - ECOPROD LABEL Framework'!$A$3:$A$116,0),COLUMN('3 - ECOPROD LABEL Framework'!B:B))</f>
        <v>Did the craft services table primarily offer bulk, organic, local, or seasonal products?</v>
      </c>
      <c r="C88" s="103">
        <f>INDEX(TabInit,MATCH(A88,'3 - ECOPROD LABEL Framework'!$A$3:$A$116,0),COLUMN('3 - ECOPROD LABEL Framework'!C:C))</f>
        <v>0</v>
      </c>
      <c r="D88" s="105" t="str">
        <f>INDEX(TabResu,MATCH(A88,'3 - ECOPROD LABEL Framework'!$A$3:$A$116,0),COLUMN(Calculs!D:D))</f>
        <v/>
      </c>
      <c r="E88" s="102"/>
      <c r="F88" s="102"/>
      <c r="G88" s="106" t="s">
        <v>599</v>
      </c>
      <c r="H88" s="382" t="s">
        <v>600</v>
      </c>
      <c r="I88" s="45"/>
      <c r="J88" s="45"/>
      <c r="K88" s="45"/>
      <c r="L88" s="45"/>
      <c r="M88" s="45"/>
      <c r="N88" s="45"/>
      <c r="O88" s="45"/>
      <c r="P88" s="45"/>
      <c r="Q88" s="45"/>
      <c r="R88" s="45"/>
      <c r="S88" s="45"/>
      <c r="T88" s="45"/>
      <c r="U88" s="45"/>
    </row>
    <row r="89" spans="1:21" s="46" customFormat="1" ht="47.25" customHeight="1">
      <c r="A89" s="103" t="str">
        <f>'3 - ECOPROD LABEL Framework'!A89</f>
        <v>I11</v>
      </c>
      <c r="B89" s="104" t="str">
        <f t="array" ref="B89">INDEX(TabInit,MATCH(A89,'3 - ECOPROD LABEL Framework'!$A$3:$A$116,0),COLUMN('3 - ECOPROD LABEL Framework'!B:B))</f>
        <v>Were food surpluses mostly donated to team members, food banks, or local charities? Was food that could not be donated sorted and composted?</v>
      </c>
      <c r="C89" s="103">
        <f>INDEX(TabInit,MATCH(A89,'3 - ECOPROD LABEL Framework'!$A$3:$A$116,0),COLUMN('3 - ECOPROD LABEL Framework'!C:C))</f>
        <v>0</v>
      </c>
      <c r="D89" s="105" t="str">
        <f>INDEX(TabResu,MATCH(A89,'3 - ECOPROD LABEL Framework'!$A$3:$A$116,0),COLUMN(Calculs!D:D))</f>
        <v/>
      </c>
      <c r="E89" s="102"/>
      <c r="F89" s="102"/>
      <c r="G89" s="106" t="s">
        <v>601</v>
      </c>
      <c r="H89" s="505"/>
      <c r="I89" s="45"/>
      <c r="J89" s="45"/>
      <c r="K89" s="45"/>
      <c r="L89" s="45"/>
      <c r="M89" s="45"/>
      <c r="N89" s="45"/>
      <c r="O89" s="45"/>
      <c r="P89" s="45"/>
      <c r="Q89" s="45"/>
      <c r="R89" s="45"/>
      <c r="S89" s="45"/>
      <c r="T89" s="45"/>
      <c r="U89" s="45"/>
    </row>
    <row r="90" spans="1:21" s="93" customFormat="1" ht="30" customHeight="1">
      <c r="A90" s="131" t="str">
        <f>'3 - ECOPROD LABEL Framework'!A90</f>
        <v>TECHNICAL PRODUCTION MEANS</v>
      </c>
      <c r="B90" s="132"/>
      <c r="C90" s="133" t="s">
        <v>11</v>
      </c>
      <c r="D90" s="134"/>
      <c r="E90" s="132"/>
      <c r="F90" s="132"/>
      <c r="G90" s="132"/>
      <c r="H90" s="135"/>
      <c r="I90" s="91"/>
      <c r="J90" s="91"/>
      <c r="K90" s="91"/>
      <c r="L90" s="91"/>
      <c r="M90" s="91"/>
      <c r="N90" s="91"/>
      <c r="O90" s="91"/>
      <c r="P90" s="91"/>
      <c r="Q90" s="91"/>
      <c r="R90" s="91"/>
      <c r="S90" s="91"/>
      <c r="T90" s="92"/>
      <c r="U90" s="92"/>
    </row>
    <row r="91" spans="1:21" s="55" customFormat="1" ht="24.9" customHeight="1">
      <c r="A91" s="136" t="str">
        <f>'3 - ECOPROD LABEL Framework'!A91</f>
        <v>Electricity and lighting</v>
      </c>
      <c r="B91" s="137"/>
      <c r="C91" s="138" t="s">
        <v>11</v>
      </c>
      <c r="D91" s="142"/>
      <c r="E91" s="140"/>
      <c r="F91" s="140"/>
      <c r="G91" s="140"/>
      <c r="H91" s="141"/>
      <c r="I91" s="40"/>
      <c r="J91" s="40"/>
      <c r="K91" s="40"/>
      <c r="L91" s="40"/>
      <c r="M91" s="40"/>
      <c r="N91" s="40"/>
      <c r="O91" s="40"/>
      <c r="P91" s="40"/>
      <c r="Q91" s="40"/>
      <c r="R91" s="40"/>
      <c r="S91" s="40"/>
      <c r="T91" s="40"/>
      <c r="U91" s="40"/>
    </row>
    <row r="92" spans="1:21" s="46" customFormat="1" ht="30" customHeight="1">
      <c r="A92" s="103" t="str">
        <f>'3 - ECOPROD LABEL Framework'!A92</f>
        <v>J1.1</v>
      </c>
      <c r="B92" s="104" t="str">
        <f t="array" ref="B92">INDEX(TabInit,MATCH(A92,'3 - ECOPROD LABEL Framework'!$A$3:$A$116,0),COLUMN('3 - ECOPROD LABEL Framework'!B:B))</f>
        <v>Have you raised your team's awareness about energy efficiency?</v>
      </c>
      <c r="C92" s="103">
        <f>INDEX(TabInit,MATCH(A92,'3 - ECOPROD LABEL Framework'!$A$3:$A$116,0),COLUMN('3 - ECOPROD LABEL Framework'!C:C))</f>
        <v>0</v>
      </c>
      <c r="D92" s="105" t="str">
        <f>INDEX(TabResu,MATCH(A92,'3 - ECOPROD LABEL Framework'!$A$3:$A$116,0),COLUMN(Calculs!D:D))</f>
        <v/>
      </c>
      <c r="E92" s="102"/>
      <c r="F92" s="102"/>
      <c r="G92" s="106" t="s">
        <v>602</v>
      </c>
      <c r="H92" s="119"/>
      <c r="I92" s="45"/>
      <c r="J92" s="45"/>
      <c r="K92" s="45"/>
      <c r="L92" s="45"/>
      <c r="M92" s="45"/>
      <c r="N92" s="45"/>
      <c r="O92" s="45"/>
      <c r="P92" s="45"/>
      <c r="Q92" s="45"/>
      <c r="R92" s="45"/>
      <c r="S92" s="45"/>
      <c r="T92" s="45"/>
      <c r="U92" s="45"/>
    </row>
    <row r="93" spans="1:21" s="46" customFormat="1" ht="138">
      <c r="A93" s="103" t="str">
        <f>'3 - ECOPROD LABEL Framework'!A93</f>
        <v>J1.2</v>
      </c>
      <c r="B93" s="104" t="str">
        <f t="array" ref="B93">INDEX(TabInit,MATCH(A93,'3 - ECOPROD LABEL Framework'!$A$3:$A$116,0),COLUMN('3 - ECOPROD LABEL Framework'!B:B))</f>
        <v xml:space="preserve">Have you established an energy plan? </v>
      </c>
      <c r="C93" s="103">
        <f>INDEX(TabInit,MATCH(A93,'3 - ECOPROD LABEL Framework'!$A$3:$A$116,0),COLUMN('3 - ECOPROD LABEL Framework'!C:C))</f>
        <v>0</v>
      </c>
      <c r="D93" s="105" t="str">
        <f>INDEX(TabResu,MATCH(A93,'3 - ECOPROD LABEL Framework'!$A$3:$A$116,0),COLUMN(Calculs!D:D))</f>
        <v/>
      </c>
      <c r="E93" s="102"/>
      <c r="F93" s="102"/>
      <c r="G93" s="504" t="s">
        <v>603</v>
      </c>
      <c r="H93" s="119" t="s">
        <v>604</v>
      </c>
      <c r="I93" s="45"/>
      <c r="J93" s="45"/>
      <c r="K93" s="45"/>
      <c r="L93" s="45"/>
      <c r="M93" s="45"/>
      <c r="N93" s="45"/>
      <c r="O93" s="45"/>
      <c r="P93" s="45"/>
      <c r="Q93" s="45"/>
      <c r="R93" s="45"/>
      <c r="S93" s="45"/>
      <c r="T93" s="45"/>
      <c r="U93" s="45"/>
    </row>
    <row r="94" spans="1:21" s="46" customFormat="1" ht="39" customHeight="1">
      <c r="A94" s="103" t="str">
        <f>'3 - ECOPROD LABEL Framework'!A94</f>
        <v>J2</v>
      </c>
      <c r="B94" s="104" t="str">
        <f t="array" ref="B94">INDEX(TabInit,MATCH(A94,'3 - ECOPROD LABEL Framework'!$A$3:$A$116,0),COLUMN('3 - ECOPROD LABEL Framework'!B:B))</f>
        <v>For outdoor filming, did you mostly use natural light instead of artificial lighting?</v>
      </c>
      <c r="C94" s="103">
        <f>INDEX(TabInit,MATCH(A94,'3 - ECOPROD LABEL Framework'!$A$3:$A$116,0),COLUMN('3 - ECOPROD LABEL Framework'!C:C))</f>
        <v>0</v>
      </c>
      <c r="D94" s="105" t="str">
        <f>INDEX(TabResu,MATCH(A94,'3 - ECOPROD LABEL Framework'!$A$3:$A$116,0),COLUMN(Calculs!D:D))</f>
        <v/>
      </c>
      <c r="E94" s="102"/>
      <c r="F94" s="102"/>
      <c r="G94" s="106" t="s">
        <v>605</v>
      </c>
      <c r="H94" s="119"/>
      <c r="I94" s="45"/>
      <c r="J94" s="45"/>
      <c r="K94" s="45"/>
      <c r="L94" s="45"/>
      <c r="M94" s="45"/>
      <c r="N94" s="45"/>
      <c r="O94" s="45"/>
      <c r="P94" s="45"/>
      <c r="Q94" s="45"/>
      <c r="R94" s="45"/>
      <c r="S94" s="45"/>
      <c r="T94" s="45"/>
      <c r="U94" s="45"/>
    </row>
    <row r="95" spans="1:21" s="46" customFormat="1" ht="30" customHeight="1">
      <c r="A95" s="103" t="str">
        <f>'3 - ECOPROD LABEL Framework'!A95</f>
        <v>J3</v>
      </c>
      <c r="B95" s="104" t="str">
        <f t="array" ref="B95">INDEX(TabInit,MATCH(A95,'3 - ECOPROD LABEL Framework'!$A$3:$A$116,0),COLUMN('3 - ECOPROD LABEL Framework'!B:B))</f>
        <v>Did you manage technical equipment usage responsibly to reduce its environmental impact?</v>
      </c>
      <c r="C95" s="103">
        <f>INDEX(TabInit,MATCH(A95,'3 - ECOPROD LABEL Framework'!$A$3:$A$116,0),COLUMN('3 - ECOPROD LABEL Framework'!C:C))</f>
        <v>0</v>
      </c>
      <c r="D95" s="105" t="str">
        <f>INDEX(TabResu,MATCH(A95,'3 - ECOPROD LABEL Framework'!$A$3:$A$116,0),COLUMN(Calculs!D:D))</f>
        <v/>
      </c>
      <c r="E95" s="102"/>
      <c r="F95" s="102"/>
      <c r="G95" s="106" t="s">
        <v>605</v>
      </c>
      <c r="H95" s="119" t="s">
        <v>606</v>
      </c>
      <c r="I95" s="45"/>
      <c r="J95" s="45"/>
      <c r="K95" s="45"/>
      <c r="L95" s="45"/>
      <c r="M95" s="45"/>
      <c r="N95" s="45"/>
      <c r="O95" s="45"/>
      <c r="P95" s="45"/>
      <c r="Q95" s="45"/>
      <c r="R95" s="45"/>
      <c r="S95" s="45"/>
      <c r="T95" s="45"/>
      <c r="U95" s="45"/>
    </row>
    <row r="96" spans="1:21" s="46" customFormat="1" ht="30" customHeight="1">
      <c r="A96" s="103" t="str">
        <f>'3 - ECOPROD LABEL Framework'!A96</f>
        <v>J4</v>
      </c>
      <c r="B96" s="104" t="str">
        <f t="array" ref="B96">INDEX(TabInit,MATCH(A96,'3 - ECOPROD LABEL Framework'!$A$3:$A$116,0),COLUMN('3 - ECOPROD LABEL Framework'!B:B))</f>
        <v>For aerial shots, did you prioritize drones, ultralights, or other low-impact solutions?</v>
      </c>
      <c r="C96" s="103">
        <f>INDEX(TabInit,MATCH(A96,'3 - ECOPROD LABEL Framework'!$A$3:$A$116,0),COLUMN('3 - ECOPROD LABEL Framework'!C:C))</f>
        <v>0</v>
      </c>
      <c r="D96" s="105" t="str">
        <f>INDEX(TabResu,MATCH(A96,'3 - ECOPROD LABEL Framework'!$A$3:$A$116,0),COLUMN(Calculs!D:D))</f>
        <v/>
      </c>
      <c r="E96" s="102"/>
      <c r="F96" s="102"/>
      <c r="G96" s="106" t="s">
        <v>607</v>
      </c>
      <c r="H96" s="119" t="s">
        <v>608</v>
      </c>
      <c r="I96" s="45"/>
      <c r="J96" s="45"/>
      <c r="K96" s="45"/>
      <c r="L96" s="45"/>
      <c r="M96" s="45"/>
      <c r="N96" s="45"/>
      <c r="O96" s="45"/>
      <c r="P96" s="45"/>
      <c r="Q96" s="45"/>
      <c r="R96" s="45"/>
      <c r="S96" s="45"/>
      <c r="T96" s="45"/>
      <c r="U96" s="45"/>
    </row>
    <row r="97" spans="1:21" s="46" customFormat="1" ht="41.4">
      <c r="A97" s="103" t="str">
        <f>'3 - ECOPROD LABEL Framework'!A97</f>
        <v>J5</v>
      </c>
      <c r="B97" s="104" t="str">
        <f t="array" ref="B97">INDEX(TabInit,MATCH(A97,'3 - ECOPROD LABEL Framework'!$A$3:$A$116,0),COLUMN('3 - ECOPROD LABEL Framework'!B:B))</f>
        <v>Have you used stock or archival footage to limit outdoor or aerial filming?</v>
      </c>
      <c r="C97" s="103">
        <f>INDEX(TabInit,MATCH(A97,'3 - ECOPROD LABEL Framework'!$A$3:$A$116,0),COLUMN('3 - ECOPROD LABEL Framework'!C:C))</f>
        <v>0</v>
      </c>
      <c r="D97" s="105" t="str">
        <f>INDEX(TabResu,MATCH(A97,'3 - ECOPROD LABEL Framework'!$A$3:$A$116,0),COLUMN(Calculs!D:D))</f>
        <v/>
      </c>
      <c r="E97" s="102"/>
      <c r="F97" s="102"/>
      <c r="G97" s="106" t="s">
        <v>609</v>
      </c>
      <c r="H97" s="119"/>
      <c r="I97" s="45"/>
      <c r="J97" s="45"/>
      <c r="K97" s="45"/>
      <c r="L97" s="45"/>
      <c r="M97" s="45"/>
      <c r="N97" s="45"/>
      <c r="O97" s="45"/>
      <c r="P97" s="45"/>
      <c r="Q97" s="45"/>
      <c r="R97" s="45"/>
      <c r="S97" s="45"/>
      <c r="T97" s="45"/>
      <c r="U97" s="45"/>
    </row>
    <row r="98" spans="1:21" s="46" customFormat="1" ht="30" customHeight="1">
      <c r="A98" s="103" t="str">
        <f>'3 - ECOPROD LABEL Framework'!A98</f>
        <v>J6</v>
      </c>
      <c r="B98" s="104" t="str">
        <f t="array" ref="B98">INDEX(TabInit,MATCH(A98,'3 - ECOPROD LABEL Framework'!$A$3:$A$116,0),COLUMN('3 - ECOPROD LABEL Framework'!B:B))</f>
        <v>Have you adapted filming formats to the intended delivery and broadcast formats?</v>
      </c>
      <c r="C98" s="103">
        <f>INDEX(TabInit,MATCH(A98,'3 - ECOPROD LABEL Framework'!$A$3:$A$116,0),COLUMN('3 - ECOPROD LABEL Framework'!C:C))</f>
        <v>0</v>
      </c>
      <c r="D98" s="105" t="str">
        <f>INDEX(TabResu,MATCH(A98,'3 - ECOPROD LABEL Framework'!$A$3:$A$116,0),COLUMN(Calculs!D:D))</f>
        <v/>
      </c>
      <c r="E98" s="102"/>
      <c r="F98" s="102"/>
      <c r="G98" s="106" t="s">
        <v>610</v>
      </c>
      <c r="H98" s="119"/>
      <c r="I98" s="45"/>
      <c r="J98" s="45"/>
      <c r="K98" s="45"/>
      <c r="L98" s="45"/>
      <c r="M98" s="45"/>
      <c r="N98" s="45"/>
      <c r="O98" s="45"/>
      <c r="P98" s="45"/>
      <c r="Q98" s="45"/>
      <c r="R98" s="45"/>
      <c r="S98" s="45"/>
      <c r="T98" s="45"/>
      <c r="U98" s="45"/>
    </row>
    <row r="99" spans="1:21" s="55" customFormat="1" ht="24.9" customHeight="1">
      <c r="A99" s="136" t="str">
        <f>'3 - ECOPROD LABEL Framework'!A99</f>
        <v>Consumables</v>
      </c>
      <c r="B99" s="137"/>
      <c r="C99" s="138" t="s">
        <v>11</v>
      </c>
      <c r="D99" s="142"/>
      <c r="E99" s="140"/>
      <c r="F99" s="140"/>
      <c r="G99" s="140"/>
      <c r="H99" s="141"/>
      <c r="I99" s="56"/>
      <c r="J99" s="56"/>
      <c r="K99" s="56"/>
      <c r="L99" s="56"/>
      <c r="M99" s="56"/>
      <c r="N99" s="40"/>
      <c r="O99" s="40"/>
      <c r="P99" s="40"/>
      <c r="Q99" s="40"/>
      <c r="R99" s="40"/>
      <c r="S99" s="40"/>
      <c r="T99" s="40"/>
      <c r="U99" s="40"/>
    </row>
    <row r="100" spans="1:21" s="46" customFormat="1" ht="55.2">
      <c r="A100" s="103" t="str">
        <f>'3 - ECOPROD LABEL Framework'!A100</f>
        <v>J7</v>
      </c>
      <c r="B100" s="104" t="str">
        <f t="array" ref="B100">INDEX(TabInit,MATCH(A100,'3 - ECOPROD LABEL Framework'!$A$3:$A$116,0),COLUMN('3 - ECOPROD LABEL Framework'!B:B))</f>
        <v>Did you limit the use of technical consumables such as non-rechargeable batteries, gaffer tape, or polystyrene?</v>
      </c>
      <c r="C100" s="103">
        <f>INDEX(TabInit,MATCH(A100,'3 - ECOPROD LABEL Framework'!$A$3:$A$116,0),COLUMN('3 - ECOPROD LABEL Framework'!C:C))</f>
        <v>0</v>
      </c>
      <c r="D100" s="105" t="str">
        <f>INDEX(TabResu,MATCH(A100,'3 - ECOPROD LABEL Framework'!$A$3:$A$116,0),COLUMN(Calculs!D:D))</f>
        <v/>
      </c>
      <c r="E100" s="102"/>
      <c r="F100" s="102"/>
      <c r="G100" s="106" t="s">
        <v>611</v>
      </c>
      <c r="H100" s="119"/>
      <c r="I100" s="45"/>
      <c r="J100" s="45"/>
      <c r="K100" s="45"/>
      <c r="L100" s="45"/>
      <c r="M100" s="45"/>
      <c r="N100" s="48"/>
      <c r="O100" s="48"/>
      <c r="P100" s="48"/>
      <c r="Q100" s="48"/>
      <c r="R100" s="48"/>
      <c r="S100" s="48"/>
      <c r="T100" s="45"/>
      <c r="U100" s="45"/>
    </row>
    <row r="101" spans="1:21" s="46" customFormat="1" ht="41.4" customHeight="1">
      <c r="A101" s="103" t="str">
        <f>'3 - ECOPROD LABEL Framework'!A101</f>
        <v>J8</v>
      </c>
      <c r="B101" s="104" t="str">
        <f t="array" ref="B101">INDEX(TabInit,MATCH(A101,'3 - ECOPROD LABEL Framework'!$A$3:$A$116,0),COLUMN('3 - ECOPROD LABEL Framework'!B:B))</f>
        <v>Did you ensure proper tracking, sorting, and recycling of batteries (rechargeable or not), electronic equipment waste, and other production waste?</v>
      </c>
      <c r="C101" s="103">
        <f>INDEX(TabInit,MATCH(A101,'3 - ECOPROD LABEL Framework'!$A$3:$A$116,0),COLUMN('3 - ECOPROD LABEL Framework'!C:C))</f>
        <v>0</v>
      </c>
      <c r="D101" s="105" t="str">
        <f>INDEX(TabResu,MATCH(A101,'3 - ECOPROD LABEL Framework'!$A$3:$A$116,0),COLUMN(Calculs!D:D))</f>
        <v/>
      </c>
      <c r="E101" s="102"/>
      <c r="F101" s="102"/>
      <c r="G101" s="106" t="s">
        <v>612</v>
      </c>
      <c r="H101" s="119" t="s">
        <v>613</v>
      </c>
      <c r="I101" s="45"/>
      <c r="J101" s="45"/>
      <c r="K101" s="45"/>
      <c r="L101" s="45"/>
      <c r="M101" s="45"/>
      <c r="N101" s="45"/>
      <c r="O101" s="45"/>
      <c r="P101" s="45"/>
      <c r="Q101" s="45"/>
      <c r="R101" s="45"/>
      <c r="S101" s="45"/>
      <c r="T101" s="45"/>
      <c r="U101" s="45"/>
    </row>
    <row r="102" spans="1:21" s="55" customFormat="1" ht="24.9" customHeight="1">
      <c r="A102" s="136" t="str">
        <f>'3 - ECOPROD LABEL Framework'!A102</f>
        <v>Special Effects</v>
      </c>
      <c r="B102" s="137"/>
      <c r="C102" s="138" t="s">
        <v>11</v>
      </c>
      <c r="D102" s="142"/>
      <c r="E102" s="140"/>
      <c r="F102" s="140"/>
      <c r="G102" s="140"/>
      <c r="H102" s="141"/>
      <c r="I102" s="40"/>
      <c r="J102" s="40"/>
      <c r="K102" s="40"/>
      <c r="L102" s="40"/>
      <c r="M102" s="40"/>
      <c r="N102" s="40"/>
      <c r="O102" s="40"/>
      <c r="P102" s="40"/>
      <c r="Q102" s="40"/>
      <c r="R102" s="40"/>
      <c r="S102" s="40"/>
      <c r="T102" s="56"/>
      <c r="U102" s="56"/>
    </row>
    <row r="103" spans="1:21" s="46" customFormat="1" ht="45" customHeight="1">
      <c r="A103" s="103" t="str">
        <f>'3 - ECOPROD LABEL Framework'!A103</f>
        <v>J9</v>
      </c>
      <c r="B103" s="104" t="str">
        <f t="array" ref="B103">INDEX(TabInit,MATCH(A103,'3 - ECOPROD LABEL Framework'!$A$3:$A$116,0),COLUMN('3 - ECOPROD LABEL Framework'!B:B))</f>
        <v>Did the production prohibit special effects that could damage the environment or involve the destruction of property and resources?</v>
      </c>
      <c r="C103" s="103">
        <f>INDEX(TabInit,MATCH(A103,'3 - ECOPROD LABEL Framework'!$A$3:$A$116,0),COLUMN('3 - ECOPROD LABEL Framework'!C:C))</f>
        <v>0</v>
      </c>
      <c r="D103" s="105" t="str">
        <f>INDEX(TabResu,MATCH(A103,'3 - ECOPROD LABEL Framework'!$A$3:$A$116,0),COLUMN(Calculs!D:D))</f>
        <v/>
      </c>
      <c r="E103" s="102"/>
      <c r="F103" s="102"/>
      <c r="G103" s="106" t="s">
        <v>614</v>
      </c>
      <c r="H103" s="119"/>
      <c r="I103" s="45"/>
      <c r="J103" s="45"/>
      <c r="K103" s="45"/>
      <c r="L103" s="45"/>
      <c r="M103" s="45"/>
      <c r="N103" s="45"/>
      <c r="O103" s="45"/>
      <c r="P103" s="45"/>
      <c r="Q103" s="45"/>
      <c r="R103" s="45"/>
      <c r="S103" s="45"/>
      <c r="T103" s="45"/>
      <c r="U103" s="45"/>
    </row>
    <row r="104" spans="1:21" s="93" customFormat="1" ht="30" customHeight="1">
      <c r="A104" s="131" t="str">
        <f>'3 - ECOPROD LABEL Framework'!A104</f>
        <v>POST-PRODUCTION AND PRODUCTION CONTROL ROOM</v>
      </c>
      <c r="B104" s="132"/>
      <c r="C104" s="133" t="s">
        <v>11</v>
      </c>
      <c r="D104" s="134"/>
      <c r="E104" s="132"/>
      <c r="F104" s="132"/>
      <c r="G104" s="132"/>
      <c r="H104" s="135"/>
      <c r="I104" s="91"/>
      <c r="J104" s="91"/>
      <c r="K104" s="91"/>
      <c r="L104" s="91"/>
      <c r="M104" s="91"/>
      <c r="N104" s="91"/>
      <c r="O104" s="91"/>
      <c r="P104" s="91"/>
      <c r="Q104" s="91"/>
      <c r="R104" s="91"/>
      <c r="S104" s="91"/>
      <c r="T104" s="92"/>
      <c r="U104" s="92"/>
    </row>
    <row r="105" spans="1:21" s="46" customFormat="1" ht="39" customHeight="1">
      <c r="A105" s="103" t="str">
        <f>'3 - ECOPROD LABEL Framework'!A105</f>
        <v>K1</v>
      </c>
      <c r="B105" s="104" t="str">
        <f t="array" ref="B105">INDEX(TabInit,MATCH(A105,'3 - ECOPROD LABEL Framework'!$A$3:$A$116,0),COLUMN('3 - ECOPROD LABEL Framework'!B:B))</f>
        <v>Did the production organize a consultation with stakeholders to establish sustainable planning and workflows for post-production?</v>
      </c>
      <c r="C105" s="103">
        <f>INDEX(TabInit,MATCH(A105,'3 - ECOPROD LABEL Framework'!$A$3:$A$116,0),COLUMN('3 - ECOPROD LABEL Framework'!C:C))</f>
        <v>0</v>
      </c>
      <c r="D105" s="105" t="str">
        <f>INDEX(TabResu,MATCH(A105,'3 - ECOPROD LABEL Framework'!$A$3:$A$116,0),COLUMN(Calculs!D:D))</f>
        <v/>
      </c>
      <c r="E105" s="102"/>
      <c r="F105" s="102"/>
      <c r="G105" s="125" t="s">
        <v>615</v>
      </c>
      <c r="H105" s="119"/>
      <c r="I105" s="45"/>
      <c r="J105" s="45"/>
      <c r="K105" s="45"/>
      <c r="L105" s="45"/>
      <c r="M105" s="45"/>
      <c r="N105" s="45"/>
      <c r="O105" s="45"/>
      <c r="P105" s="45"/>
      <c r="Q105" s="45"/>
      <c r="R105" s="45"/>
      <c r="S105" s="45"/>
      <c r="T105" s="45"/>
      <c r="U105" s="45"/>
    </row>
    <row r="106" spans="1:21" s="46" customFormat="1" ht="39" customHeight="1">
      <c r="A106" s="103" t="str">
        <f>'3 - ECOPROD LABEL Framework'!A106</f>
        <v>K2</v>
      </c>
      <c r="B106" s="104" t="str">
        <f t="array" ref="B106">INDEX(TabInit,MATCH(A106,'3 - ECOPROD LABEL Framework'!$A$3:$A$116,0),COLUMN('3 - ECOPROD LABEL Framework'!B:B))</f>
        <v>Have actions been taken to limit the energy consumption of post-production infrastructures?</v>
      </c>
      <c r="C106" s="103">
        <f>INDEX(TabInit,MATCH(A106,'3 - ECOPROD LABEL Framework'!$A$3:$A$116,0),COLUMN('3 - ECOPROD LABEL Framework'!C:C))</f>
        <v>0</v>
      </c>
      <c r="D106" s="105" t="str">
        <f>INDEX(TabResu,MATCH(A106,'3 - ECOPROD LABEL Framework'!$A$3:$A$116,0),COLUMN(Calculs!D:D))</f>
        <v/>
      </c>
      <c r="E106" s="102"/>
      <c r="F106" s="102"/>
      <c r="G106" s="106" t="s">
        <v>616</v>
      </c>
      <c r="H106" s="119"/>
      <c r="I106" s="23"/>
      <c r="J106" s="23"/>
      <c r="K106" s="23"/>
      <c r="L106" s="23"/>
      <c r="M106" s="23"/>
      <c r="N106" s="45"/>
      <c r="O106" s="45"/>
      <c r="P106" s="45"/>
      <c r="Q106" s="45"/>
      <c r="R106" s="45"/>
      <c r="S106" s="45"/>
      <c r="T106" s="45"/>
      <c r="U106" s="45"/>
    </row>
    <row r="107" spans="1:21" s="46" customFormat="1" ht="39" customHeight="1">
      <c r="A107" s="103" t="str">
        <f>'3 - ECOPROD LABEL Framework'!A107</f>
        <v>K3</v>
      </c>
      <c r="B107" s="104" t="str">
        <f t="array" ref="B107">INDEX(TabInit,MATCH(A107,'3 - ECOPROD LABEL Framework'!$A$3:$A$116,0),COLUMN('3 - ECOPROD LABEL Framework'!B:B))</f>
        <v>Has the post-production team implemented measures to reduce the material impact of its technical equipment?</v>
      </c>
      <c r="C107" s="103">
        <f>INDEX(TabInit,MATCH(A107,'3 - ECOPROD LABEL Framework'!$A$3:$A$116,0),COLUMN('3 - ECOPROD LABEL Framework'!C:C))</f>
        <v>0</v>
      </c>
      <c r="D107" s="105" t="str">
        <f>INDEX(TabResu,MATCH(A107,'3 - ECOPROD LABEL Framework'!$A$3:$A$116,0),COLUMN(Calculs!D:D))</f>
        <v/>
      </c>
      <c r="E107" s="102"/>
      <c r="F107" s="102"/>
      <c r="G107" s="106" t="s">
        <v>617</v>
      </c>
      <c r="H107" s="119"/>
      <c r="I107" s="45"/>
      <c r="J107" s="45"/>
      <c r="K107" s="45"/>
      <c r="L107" s="45"/>
      <c r="M107" s="45"/>
      <c r="N107" s="23"/>
      <c r="O107" s="23"/>
      <c r="P107" s="23"/>
      <c r="Q107" s="23"/>
      <c r="R107" s="23"/>
      <c r="S107" s="23"/>
      <c r="T107" s="45"/>
      <c r="U107" s="45"/>
    </row>
    <row r="108" spans="1:21" s="46" customFormat="1" ht="30" customHeight="1">
      <c r="A108" s="103" t="str">
        <f>'3 - ECOPROD LABEL Framework'!A108</f>
        <v>K4</v>
      </c>
      <c r="B108" s="104" t="str">
        <f t="array" ref="B108">INDEX(TabInit,MATCH(A108,'3 - ECOPROD LABEL Framework'!$A$3:$A$116,0),COLUMN('3 - ECOPROD LABEL Framework'!B:B))</f>
        <v>Have you implemented measures to limit the volume of digital data processed?</v>
      </c>
      <c r="C108" s="103">
        <f>INDEX(TabInit,MATCH(A108,'3 - ECOPROD LABEL Framework'!$A$3:$A$116,0),COLUMN('3 - ECOPROD LABEL Framework'!C:C))</f>
        <v>0</v>
      </c>
      <c r="D108" s="105" t="str">
        <f>INDEX(TabResu,MATCH(A108,'3 - ECOPROD LABEL Framework'!$A$3:$A$116,0),COLUMN(Calculs!D:D))</f>
        <v/>
      </c>
      <c r="E108" s="102"/>
      <c r="F108" s="102"/>
      <c r="G108" s="106" t="s">
        <v>618</v>
      </c>
      <c r="H108" s="123"/>
      <c r="I108" s="45"/>
      <c r="J108" s="45"/>
      <c r="K108" s="45"/>
      <c r="L108" s="45"/>
      <c r="M108" s="45"/>
      <c r="N108" s="45"/>
      <c r="O108" s="45"/>
      <c r="P108" s="45"/>
      <c r="Q108" s="45"/>
      <c r="R108" s="45"/>
      <c r="S108" s="45"/>
      <c r="T108" s="23"/>
      <c r="U108" s="23"/>
    </row>
    <row r="109" spans="1:21" s="46" customFormat="1" ht="39" customHeight="1">
      <c r="A109" s="103" t="str">
        <f>'3 - ECOPROD LABEL Framework'!A109</f>
        <v>K5</v>
      </c>
      <c r="B109" s="104" t="str">
        <f t="array" ref="B109">INDEX(TabInit,MATCH(A109,'3 - ECOPROD LABEL Framework'!$A$3:$A$116,0),COLUMN('3 - ECOPROD LABEL Framework'!B:B))</f>
        <v>Have you chosen data storage and archiving techniques that minimize the environmental impact?</v>
      </c>
      <c r="C109" s="103">
        <f>INDEX(TabInit,MATCH(A109,'3 - ECOPROD LABEL Framework'!$A$3:$A$116,0),COLUMN('3 - ECOPROD LABEL Framework'!C:C))</f>
        <v>0</v>
      </c>
      <c r="D109" s="105" t="str">
        <f>INDEX(TabResu,MATCH(A109,'3 - ECOPROD LABEL Framework'!$A$3:$A$116,0),COLUMN(Calculs!D:D))</f>
        <v/>
      </c>
      <c r="E109" s="102"/>
      <c r="F109" s="102"/>
      <c r="G109" s="106" t="s">
        <v>619</v>
      </c>
      <c r="H109" s="119"/>
      <c r="I109" s="45"/>
      <c r="J109" s="45"/>
      <c r="K109" s="45"/>
      <c r="L109" s="45"/>
      <c r="M109" s="45"/>
      <c r="N109" s="45"/>
      <c r="O109" s="45"/>
      <c r="P109" s="45"/>
      <c r="Q109" s="45"/>
      <c r="R109" s="45"/>
      <c r="S109" s="45"/>
      <c r="T109" s="23"/>
      <c r="U109" s="23"/>
    </row>
    <row r="110" spans="1:21" s="93" customFormat="1" ht="30" customHeight="1">
      <c r="A110" s="131" t="str">
        <f>'3 - ECOPROD LABEL Framework'!A110</f>
        <v>QUALITY OF LIFE AT WORK, INCLUSION, GENDER PARITY AND FIGHT AGAINST DISCRIMINATION</v>
      </c>
      <c r="B110" s="132"/>
      <c r="C110" s="134"/>
      <c r="D110" s="134"/>
      <c r="E110" s="132"/>
      <c r="F110" s="132"/>
      <c r="G110" s="132"/>
      <c r="H110" s="135"/>
      <c r="I110" s="91"/>
      <c r="J110" s="91"/>
      <c r="K110" s="91"/>
      <c r="L110" s="91"/>
      <c r="M110" s="91"/>
      <c r="N110" s="91"/>
      <c r="O110" s="91"/>
      <c r="P110" s="91"/>
      <c r="Q110" s="91"/>
      <c r="R110" s="91"/>
      <c r="S110" s="91"/>
      <c r="T110" s="92"/>
      <c r="U110" s="92"/>
    </row>
    <row r="111" spans="1:21" s="46" customFormat="1" ht="39" customHeight="1">
      <c r="A111" s="116" t="str">
        <f>'3 - ECOPROD LABEL Framework'!A111</f>
        <v>L1</v>
      </c>
      <c r="B111" s="117" t="str">
        <f t="array" ref="B111">INDEX(TabInit,MATCH(A111,'3 - ECOPROD LABEL Framework'!$A$3:$A$116,0),COLUMN('3 - ECOPROD LABEL Framework'!B:B))</f>
        <v>BONUS
Have you included work-life quality (QLW) objectives in the production schedule?</v>
      </c>
      <c r="C111" s="116">
        <f>INDEX(TabInit,MATCH(A111,'3 - ECOPROD LABEL Framework'!$A$3:$A$116,0),COLUMN('3 - ECOPROD LABEL Framework'!C:C))</f>
        <v>0</v>
      </c>
      <c r="D111" s="118" t="str">
        <f>INDEX(TabResu,MATCH(A111,'3 - ECOPROD LABEL Framework'!$A$3:$A$116,0),COLUMN(Calculs!D:D))</f>
        <v/>
      </c>
      <c r="E111" s="102"/>
      <c r="F111" s="102"/>
      <c r="G111" s="126" t="s">
        <v>620</v>
      </c>
      <c r="H111" s="120"/>
      <c r="K111" s="45"/>
      <c r="L111" s="45"/>
      <c r="M111" s="45"/>
      <c r="N111" s="45"/>
      <c r="O111" s="45"/>
      <c r="P111" s="45"/>
      <c r="Q111" s="45"/>
      <c r="R111" s="45"/>
      <c r="S111" s="45"/>
      <c r="T111" s="45"/>
      <c r="U111" s="45"/>
    </row>
    <row r="112" spans="1:21" s="46" customFormat="1" ht="39" customHeight="1">
      <c r="A112" s="116" t="str">
        <f>'3 - ECOPROD LABEL Framework'!A112</f>
        <v>L2.1</v>
      </c>
      <c r="B112" s="117" t="str">
        <f t="array" ref="B112">INDEX(TabInit,MATCH(A112,'3 - ECOPROD LABEL Framework'!$A$3:$A$116,0),COLUMN('3 - ECOPROD LABEL Framework'!B:B))</f>
        <v>BONUS
Have you implemented an initiative to raise awareness regarding inclusive recruitment practices?</v>
      </c>
      <c r="C112" s="116">
        <f>INDEX(TabInit,MATCH(A112,'3 - ECOPROD LABEL Framework'!$A$3:$A$116,0),COLUMN('3 - ECOPROD LABEL Framework'!C:C))</f>
        <v>0</v>
      </c>
      <c r="D112" s="118" t="str">
        <f>INDEX(TabResu,MATCH(A112,'3 - ECOPROD LABEL Framework'!$A$3:$A$116,0),COLUMN(Calculs!D:D))</f>
        <v/>
      </c>
      <c r="E112" s="102"/>
      <c r="F112" s="102"/>
      <c r="G112" s="127" t="s">
        <v>621</v>
      </c>
      <c r="H112" s="120"/>
      <c r="I112" s="45"/>
      <c r="J112" s="45"/>
      <c r="K112" s="45"/>
      <c r="L112" s="45"/>
      <c r="M112" s="45"/>
      <c r="N112" s="45"/>
      <c r="O112" s="45"/>
      <c r="P112" s="45"/>
      <c r="Q112" s="45"/>
      <c r="R112" s="45"/>
      <c r="S112" s="45"/>
      <c r="T112" s="45"/>
      <c r="U112" s="45"/>
    </row>
    <row r="113" spans="1:21" s="46" customFormat="1" ht="55.2">
      <c r="A113" s="116" t="str">
        <f>'3 - ECOPROD LABEL Framework'!A113</f>
        <v>L2.2</v>
      </c>
      <c r="B113" s="117" t="str">
        <f t="array" ref="B113">INDEX(TabInit,MATCH(A113,'3 - ECOPROD LABEL Framework'!$A$3:$A$116,0),COLUMN('3 - ECOPROD LABEL Framework'!B:B))</f>
        <v>BONUS
Did you use networks dedicated to inclusive recruitment?</v>
      </c>
      <c r="C113" s="116">
        <f>INDEX(TabInit,MATCH(A113,'3 - ECOPROD LABEL Framework'!$A$3:$A$116,0),COLUMN('3 - ECOPROD LABEL Framework'!C:C))</f>
        <v>0</v>
      </c>
      <c r="D113" s="118" t="str">
        <f>INDEX(TabResu,MATCH(A113,'3 - ECOPROD LABEL Framework'!$A$3:$A$116,0),COLUMN(Calculs!D:D))</f>
        <v/>
      </c>
      <c r="E113" s="102"/>
      <c r="F113" s="102"/>
      <c r="G113" s="128" t="s">
        <v>622</v>
      </c>
      <c r="H113" s="120"/>
      <c r="I113" s="45"/>
      <c r="J113" s="45"/>
      <c r="K113" s="45"/>
      <c r="L113" s="45"/>
      <c r="M113" s="45"/>
      <c r="N113" s="45"/>
      <c r="O113" s="45"/>
      <c r="P113" s="45"/>
      <c r="Q113" s="45"/>
      <c r="R113" s="45"/>
      <c r="S113" s="45"/>
      <c r="T113" s="45"/>
      <c r="U113" s="45"/>
    </row>
    <row r="114" spans="1:21" s="46" customFormat="1" ht="55.2">
      <c r="A114" s="116" t="str">
        <f>'3 - ECOPROD LABEL Framework'!A114</f>
        <v>L3</v>
      </c>
      <c r="B114" s="117" t="str">
        <f t="array" ref="B114">INDEX(TabInit,MATCH(A114,'3 - ECOPROD LABEL Framework'!$A$3:$A$116,0),COLUMN('3 - ECOPROD LABEL Framework'!B:B))</f>
        <v>Have you measured the gender parity ratio of the technical and management teams?</v>
      </c>
      <c r="C114" s="129">
        <f>INDEX(TabInit,MATCH(A114,'3 - ECOPROD LABEL Framework'!$A$3:$A$116,0),COLUMN('3 - ECOPROD LABEL Framework'!C:C))</f>
        <v>0</v>
      </c>
      <c r="D114" s="130">
        <f>INDEX(TabResu,MATCH(A114,'3 - ECOPROD LABEL Framework'!$A$3:$A$116,0),COLUMN(Calculs!D:D))</f>
        <v>0</v>
      </c>
      <c r="E114" s="102"/>
      <c r="F114" s="102"/>
      <c r="G114" s="128" t="s">
        <v>623</v>
      </c>
      <c r="H114" s="120"/>
      <c r="I114" s="45"/>
      <c r="J114" s="45"/>
      <c r="K114" s="45"/>
      <c r="L114" s="45"/>
      <c r="M114" s="45"/>
      <c r="N114" s="45"/>
      <c r="O114" s="45"/>
      <c r="P114" s="45"/>
      <c r="Q114" s="45"/>
      <c r="R114" s="45"/>
      <c r="S114" s="45"/>
      <c r="T114" s="45"/>
      <c r="U114" s="45"/>
    </row>
    <row r="115" spans="1:21" s="46" customFormat="1" ht="39" customHeight="1">
      <c r="A115" s="116" t="str">
        <f>'3 - ECOPROD LABEL Framework'!A115</f>
        <v>L3.1</v>
      </c>
      <c r="B115" s="117" t="str">
        <f t="array" ref="B115">INDEX(TabInit,MATCH(A115,'3 - ECOPROD LABEL Framework'!$A$3:$A$116,0),COLUMN('3 - ECOPROD LABEL Framework'!B:B))</f>
        <v>BONUS
Have you formed a gender-balanced technical team and/or management team, with women representing at least 40% of the workforce?</v>
      </c>
      <c r="C115" s="116">
        <f>INDEX(TabInit,MATCH(A115,'3 - ECOPROD LABEL Framework'!$A$3:$A$116,0),COLUMN('3 - ECOPROD LABEL Framework'!C:C))</f>
        <v>0</v>
      </c>
      <c r="D115" s="118" t="str">
        <f>INDEX(TabResu,MATCH(A115,'3 - ECOPROD LABEL Framework'!$A$3:$A$116,0),COLUMN(Calculs!D:D))</f>
        <v/>
      </c>
      <c r="E115" s="102"/>
      <c r="F115" s="102"/>
      <c r="G115" s="128" t="s">
        <v>624</v>
      </c>
      <c r="H115" s="120"/>
      <c r="I115" s="45"/>
      <c r="J115" s="45"/>
      <c r="K115" s="45"/>
      <c r="L115" s="45"/>
      <c r="M115" s="45"/>
      <c r="N115" s="45"/>
      <c r="O115" s="45"/>
      <c r="P115" s="45"/>
      <c r="Q115" s="45"/>
      <c r="R115" s="45"/>
      <c r="S115" s="45"/>
      <c r="T115" s="45"/>
      <c r="U115" s="45"/>
    </row>
    <row r="116" spans="1:21" s="218" customFormat="1" ht="14.4">
      <c r="A116" s="214"/>
      <c r="B116" s="214" t="str">
        <f>'3 - ECOPROD LABEL Framework'!B116</f>
        <v>do not delete this line</v>
      </c>
      <c r="C116" s="215" t="s">
        <v>11</v>
      </c>
      <c r="D116" s="214"/>
      <c r="E116" s="213"/>
      <c r="F116" s="213"/>
      <c r="G116" s="213"/>
      <c r="H116" s="216"/>
      <c r="I116" s="217"/>
      <c r="J116" s="217"/>
      <c r="K116" s="217"/>
      <c r="L116" s="217"/>
      <c r="M116" s="217"/>
      <c r="N116" s="217"/>
      <c r="O116" s="217"/>
      <c r="P116" s="217"/>
      <c r="Q116" s="217"/>
      <c r="R116" s="217"/>
      <c r="S116" s="217"/>
      <c r="T116" s="217"/>
      <c r="U116" s="217"/>
    </row>
    <row r="117" spans="1:21" s="29" customFormat="1" ht="14.4">
      <c r="A117" s="30"/>
      <c r="B117" s="31"/>
      <c r="C117" s="30"/>
      <c r="D117" s="30"/>
    </row>
    <row r="118" spans="1:21" s="29" customFormat="1" ht="30" customHeight="1">
      <c r="A118" s="30"/>
      <c r="B118" s="51" t="str">
        <f>'3 - ECOPROD LABEL Framework'!B118</f>
        <v xml:space="preserve">Total applicable points </v>
      </c>
      <c r="C118" s="83">
        <f>Calculs!C118</f>
        <v>224</v>
      </c>
      <c r="D118" s="308" t="str">
        <f>Calculs!C117</f>
        <v>85 criteria still unanswered !</v>
      </c>
    </row>
    <row r="119" spans="1:21" s="29" customFormat="1" ht="30" customHeight="1">
      <c r="A119" s="30"/>
      <c r="B119" s="51" t="str">
        <f>'3 - ECOPROD LABEL Framework'!B119</f>
        <v>Total points obtained (excluding bonuses and penalties)</v>
      </c>
      <c r="C119" s="83">
        <f>Calculs!C119</f>
        <v>0</v>
      </c>
      <c r="D119" s="30"/>
    </row>
    <row r="120" spans="1:21" s="29" customFormat="1" ht="30" customHeight="1">
      <c r="A120" s="30"/>
      <c r="B120" s="58" t="str">
        <f>'3 - ECOPROD LABEL Framework'!B120</f>
        <v>Bonus points</v>
      </c>
      <c r="C120" s="94">
        <f>Calculs!C120</f>
        <v>0</v>
      </c>
      <c r="D120" s="30"/>
    </row>
    <row r="121" spans="1:21" s="29" customFormat="1" ht="15" customHeight="1">
      <c r="A121" s="30"/>
      <c r="B121" s="60" t="str">
        <f>'3 - ECOPROD LABEL Framework'!B121</f>
        <v>including "Quality of Life at Work, Inclusion, Gender parity, and Fighting Discrimination" points</v>
      </c>
      <c r="C121" s="95">
        <f>Calculs!C121</f>
        <v>0</v>
      </c>
    </row>
    <row r="122" spans="1:21" s="29" customFormat="1" ht="30" customHeight="1">
      <c r="A122" s="30"/>
      <c r="B122" s="52" t="str">
        <f>'3 - ECOPROD LABEL Framework'!B122</f>
        <v>Penalties</v>
      </c>
      <c r="C122" s="553">
        <f>Calculs!C122</f>
        <v>0</v>
      </c>
      <c r="D122" s="30"/>
    </row>
    <row r="123" spans="1:21" s="29" customFormat="1" ht="30" customHeight="1">
      <c r="A123" s="30"/>
      <c r="B123" s="31"/>
      <c r="C123" s="32"/>
      <c r="D123" s="30"/>
    </row>
    <row r="124" spans="1:21" s="29" customFormat="1" ht="30" customHeight="1">
      <c r="A124" s="30"/>
      <c r="B124" s="53" t="str">
        <f>'3 - ECOPROD LABEL Framework'!B124</f>
        <v xml:space="preserve"> Validation percentage</v>
      </c>
      <c r="C124" s="84">
        <f>Calculs!C124</f>
        <v>0</v>
      </c>
      <c r="D124" s="606" t="str">
        <f>'3 - ECOPROD LABEL Framework'!D124</f>
        <v>The display cannot exceed 100%, even if the actual result is higher.
Please note: the minimum threshold for validation to obtain the Commitment Label is 70%.</v>
      </c>
      <c r="E124" s="607"/>
      <c r="F124" s="607"/>
    </row>
    <row r="125" spans="1:21" s="29" customFormat="1" ht="30" customHeight="1">
      <c r="A125" s="30"/>
      <c r="B125" s="97" t="str">
        <f>'3 - ECOPROD LABEL Framework'!B125</f>
        <v xml:space="preserve">Validated mandatory criteria </v>
      </c>
      <c r="C125" s="50" t="str">
        <f>Calculs!C125</f>
        <v>NO</v>
      </c>
      <c r="D125" s="24"/>
    </row>
    <row r="126" spans="1:21" ht="15.75" customHeight="1">
      <c r="A126" s="49"/>
      <c r="B126" s="41"/>
      <c r="C126" s="34"/>
      <c r="D126" s="49"/>
    </row>
    <row r="127" spans="1:21" ht="15.75" customHeight="1">
      <c r="A127" s="34"/>
      <c r="B127" s="41"/>
      <c r="C127" s="34"/>
      <c r="D127" s="49"/>
    </row>
    <row r="128" spans="1:21" ht="15.75" customHeight="1">
      <c r="A128" s="34"/>
      <c r="B128" s="41"/>
      <c r="C128" s="34"/>
      <c r="D128" s="49"/>
    </row>
    <row r="129" spans="1:21" ht="15.75" customHeight="1">
      <c r="A129" s="34"/>
      <c r="B129" s="41"/>
      <c r="C129" s="34"/>
      <c r="D129" s="49"/>
      <c r="E129" s="1"/>
      <c r="F129" s="1"/>
      <c r="G129" s="1"/>
      <c r="H129" s="34"/>
      <c r="I129" s="34"/>
      <c r="J129" s="34"/>
      <c r="K129" s="34"/>
      <c r="L129" s="34"/>
      <c r="M129" s="34"/>
      <c r="N129" s="34"/>
      <c r="O129" s="34"/>
      <c r="P129" s="34"/>
      <c r="Q129" s="34"/>
      <c r="R129" s="34"/>
      <c r="S129" s="34"/>
      <c r="T129" s="34"/>
      <c r="U129" s="34"/>
    </row>
    <row r="130" spans="1:21" ht="15.75" customHeight="1">
      <c r="A130" s="34"/>
      <c r="B130" s="41"/>
      <c r="C130" s="34"/>
      <c r="D130" s="49"/>
      <c r="E130" s="1"/>
      <c r="F130" s="1"/>
      <c r="G130" s="1"/>
      <c r="H130" s="34"/>
      <c r="I130" s="34"/>
      <c r="J130" s="34"/>
      <c r="K130" s="34"/>
      <c r="L130" s="34"/>
      <c r="M130" s="34"/>
      <c r="N130" s="34"/>
      <c r="O130" s="34"/>
      <c r="P130" s="34"/>
      <c r="Q130" s="34"/>
      <c r="R130" s="34"/>
      <c r="S130" s="34"/>
      <c r="T130" s="34"/>
      <c r="U130" s="34"/>
    </row>
    <row r="131" spans="1:21" ht="15.75" customHeight="1">
      <c r="A131" s="34"/>
      <c r="B131" s="41"/>
      <c r="C131" s="34"/>
      <c r="D131" s="49"/>
      <c r="E131" s="1"/>
      <c r="F131" s="1"/>
      <c r="G131" s="1"/>
      <c r="H131" s="34"/>
      <c r="I131" s="34"/>
      <c r="J131" s="34"/>
      <c r="K131" s="34"/>
      <c r="L131" s="34"/>
      <c r="M131" s="34"/>
      <c r="N131" s="34"/>
      <c r="O131" s="34"/>
      <c r="P131" s="34"/>
      <c r="Q131" s="34"/>
      <c r="R131" s="34"/>
      <c r="S131" s="34"/>
      <c r="T131" s="34"/>
      <c r="U131" s="34"/>
    </row>
    <row r="132" spans="1:21" ht="15.75" customHeight="1">
      <c r="A132" s="34"/>
      <c r="B132" s="41"/>
      <c r="C132" s="34"/>
      <c r="D132" s="49"/>
      <c r="E132" s="1"/>
      <c r="F132" s="1"/>
      <c r="G132" s="1"/>
      <c r="H132" s="34"/>
      <c r="I132" s="34"/>
      <c r="J132" s="34"/>
      <c r="K132" s="34"/>
      <c r="L132" s="34"/>
      <c r="M132" s="34"/>
      <c r="N132" s="34"/>
      <c r="O132" s="34"/>
      <c r="P132" s="34"/>
      <c r="Q132" s="34"/>
      <c r="R132" s="34"/>
      <c r="S132" s="34"/>
      <c r="T132" s="34"/>
      <c r="U132" s="34"/>
    </row>
    <row r="133" spans="1:21" ht="15.75" customHeight="1">
      <c r="A133" s="34"/>
      <c r="B133" s="41"/>
      <c r="C133" s="34"/>
      <c r="D133" s="49"/>
      <c r="E133" s="1"/>
      <c r="F133" s="1"/>
      <c r="G133" s="1"/>
      <c r="H133" s="34"/>
      <c r="I133" s="34"/>
      <c r="J133" s="34"/>
      <c r="K133" s="34"/>
      <c r="L133" s="34"/>
      <c r="M133" s="34"/>
      <c r="N133" s="34"/>
      <c r="O133" s="34"/>
      <c r="P133" s="34"/>
      <c r="Q133" s="34"/>
      <c r="R133" s="34"/>
      <c r="S133" s="34"/>
      <c r="T133" s="34"/>
      <c r="U133" s="34"/>
    </row>
    <row r="134" spans="1:21" ht="15.75" customHeight="1">
      <c r="A134" s="34"/>
      <c r="B134" s="41"/>
      <c r="C134" s="34"/>
      <c r="D134" s="49"/>
      <c r="E134" s="1"/>
      <c r="F134" s="1"/>
      <c r="G134" s="1"/>
      <c r="H134" s="34"/>
      <c r="I134" s="34"/>
      <c r="J134" s="34"/>
      <c r="K134" s="34"/>
      <c r="L134" s="34"/>
      <c r="M134" s="34"/>
      <c r="N134" s="34"/>
      <c r="O134" s="34"/>
      <c r="P134" s="34"/>
      <c r="Q134" s="34"/>
      <c r="R134" s="34"/>
      <c r="S134" s="34"/>
      <c r="T134" s="34"/>
      <c r="U134" s="34"/>
    </row>
    <row r="135" spans="1:21" ht="15.75" customHeight="1">
      <c r="A135" s="34"/>
      <c r="B135" s="41"/>
      <c r="C135" s="34"/>
      <c r="D135" s="49"/>
      <c r="E135" s="1"/>
      <c r="F135" s="1"/>
      <c r="G135" s="1"/>
      <c r="H135" s="34"/>
      <c r="I135" s="34"/>
      <c r="J135" s="34"/>
      <c r="K135" s="34"/>
      <c r="L135" s="34"/>
      <c r="M135" s="34"/>
      <c r="N135" s="34"/>
      <c r="O135" s="34"/>
      <c r="P135" s="34"/>
      <c r="Q135" s="34"/>
      <c r="R135" s="34"/>
      <c r="S135" s="34"/>
      <c r="T135" s="34"/>
      <c r="U135" s="34"/>
    </row>
    <row r="136" spans="1:21" ht="15.75" customHeight="1">
      <c r="A136" s="34"/>
      <c r="B136" s="41"/>
      <c r="C136" s="34"/>
      <c r="D136" s="49"/>
      <c r="E136" s="1"/>
      <c r="F136" s="1"/>
      <c r="G136" s="1"/>
      <c r="H136" s="34"/>
      <c r="I136" s="34"/>
      <c r="J136" s="34"/>
      <c r="K136" s="34"/>
      <c r="L136" s="34"/>
      <c r="M136" s="34"/>
      <c r="N136" s="34"/>
      <c r="O136" s="34"/>
      <c r="P136" s="34"/>
      <c r="Q136" s="34"/>
      <c r="R136" s="34"/>
      <c r="S136" s="34"/>
      <c r="T136" s="34"/>
      <c r="U136" s="34"/>
    </row>
    <row r="137" spans="1:21" ht="15.75" customHeight="1">
      <c r="A137" s="34"/>
      <c r="B137" s="41"/>
      <c r="C137" s="34"/>
      <c r="D137" s="49"/>
      <c r="E137" s="1"/>
      <c r="F137" s="1"/>
      <c r="G137" s="1"/>
      <c r="H137" s="34"/>
      <c r="I137" s="34"/>
      <c r="J137" s="34"/>
      <c r="K137" s="34"/>
      <c r="L137" s="34"/>
      <c r="M137" s="34"/>
      <c r="N137" s="34"/>
      <c r="O137" s="34"/>
      <c r="P137" s="34"/>
      <c r="Q137" s="34"/>
      <c r="R137" s="34"/>
      <c r="S137" s="34"/>
      <c r="T137" s="34"/>
      <c r="U137" s="34"/>
    </row>
    <row r="138" spans="1:21" ht="15.75" customHeight="1">
      <c r="A138" s="34"/>
      <c r="B138" s="41"/>
      <c r="C138" s="34"/>
      <c r="D138" s="49"/>
      <c r="E138" s="1"/>
      <c r="F138" s="1"/>
      <c r="G138" s="1"/>
      <c r="H138" s="34"/>
      <c r="I138" s="34"/>
      <c r="J138" s="34"/>
      <c r="K138" s="34"/>
      <c r="L138" s="34"/>
      <c r="M138" s="34"/>
      <c r="N138" s="34"/>
      <c r="O138" s="34"/>
      <c r="P138" s="34"/>
      <c r="Q138" s="34"/>
      <c r="R138" s="34"/>
      <c r="S138" s="34"/>
      <c r="T138" s="34"/>
      <c r="U138" s="34"/>
    </row>
    <row r="139" spans="1:21" ht="15.75" customHeight="1">
      <c r="A139" s="34"/>
      <c r="B139" s="41"/>
      <c r="C139" s="34"/>
      <c r="D139" s="49"/>
      <c r="E139" s="1"/>
      <c r="F139" s="1"/>
      <c r="G139" s="1"/>
      <c r="H139" s="34"/>
      <c r="I139" s="34"/>
      <c r="J139" s="34"/>
      <c r="K139" s="34"/>
      <c r="L139" s="34"/>
      <c r="M139" s="34"/>
      <c r="N139" s="34"/>
      <c r="O139" s="34"/>
      <c r="P139" s="34"/>
      <c r="Q139" s="34"/>
      <c r="R139" s="34"/>
      <c r="S139" s="34"/>
      <c r="T139" s="34"/>
      <c r="U139" s="34"/>
    </row>
    <row r="140" spans="1:21" ht="15.75" customHeight="1">
      <c r="A140" s="34"/>
      <c r="B140" s="41"/>
      <c r="C140" s="34"/>
      <c r="D140" s="49"/>
      <c r="E140" s="1"/>
      <c r="F140" s="1"/>
      <c r="G140" s="1"/>
      <c r="H140" s="34"/>
      <c r="I140" s="34"/>
      <c r="J140" s="34"/>
      <c r="K140" s="34"/>
      <c r="L140" s="34"/>
      <c r="M140" s="34"/>
      <c r="N140" s="34"/>
      <c r="O140" s="34"/>
      <c r="P140" s="34"/>
      <c r="Q140" s="34"/>
      <c r="R140" s="34"/>
      <c r="S140" s="34"/>
      <c r="T140" s="34"/>
      <c r="U140" s="34"/>
    </row>
    <row r="141" spans="1:21" ht="15.75" customHeight="1">
      <c r="A141" s="34"/>
      <c r="B141" s="41"/>
      <c r="C141" s="34"/>
      <c r="D141" s="49"/>
      <c r="E141" s="1"/>
      <c r="F141" s="1"/>
      <c r="G141" s="1"/>
      <c r="H141" s="34"/>
      <c r="I141" s="34"/>
      <c r="J141" s="34"/>
      <c r="K141" s="34"/>
      <c r="L141" s="34"/>
      <c r="M141" s="34"/>
      <c r="N141" s="34"/>
      <c r="O141" s="34"/>
      <c r="P141" s="34"/>
      <c r="Q141" s="34"/>
      <c r="R141" s="34"/>
      <c r="S141" s="34"/>
      <c r="T141" s="34"/>
      <c r="U141" s="34"/>
    </row>
    <row r="142" spans="1:21" ht="15.75" customHeight="1">
      <c r="A142" s="34"/>
      <c r="B142" s="41"/>
      <c r="C142" s="34"/>
      <c r="D142" s="49"/>
      <c r="E142" s="1"/>
      <c r="F142" s="1"/>
      <c r="G142" s="1"/>
      <c r="H142" s="34"/>
      <c r="I142" s="34"/>
      <c r="J142" s="34"/>
      <c r="K142" s="34"/>
      <c r="L142" s="34"/>
      <c r="M142" s="34"/>
      <c r="N142" s="34"/>
      <c r="O142" s="34"/>
      <c r="P142" s="34"/>
      <c r="Q142" s="34"/>
      <c r="R142" s="34"/>
      <c r="S142" s="34"/>
      <c r="T142" s="34"/>
      <c r="U142" s="34"/>
    </row>
    <row r="143" spans="1:21" ht="15.75" customHeight="1">
      <c r="A143" s="34"/>
      <c r="B143" s="41"/>
      <c r="C143" s="34"/>
      <c r="D143" s="49"/>
      <c r="E143" s="1"/>
      <c r="F143" s="1"/>
      <c r="G143" s="1"/>
      <c r="H143" s="34"/>
      <c r="I143" s="34"/>
      <c r="J143" s="34"/>
      <c r="K143" s="34"/>
      <c r="L143" s="34"/>
      <c r="M143" s="34"/>
      <c r="N143" s="34"/>
      <c r="O143" s="34"/>
      <c r="P143" s="34"/>
      <c r="Q143" s="34"/>
      <c r="R143" s="34"/>
      <c r="S143" s="34"/>
      <c r="T143" s="34"/>
      <c r="U143" s="34"/>
    </row>
    <row r="144" spans="1:21" ht="15.75" customHeight="1">
      <c r="A144" s="34"/>
      <c r="B144" s="41"/>
      <c r="C144" s="34"/>
      <c r="D144" s="49"/>
      <c r="E144" s="1"/>
      <c r="F144" s="1"/>
      <c r="G144" s="1"/>
      <c r="H144" s="34"/>
      <c r="I144" s="34"/>
      <c r="J144" s="34"/>
      <c r="K144" s="34"/>
      <c r="L144" s="34"/>
      <c r="M144" s="34"/>
      <c r="N144" s="34"/>
      <c r="O144" s="34"/>
      <c r="P144" s="34"/>
      <c r="Q144" s="34"/>
      <c r="R144" s="34"/>
      <c r="S144" s="34"/>
      <c r="T144" s="34"/>
      <c r="U144" s="34"/>
    </row>
    <row r="145" spans="1:21" ht="15.75" customHeight="1">
      <c r="A145" s="34"/>
      <c r="B145" s="41"/>
      <c r="C145" s="34"/>
      <c r="D145" s="49"/>
      <c r="E145" s="1"/>
      <c r="F145" s="1"/>
      <c r="G145" s="1"/>
      <c r="H145" s="34"/>
      <c r="I145" s="34"/>
      <c r="J145" s="34"/>
      <c r="K145" s="34"/>
      <c r="L145" s="34"/>
      <c r="M145" s="34"/>
      <c r="N145" s="34"/>
      <c r="O145" s="34"/>
      <c r="P145" s="34"/>
      <c r="Q145" s="34"/>
      <c r="R145" s="34"/>
      <c r="S145" s="34"/>
      <c r="T145" s="34"/>
      <c r="U145" s="34"/>
    </row>
    <row r="146" spans="1:21" ht="15.75" customHeight="1">
      <c r="A146" s="34"/>
      <c r="B146" s="41"/>
      <c r="C146" s="34"/>
      <c r="D146" s="49"/>
      <c r="E146" s="1"/>
      <c r="F146" s="1"/>
      <c r="G146" s="1"/>
      <c r="H146" s="34"/>
      <c r="I146" s="34"/>
      <c r="J146" s="34"/>
      <c r="K146" s="34"/>
      <c r="L146" s="34"/>
      <c r="M146" s="34"/>
      <c r="N146" s="34"/>
      <c r="O146" s="34"/>
      <c r="P146" s="34"/>
      <c r="Q146" s="34"/>
      <c r="R146" s="34"/>
      <c r="S146" s="34"/>
      <c r="T146" s="34"/>
      <c r="U146" s="34"/>
    </row>
    <row r="147" spans="1:21" ht="15.75" customHeight="1">
      <c r="A147" s="34"/>
      <c r="B147" s="41"/>
      <c r="C147" s="34"/>
      <c r="D147" s="49"/>
      <c r="E147" s="1"/>
      <c r="F147" s="1"/>
      <c r="G147" s="1"/>
      <c r="H147" s="34"/>
      <c r="I147" s="34"/>
      <c r="J147" s="34"/>
      <c r="K147" s="34"/>
      <c r="L147" s="34"/>
      <c r="M147" s="34"/>
      <c r="N147" s="34"/>
      <c r="O147" s="34"/>
      <c r="P147" s="34"/>
      <c r="Q147" s="34"/>
      <c r="R147" s="34"/>
      <c r="S147" s="34"/>
      <c r="T147" s="34"/>
      <c r="U147" s="34"/>
    </row>
    <row r="148" spans="1:21" ht="15.75" customHeight="1">
      <c r="A148" s="34"/>
      <c r="B148" s="41"/>
      <c r="C148" s="34"/>
      <c r="D148" s="49"/>
      <c r="E148" s="1"/>
      <c r="F148" s="1"/>
      <c r="G148" s="1"/>
      <c r="H148" s="34"/>
      <c r="I148" s="34"/>
      <c r="J148" s="34"/>
      <c r="K148" s="34"/>
      <c r="L148" s="34"/>
      <c r="M148" s="34"/>
      <c r="N148" s="34"/>
      <c r="O148" s="34"/>
      <c r="P148" s="34"/>
      <c r="Q148" s="34"/>
      <c r="R148" s="34"/>
      <c r="S148" s="34"/>
      <c r="T148" s="34"/>
      <c r="U148" s="34"/>
    </row>
    <row r="149" spans="1:21" ht="15.75" customHeight="1">
      <c r="A149" s="34"/>
      <c r="B149" s="41"/>
      <c r="C149" s="34"/>
      <c r="D149" s="49"/>
      <c r="E149" s="1"/>
      <c r="F149" s="1"/>
      <c r="G149" s="1"/>
      <c r="H149" s="34"/>
      <c r="I149" s="34"/>
      <c r="J149" s="34"/>
      <c r="K149" s="34"/>
      <c r="L149" s="34"/>
      <c r="M149" s="34"/>
      <c r="N149" s="34"/>
      <c r="O149" s="34"/>
      <c r="P149" s="34"/>
      <c r="Q149" s="34"/>
      <c r="R149" s="34"/>
      <c r="S149" s="34"/>
      <c r="T149" s="34"/>
      <c r="U149" s="34"/>
    </row>
    <row r="150" spans="1:21" ht="15.75" customHeight="1">
      <c r="A150" s="34"/>
      <c r="B150" s="41"/>
      <c r="C150" s="34"/>
      <c r="D150" s="49"/>
      <c r="E150" s="1"/>
      <c r="F150" s="1"/>
      <c r="G150" s="1"/>
      <c r="H150" s="34"/>
      <c r="I150" s="34"/>
      <c r="J150" s="34"/>
      <c r="K150" s="34"/>
      <c r="L150" s="34"/>
      <c r="M150" s="34"/>
      <c r="N150" s="34"/>
      <c r="O150" s="34"/>
      <c r="P150" s="34"/>
      <c r="Q150" s="34"/>
      <c r="R150" s="34"/>
      <c r="S150" s="34"/>
      <c r="T150" s="34"/>
      <c r="U150" s="34"/>
    </row>
    <row r="151" spans="1:21" ht="15.75" customHeight="1">
      <c r="A151" s="34"/>
      <c r="B151" s="41"/>
      <c r="C151" s="34"/>
      <c r="D151" s="49"/>
      <c r="E151" s="1"/>
      <c r="F151" s="1"/>
      <c r="G151" s="1"/>
      <c r="H151" s="34"/>
      <c r="I151" s="34"/>
      <c r="J151" s="34"/>
      <c r="K151" s="34"/>
      <c r="L151" s="34"/>
      <c r="M151" s="34"/>
      <c r="N151" s="34"/>
      <c r="O151" s="34"/>
      <c r="P151" s="34"/>
      <c r="Q151" s="34"/>
      <c r="R151" s="34"/>
      <c r="S151" s="34"/>
      <c r="T151" s="34"/>
      <c r="U151" s="34"/>
    </row>
    <row r="152" spans="1:21" ht="15.75" customHeight="1">
      <c r="A152" s="34"/>
      <c r="B152" s="41"/>
      <c r="C152" s="34"/>
      <c r="D152" s="49"/>
      <c r="E152" s="1"/>
      <c r="F152" s="1"/>
      <c r="G152" s="1"/>
      <c r="H152" s="34"/>
      <c r="I152" s="34"/>
      <c r="J152" s="34"/>
      <c r="K152" s="34"/>
      <c r="L152" s="34"/>
      <c r="M152" s="34"/>
      <c r="N152" s="34"/>
      <c r="O152" s="34"/>
      <c r="P152" s="34"/>
      <c r="Q152" s="34"/>
      <c r="R152" s="34"/>
      <c r="S152" s="34"/>
      <c r="T152" s="34"/>
      <c r="U152" s="34"/>
    </row>
    <row r="153" spans="1:21" ht="15.75" customHeight="1">
      <c r="A153" s="34"/>
      <c r="B153" s="41"/>
      <c r="C153" s="34"/>
      <c r="D153" s="49"/>
      <c r="E153" s="1"/>
      <c r="F153" s="1"/>
      <c r="G153" s="1"/>
      <c r="H153" s="34"/>
      <c r="I153" s="34"/>
      <c r="J153" s="34"/>
      <c r="K153" s="34"/>
      <c r="L153" s="34"/>
      <c r="M153" s="34"/>
      <c r="N153" s="34"/>
      <c r="O153" s="34"/>
      <c r="P153" s="34"/>
      <c r="Q153" s="34"/>
      <c r="R153" s="34"/>
      <c r="S153" s="34"/>
      <c r="T153" s="34"/>
      <c r="U153" s="34"/>
    </row>
    <row r="154" spans="1:21" ht="15.75" customHeight="1">
      <c r="A154" s="34"/>
      <c r="B154" s="41"/>
      <c r="C154" s="34"/>
      <c r="D154" s="49"/>
      <c r="E154" s="1"/>
      <c r="F154" s="1"/>
      <c r="G154" s="1"/>
      <c r="H154" s="34"/>
      <c r="I154" s="34"/>
      <c r="J154" s="34"/>
      <c r="K154" s="34"/>
      <c r="L154" s="34"/>
      <c r="M154" s="34"/>
      <c r="N154" s="34"/>
      <c r="O154" s="34"/>
      <c r="P154" s="34"/>
      <c r="Q154" s="34"/>
      <c r="R154" s="34"/>
      <c r="S154" s="34"/>
      <c r="T154" s="34"/>
      <c r="U154" s="34"/>
    </row>
    <row r="155" spans="1:21" ht="15.75" customHeight="1">
      <c r="A155" s="34"/>
      <c r="B155" s="41"/>
      <c r="C155" s="34"/>
      <c r="D155" s="49"/>
      <c r="E155" s="1"/>
      <c r="F155" s="1"/>
      <c r="G155" s="1"/>
      <c r="H155" s="34"/>
      <c r="I155" s="34"/>
      <c r="J155" s="34"/>
      <c r="K155" s="34"/>
      <c r="L155" s="34"/>
      <c r="M155" s="34"/>
      <c r="N155" s="34"/>
      <c r="O155" s="34"/>
      <c r="P155" s="34"/>
      <c r="Q155" s="34"/>
      <c r="R155" s="34"/>
      <c r="S155" s="34"/>
      <c r="T155" s="34"/>
      <c r="U155" s="34"/>
    </row>
    <row r="156" spans="1:21" ht="15.75" customHeight="1">
      <c r="A156" s="34"/>
      <c r="B156" s="41"/>
      <c r="C156" s="34"/>
      <c r="D156" s="49"/>
      <c r="E156" s="1"/>
      <c r="F156" s="1"/>
      <c r="G156" s="1"/>
      <c r="H156" s="34"/>
      <c r="I156" s="34"/>
      <c r="J156" s="34"/>
      <c r="K156" s="34"/>
      <c r="L156" s="34"/>
      <c r="M156" s="34"/>
      <c r="N156" s="34"/>
      <c r="O156" s="34"/>
      <c r="P156" s="34"/>
      <c r="Q156" s="34"/>
      <c r="R156" s="34"/>
      <c r="S156" s="34"/>
      <c r="T156" s="34"/>
      <c r="U156" s="34"/>
    </row>
    <row r="157" spans="1:21" ht="15.75" customHeight="1">
      <c r="A157" s="34"/>
      <c r="B157" s="41"/>
      <c r="C157" s="34"/>
      <c r="D157" s="49"/>
      <c r="E157" s="1"/>
      <c r="F157" s="1"/>
      <c r="G157" s="1"/>
      <c r="H157" s="34"/>
      <c r="I157" s="34"/>
      <c r="J157" s="34"/>
      <c r="K157" s="34"/>
      <c r="L157" s="34"/>
      <c r="M157" s="34"/>
      <c r="N157" s="34"/>
      <c r="O157" s="34"/>
      <c r="P157" s="34"/>
      <c r="Q157" s="34"/>
      <c r="R157" s="34"/>
      <c r="S157" s="34"/>
      <c r="T157" s="34"/>
      <c r="U157" s="34"/>
    </row>
    <row r="158" spans="1:21" ht="15.75" customHeight="1">
      <c r="A158" s="34"/>
      <c r="B158" s="41"/>
      <c r="C158" s="34"/>
      <c r="D158" s="49"/>
      <c r="E158" s="1"/>
      <c r="F158" s="1"/>
      <c r="G158" s="1"/>
      <c r="H158" s="34"/>
      <c r="I158" s="34"/>
      <c r="J158" s="34"/>
      <c r="K158" s="34"/>
      <c r="L158" s="34"/>
      <c r="M158" s="34"/>
      <c r="N158" s="34"/>
      <c r="O158" s="34"/>
      <c r="P158" s="34"/>
      <c r="Q158" s="34"/>
      <c r="R158" s="34"/>
      <c r="S158" s="34"/>
      <c r="T158" s="34"/>
      <c r="U158" s="34"/>
    </row>
    <row r="159" spans="1:21" ht="15.75" customHeight="1">
      <c r="A159" s="34"/>
      <c r="B159" s="41"/>
      <c r="C159" s="34"/>
      <c r="D159" s="49"/>
      <c r="E159" s="1"/>
      <c r="F159" s="1"/>
      <c r="G159" s="1"/>
      <c r="H159" s="34"/>
      <c r="I159" s="34"/>
      <c r="J159" s="34"/>
      <c r="K159" s="34"/>
      <c r="L159" s="34"/>
      <c r="M159" s="34"/>
      <c r="N159" s="34"/>
      <c r="O159" s="34"/>
      <c r="P159" s="34"/>
      <c r="Q159" s="34"/>
      <c r="R159" s="34"/>
      <c r="S159" s="34"/>
      <c r="T159" s="34"/>
      <c r="U159" s="34"/>
    </row>
    <row r="160" spans="1:21" ht="15.75" customHeight="1">
      <c r="A160" s="34"/>
      <c r="B160" s="41"/>
      <c r="C160" s="34"/>
      <c r="D160" s="49"/>
      <c r="E160" s="1"/>
      <c r="F160" s="1"/>
      <c r="G160" s="1"/>
      <c r="H160" s="34"/>
      <c r="I160" s="34"/>
      <c r="J160" s="34"/>
      <c r="K160" s="34"/>
      <c r="L160" s="34"/>
      <c r="M160" s="34"/>
      <c r="N160" s="34"/>
      <c r="O160" s="34"/>
      <c r="P160" s="34"/>
      <c r="Q160" s="34"/>
      <c r="R160" s="34"/>
      <c r="S160" s="34"/>
      <c r="T160" s="34"/>
      <c r="U160" s="34"/>
    </row>
    <row r="161" spans="1:21" ht="15.75" customHeight="1">
      <c r="A161" s="34"/>
      <c r="B161" s="41"/>
      <c r="C161" s="34"/>
      <c r="D161" s="49"/>
      <c r="E161" s="1"/>
      <c r="F161" s="1"/>
      <c r="G161" s="1"/>
      <c r="H161" s="34"/>
      <c r="I161" s="34"/>
      <c r="J161" s="34"/>
      <c r="K161" s="34"/>
      <c r="L161" s="34"/>
      <c r="M161" s="34"/>
      <c r="N161" s="34"/>
      <c r="O161" s="34"/>
      <c r="P161" s="34"/>
      <c r="Q161" s="34"/>
      <c r="R161" s="34"/>
      <c r="S161" s="34"/>
      <c r="T161" s="34"/>
      <c r="U161" s="34"/>
    </row>
    <row r="162" spans="1:21" ht="15.75" customHeight="1">
      <c r="A162" s="34"/>
      <c r="B162" s="41"/>
      <c r="C162" s="34"/>
      <c r="D162" s="49"/>
      <c r="E162" s="1"/>
      <c r="F162" s="1"/>
      <c r="G162" s="1"/>
      <c r="H162" s="34"/>
      <c r="I162" s="34"/>
      <c r="J162" s="34"/>
      <c r="K162" s="34"/>
      <c r="L162" s="34"/>
      <c r="M162" s="34"/>
      <c r="N162" s="34"/>
      <c r="O162" s="34"/>
      <c r="P162" s="34"/>
      <c r="Q162" s="34"/>
      <c r="R162" s="34"/>
      <c r="S162" s="34"/>
      <c r="T162" s="34"/>
      <c r="U162" s="34"/>
    </row>
    <row r="163" spans="1:21" ht="15.75" customHeight="1">
      <c r="A163" s="34"/>
      <c r="B163" s="41"/>
      <c r="C163" s="34"/>
      <c r="D163" s="49"/>
      <c r="E163" s="1"/>
      <c r="F163" s="1"/>
      <c r="G163" s="1"/>
      <c r="H163" s="34"/>
      <c r="I163" s="34"/>
      <c r="J163" s="34"/>
      <c r="K163" s="34"/>
      <c r="L163" s="34"/>
      <c r="M163" s="34"/>
      <c r="N163" s="34"/>
      <c r="O163" s="34"/>
      <c r="P163" s="34"/>
      <c r="Q163" s="34"/>
      <c r="R163" s="34"/>
      <c r="S163" s="34"/>
      <c r="T163" s="34"/>
      <c r="U163" s="34"/>
    </row>
    <row r="164" spans="1:21" ht="15.75" customHeight="1">
      <c r="A164" s="34"/>
      <c r="B164" s="41"/>
      <c r="C164" s="34"/>
      <c r="D164" s="49"/>
      <c r="E164" s="1"/>
      <c r="F164" s="1"/>
      <c r="G164" s="1"/>
      <c r="H164" s="34"/>
      <c r="I164" s="34"/>
      <c r="J164" s="34"/>
      <c r="K164" s="34"/>
      <c r="L164" s="34"/>
      <c r="M164" s="34"/>
      <c r="N164" s="34"/>
      <c r="O164" s="34"/>
      <c r="P164" s="34"/>
      <c r="Q164" s="34"/>
      <c r="R164" s="34"/>
      <c r="S164" s="34"/>
      <c r="T164" s="34"/>
      <c r="U164" s="34"/>
    </row>
    <row r="165" spans="1:21" ht="15.75" customHeight="1">
      <c r="A165" s="34"/>
      <c r="B165" s="41"/>
      <c r="C165" s="34"/>
      <c r="D165" s="49"/>
      <c r="E165" s="1"/>
      <c r="F165" s="1"/>
      <c r="G165" s="1"/>
      <c r="H165" s="34"/>
      <c r="I165" s="34"/>
      <c r="J165" s="34"/>
      <c r="K165" s="34"/>
      <c r="L165" s="34"/>
      <c r="M165" s="34"/>
      <c r="N165" s="34"/>
      <c r="O165" s="34"/>
      <c r="P165" s="34"/>
      <c r="Q165" s="34"/>
      <c r="R165" s="34"/>
      <c r="S165" s="34"/>
      <c r="T165" s="34"/>
      <c r="U165" s="34"/>
    </row>
    <row r="166" spans="1:21" ht="15.75" customHeight="1">
      <c r="A166" s="34"/>
      <c r="B166" s="41"/>
      <c r="C166" s="34"/>
      <c r="D166" s="49"/>
      <c r="E166" s="1"/>
      <c r="F166" s="1"/>
      <c r="G166" s="1"/>
      <c r="H166" s="34"/>
      <c r="I166" s="34"/>
      <c r="J166" s="34"/>
      <c r="K166" s="34"/>
      <c r="L166" s="34"/>
      <c r="M166" s="34"/>
      <c r="N166" s="34"/>
      <c r="O166" s="34"/>
      <c r="P166" s="34"/>
      <c r="Q166" s="34"/>
      <c r="R166" s="34"/>
      <c r="S166" s="34"/>
      <c r="T166" s="34"/>
      <c r="U166" s="34"/>
    </row>
    <row r="167" spans="1:21" ht="15.75" customHeight="1">
      <c r="A167" s="34"/>
      <c r="B167" s="41"/>
      <c r="C167" s="34"/>
      <c r="D167" s="49"/>
      <c r="E167" s="1"/>
      <c r="F167" s="1"/>
      <c r="G167" s="1"/>
      <c r="H167" s="34"/>
      <c r="I167" s="34"/>
      <c r="J167" s="34"/>
      <c r="K167" s="34"/>
      <c r="L167" s="34"/>
      <c r="M167" s="34"/>
      <c r="N167" s="34"/>
      <c r="O167" s="34"/>
      <c r="P167" s="34"/>
      <c r="Q167" s="34"/>
      <c r="R167" s="34"/>
      <c r="S167" s="34"/>
      <c r="T167" s="34"/>
      <c r="U167" s="34"/>
    </row>
    <row r="168" spans="1:21" ht="15.75" customHeight="1">
      <c r="A168" s="34"/>
      <c r="B168" s="41"/>
      <c r="C168" s="34"/>
      <c r="D168" s="49"/>
      <c r="E168" s="1"/>
      <c r="F168" s="1"/>
      <c r="G168" s="1"/>
      <c r="H168" s="34"/>
      <c r="I168" s="34"/>
      <c r="J168" s="34"/>
      <c r="K168" s="34"/>
      <c r="L168" s="34"/>
      <c r="M168" s="34"/>
      <c r="N168" s="34"/>
      <c r="O168" s="34"/>
      <c r="P168" s="34"/>
      <c r="Q168" s="34"/>
      <c r="R168" s="34"/>
      <c r="S168" s="34"/>
      <c r="T168" s="34"/>
      <c r="U168" s="34"/>
    </row>
    <row r="169" spans="1:21" ht="15.75" customHeight="1">
      <c r="A169" s="34"/>
      <c r="B169" s="41"/>
      <c r="C169" s="34"/>
      <c r="D169" s="49"/>
      <c r="E169" s="1"/>
      <c r="F169" s="1"/>
      <c r="G169" s="1"/>
      <c r="H169" s="34"/>
      <c r="I169" s="34"/>
      <c r="J169" s="34"/>
      <c r="K169" s="34"/>
      <c r="L169" s="34"/>
      <c r="M169" s="34"/>
      <c r="N169" s="34"/>
      <c r="O169" s="34"/>
      <c r="P169" s="34"/>
      <c r="Q169" s="34"/>
      <c r="R169" s="34"/>
      <c r="S169" s="34"/>
      <c r="T169" s="34"/>
      <c r="U169" s="34"/>
    </row>
    <row r="170" spans="1:21" ht="15.75" customHeight="1">
      <c r="A170" s="34"/>
      <c r="B170" s="41"/>
      <c r="C170" s="34"/>
      <c r="D170" s="49"/>
      <c r="E170" s="1"/>
      <c r="F170" s="1"/>
      <c r="G170" s="1"/>
      <c r="H170" s="34"/>
      <c r="I170" s="34"/>
      <c r="J170" s="34"/>
      <c r="K170" s="34"/>
      <c r="L170" s="34"/>
      <c r="M170" s="34"/>
      <c r="N170" s="34"/>
      <c r="O170" s="34"/>
      <c r="P170" s="34"/>
      <c r="Q170" s="34"/>
      <c r="R170" s="34"/>
      <c r="S170" s="34"/>
      <c r="T170" s="34"/>
      <c r="U170" s="34"/>
    </row>
    <row r="171" spans="1:21" ht="15.75" customHeight="1">
      <c r="A171" s="34"/>
      <c r="B171" s="41"/>
      <c r="C171" s="34"/>
      <c r="D171" s="49"/>
      <c r="E171" s="1"/>
      <c r="F171" s="1"/>
      <c r="G171" s="1"/>
      <c r="H171" s="34"/>
      <c r="I171" s="34"/>
      <c r="J171" s="34"/>
      <c r="K171" s="34"/>
      <c r="L171" s="34"/>
      <c r="M171" s="34"/>
      <c r="N171" s="34"/>
      <c r="O171" s="34"/>
      <c r="P171" s="34"/>
      <c r="Q171" s="34"/>
      <c r="R171" s="34"/>
      <c r="S171" s="34"/>
      <c r="T171" s="34"/>
      <c r="U171" s="34"/>
    </row>
    <row r="172" spans="1:21" ht="15.75" customHeight="1">
      <c r="A172" s="34"/>
      <c r="B172" s="41"/>
      <c r="C172" s="34"/>
      <c r="D172" s="49"/>
      <c r="E172" s="1"/>
      <c r="F172" s="1"/>
      <c r="G172" s="1"/>
      <c r="H172" s="34"/>
      <c r="I172" s="34"/>
      <c r="J172" s="34"/>
      <c r="K172" s="34"/>
      <c r="L172" s="34"/>
      <c r="M172" s="34"/>
      <c r="N172" s="34"/>
      <c r="O172" s="34"/>
      <c r="P172" s="34"/>
      <c r="Q172" s="34"/>
      <c r="R172" s="34"/>
      <c r="S172" s="34"/>
      <c r="T172" s="34"/>
      <c r="U172" s="34"/>
    </row>
    <row r="173" spans="1:21" ht="15.75" customHeight="1">
      <c r="A173" s="34"/>
      <c r="B173" s="41"/>
      <c r="C173" s="34"/>
      <c r="D173" s="49"/>
      <c r="E173" s="1"/>
      <c r="F173" s="1"/>
      <c r="G173" s="1"/>
      <c r="H173" s="34"/>
      <c r="I173" s="34"/>
      <c r="J173" s="34"/>
      <c r="K173" s="34"/>
      <c r="L173" s="34"/>
      <c r="M173" s="34"/>
      <c r="N173" s="34"/>
      <c r="O173" s="34"/>
      <c r="P173" s="34"/>
      <c r="Q173" s="34"/>
      <c r="R173" s="34"/>
      <c r="S173" s="34"/>
      <c r="T173" s="34"/>
      <c r="U173" s="34"/>
    </row>
    <row r="174" spans="1:21" ht="15.75" customHeight="1">
      <c r="A174" s="34"/>
      <c r="B174" s="41"/>
      <c r="C174" s="34"/>
      <c r="D174" s="49"/>
      <c r="E174" s="1"/>
      <c r="F174" s="1"/>
      <c r="G174" s="1"/>
      <c r="H174" s="34"/>
      <c r="I174" s="34"/>
      <c r="J174" s="34"/>
      <c r="K174" s="34"/>
      <c r="L174" s="34"/>
      <c r="M174" s="34"/>
      <c r="N174" s="34"/>
      <c r="O174" s="34"/>
      <c r="P174" s="34"/>
      <c r="Q174" s="34"/>
      <c r="R174" s="34"/>
      <c r="S174" s="34"/>
      <c r="T174" s="34"/>
      <c r="U174" s="34"/>
    </row>
    <row r="175" spans="1:21" ht="15.75" customHeight="1">
      <c r="A175" s="34"/>
      <c r="B175" s="41"/>
      <c r="C175" s="34"/>
      <c r="D175" s="49"/>
      <c r="E175" s="1"/>
      <c r="F175" s="1"/>
      <c r="G175" s="1"/>
      <c r="H175" s="34"/>
      <c r="I175" s="34"/>
      <c r="J175" s="34"/>
      <c r="K175" s="34"/>
      <c r="L175" s="34"/>
      <c r="M175" s="34"/>
      <c r="N175" s="34"/>
      <c r="O175" s="34"/>
      <c r="P175" s="34"/>
      <c r="Q175" s="34"/>
      <c r="R175" s="34"/>
      <c r="S175" s="34"/>
      <c r="T175" s="34"/>
      <c r="U175" s="34"/>
    </row>
    <row r="176" spans="1:21" ht="15.75" customHeight="1">
      <c r="A176" s="34"/>
      <c r="B176" s="41"/>
      <c r="C176" s="34"/>
      <c r="D176" s="49"/>
      <c r="E176" s="1"/>
      <c r="F176" s="1"/>
      <c r="G176" s="1"/>
      <c r="H176" s="34"/>
      <c r="I176" s="34"/>
      <c r="J176" s="34"/>
      <c r="K176" s="34"/>
      <c r="L176" s="34"/>
      <c r="M176" s="34"/>
      <c r="N176" s="34"/>
      <c r="O176" s="34"/>
      <c r="P176" s="34"/>
      <c r="Q176" s="34"/>
      <c r="R176" s="34"/>
      <c r="S176" s="34"/>
      <c r="T176" s="34"/>
      <c r="U176" s="34"/>
    </row>
    <row r="177" spans="1:21" ht="15.75" customHeight="1">
      <c r="A177" s="34"/>
      <c r="B177" s="41"/>
      <c r="C177" s="34"/>
      <c r="D177" s="49"/>
      <c r="E177" s="1"/>
      <c r="F177" s="1"/>
      <c r="G177" s="1"/>
      <c r="H177" s="34"/>
      <c r="I177" s="34"/>
      <c r="J177" s="34"/>
      <c r="K177" s="34"/>
      <c r="L177" s="34"/>
      <c r="M177" s="34"/>
      <c r="N177" s="34"/>
      <c r="O177" s="34"/>
      <c r="P177" s="34"/>
      <c r="Q177" s="34"/>
      <c r="R177" s="34"/>
      <c r="S177" s="34"/>
      <c r="T177" s="34"/>
      <c r="U177" s="34"/>
    </row>
    <row r="178" spans="1:21" ht="15.75" customHeight="1">
      <c r="A178" s="34"/>
      <c r="B178" s="41"/>
      <c r="C178" s="34"/>
      <c r="D178" s="49"/>
      <c r="E178" s="1"/>
      <c r="F178" s="1"/>
      <c r="G178" s="1"/>
      <c r="H178" s="34"/>
      <c r="I178" s="34"/>
      <c r="J178" s="34"/>
      <c r="K178" s="34"/>
      <c r="L178" s="34"/>
      <c r="M178" s="34"/>
      <c r="N178" s="34"/>
      <c r="O178" s="34"/>
      <c r="P178" s="34"/>
      <c r="Q178" s="34"/>
      <c r="R178" s="34"/>
      <c r="S178" s="34"/>
      <c r="T178" s="34"/>
      <c r="U178" s="34"/>
    </row>
    <row r="179" spans="1:21" ht="15.75" customHeight="1">
      <c r="A179" s="34"/>
      <c r="B179" s="41"/>
      <c r="C179" s="34"/>
      <c r="D179" s="49"/>
      <c r="E179" s="1"/>
      <c r="F179" s="1"/>
      <c r="G179" s="1"/>
      <c r="H179" s="34"/>
      <c r="I179" s="34"/>
      <c r="J179" s="34"/>
      <c r="K179" s="34"/>
      <c r="L179" s="34"/>
      <c r="M179" s="34"/>
      <c r="N179" s="34"/>
      <c r="O179" s="34"/>
      <c r="P179" s="34"/>
      <c r="Q179" s="34"/>
      <c r="R179" s="34"/>
      <c r="S179" s="34"/>
      <c r="T179" s="34"/>
      <c r="U179" s="34"/>
    </row>
    <row r="180" spans="1:21" ht="15.75" customHeight="1">
      <c r="A180" s="34"/>
      <c r="B180" s="41"/>
      <c r="C180" s="34"/>
      <c r="D180" s="49"/>
      <c r="E180" s="1"/>
      <c r="F180" s="1"/>
      <c r="G180" s="1"/>
      <c r="H180" s="34"/>
      <c r="I180" s="34"/>
      <c r="J180" s="34"/>
      <c r="K180" s="34"/>
      <c r="L180" s="34"/>
      <c r="M180" s="34"/>
      <c r="N180" s="34"/>
      <c r="O180" s="34"/>
      <c r="P180" s="34"/>
      <c r="Q180" s="34"/>
      <c r="R180" s="34"/>
      <c r="S180" s="34"/>
      <c r="T180" s="34"/>
      <c r="U180" s="34"/>
    </row>
    <row r="181" spans="1:21" ht="15.75" customHeight="1">
      <c r="A181" s="34"/>
      <c r="B181" s="41"/>
      <c r="C181" s="34"/>
      <c r="D181" s="49"/>
      <c r="E181" s="1"/>
      <c r="F181" s="1"/>
      <c r="G181" s="1"/>
      <c r="H181" s="34"/>
      <c r="I181" s="34"/>
      <c r="J181" s="34"/>
      <c r="K181" s="34"/>
      <c r="L181" s="34"/>
      <c r="M181" s="34"/>
      <c r="N181" s="34"/>
      <c r="O181" s="34"/>
      <c r="P181" s="34"/>
      <c r="Q181" s="34"/>
      <c r="R181" s="34"/>
      <c r="S181" s="34"/>
      <c r="T181" s="34"/>
      <c r="U181" s="34"/>
    </row>
    <row r="182" spans="1:21" ht="15.75" customHeight="1">
      <c r="A182" s="34"/>
      <c r="B182" s="41"/>
      <c r="C182" s="34"/>
      <c r="D182" s="49"/>
      <c r="E182" s="1"/>
      <c r="F182" s="1"/>
      <c r="G182" s="1"/>
      <c r="H182" s="34"/>
      <c r="I182" s="34"/>
      <c r="J182" s="34"/>
      <c r="K182" s="34"/>
      <c r="L182" s="34"/>
      <c r="M182" s="34"/>
      <c r="N182" s="34"/>
      <c r="O182" s="34"/>
      <c r="P182" s="34"/>
      <c r="Q182" s="34"/>
      <c r="R182" s="34"/>
      <c r="S182" s="34"/>
      <c r="T182" s="34"/>
      <c r="U182" s="34"/>
    </row>
    <row r="183" spans="1:21" ht="15.75" customHeight="1">
      <c r="A183" s="34"/>
      <c r="B183" s="41"/>
      <c r="C183" s="34"/>
      <c r="D183" s="49"/>
      <c r="E183" s="1"/>
      <c r="F183" s="1"/>
      <c r="G183" s="1"/>
      <c r="H183" s="34"/>
      <c r="I183" s="34"/>
      <c r="J183" s="34"/>
      <c r="K183" s="34"/>
      <c r="L183" s="34"/>
      <c r="M183" s="34"/>
      <c r="N183" s="34"/>
      <c r="O183" s="34"/>
      <c r="P183" s="34"/>
      <c r="Q183" s="34"/>
      <c r="R183" s="34"/>
      <c r="S183" s="34"/>
      <c r="T183" s="34"/>
      <c r="U183" s="34"/>
    </row>
    <row r="184" spans="1:21" ht="15.75" customHeight="1">
      <c r="A184" s="34"/>
      <c r="B184" s="41"/>
      <c r="C184" s="34"/>
      <c r="D184" s="49"/>
      <c r="E184" s="1"/>
      <c r="F184" s="1"/>
      <c r="G184" s="1"/>
      <c r="H184" s="34"/>
      <c r="I184" s="34"/>
      <c r="J184" s="34"/>
      <c r="K184" s="34"/>
      <c r="L184" s="34"/>
      <c r="M184" s="34"/>
      <c r="N184" s="34"/>
      <c r="O184" s="34"/>
      <c r="P184" s="34"/>
      <c r="Q184" s="34"/>
      <c r="R184" s="34"/>
      <c r="S184" s="34"/>
      <c r="T184" s="34"/>
      <c r="U184" s="34"/>
    </row>
    <row r="185" spans="1:21" ht="15.75" customHeight="1">
      <c r="A185" s="34"/>
      <c r="B185" s="41"/>
      <c r="C185" s="34"/>
      <c r="D185" s="49"/>
      <c r="E185" s="1"/>
      <c r="F185" s="1"/>
      <c r="G185" s="1"/>
      <c r="H185" s="34"/>
      <c r="I185" s="34"/>
      <c r="J185" s="34"/>
      <c r="K185" s="34"/>
      <c r="L185" s="34"/>
      <c r="M185" s="34"/>
      <c r="N185" s="34"/>
      <c r="O185" s="34"/>
      <c r="P185" s="34"/>
      <c r="Q185" s="34"/>
      <c r="R185" s="34"/>
      <c r="S185" s="34"/>
      <c r="T185" s="34"/>
      <c r="U185" s="34"/>
    </row>
    <row r="186" spans="1:21" ht="15.75" customHeight="1">
      <c r="A186" s="34"/>
      <c r="B186" s="41"/>
      <c r="C186" s="34"/>
      <c r="D186" s="49"/>
      <c r="E186" s="1"/>
      <c r="F186" s="1"/>
      <c r="G186" s="1"/>
      <c r="H186" s="34"/>
      <c r="I186" s="34"/>
      <c r="J186" s="34"/>
      <c r="K186" s="34"/>
      <c r="L186" s="34"/>
      <c r="M186" s="34"/>
      <c r="N186" s="34"/>
      <c r="O186" s="34"/>
      <c r="P186" s="34"/>
      <c r="Q186" s="34"/>
      <c r="R186" s="34"/>
      <c r="S186" s="34"/>
      <c r="T186" s="34"/>
      <c r="U186" s="34"/>
    </row>
    <row r="187" spans="1:21" ht="15.75" customHeight="1">
      <c r="A187" s="34"/>
      <c r="B187" s="41"/>
      <c r="C187" s="34"/>
      <c r="D187" s="49"/>
      <c r="E187" s="1"/>
      <c r="F187" s="1"/>
      <c r="G187" s="1"/>
      <c r="H187" s="34"/>
      <c r="I187" s="34"/>
      <c r="J187" s="34"/>
      <c r="K187" s="34"/>
      <c r="L187" s="34"/>
      <c r="M187" s="34"/>
      <c r="N187" s="34"/>
      <c r="O187" s="34"/>
      <c r="P187" s="34"/>
      <c r="Q187" s="34"/>
      <c r="R187" s="34"/>
      <c r="S187" s="34"/>
      <c r="T187" s="34"/>
      <c r="U187" s="34"/>
    </row>
    <row r="188" spans="1:21" ht="15.75" customHeight="1">
      <c r="A188" s="34"/>
      <c r="B188" s="41"/>
      <c r="C188" s="34"/>
      <c r="D188" s="49"/>
      <c r="E188" s="1"/>
      <c r="F188" s="1"/>
      <c r="G188" s="1"/>
      <c r="H188" s="34"/>
      <c r="I188" s="34"/>
      <c r="J188" s="34"/>
      <c r="K188" s="34"/>
      <c r="L188" s="34"/>
      <c r="M188" s="34"/>
      <c r="N188" s="34"/>
      <c r="O188" s="34"/>
      <c r="P188" s="34"/>
      <c r="Q188" s="34"/>
      <c r="R188" s="34"/>
      <c r="S188" s="34"/>
      <c r="T188" s="34"/>
      <c r="U188" s="34"/>
    </row>
    <row r="189" spans="1:21" ht="15.75" customHeight="1">
      <c r="A189" s="34"/>
      <c r="B189" s="41"/>
      <c r="C189" s="34"/>
      <c r="D189" s="49"/>
      <c r="E189" s="1"/>
      <c r="F189" s="1"/>
      <c r="G189" s="1"/>
      <c r="H189" s="34"/>
      <c r="I189" s="34"/>
      <c r="J189" s="34"/>
      <c r="K189" s="34"/>
      <c r="L189" s="34"/>
      <c r="M189" s="34"/>
      <c r="N189" s="34"/>
      <c r="O189" s="34"/>
      <c r="P189" s="34"/>
      <c r="Q189" s="34"/>
      <c r="R189" s="34"/>
      <c r="S189" s="34"/>
      <c r="T189" s="34"/>
      <c r="U189" s="34"/>
    </row>
    <row r="190" spans="1:21" ht="15.75" customHeight="1">
      <c r="A190" s="34"/>
      <c r="B190" s="41"/>
      <c r="C190" s="34"/>
      <c r="D190" s="49"/>
      <c r="E190" s="1"/>
      <c r="F190" s="1"/>
      <c r="G190" s="1"/>
      <c r="H190" s="34"/>
      <c r="I190" s="34"/>
      <c r="J190" s="34"/>
      <c r="K190" s="34"/>
      <c r="L190" s="34"/>
      <c r="M190" s="34"/>
      <c r="N190" s="34"/>
      <c r="O190" s="34"/>
      <c r="P190" s="34"/>
      <c r="Q190" s="34"/>
      <c r="R190" s="34"/>
      <c r="S190" s="34"/>
      <c r="T190" s="34"/>
      <c r="U190" s="34"/>
    </row>
    <row r="191" spans="1:21" ht="15.75" customHeight="1">
      <c r="A191" s="34"/>
      <c r="B191" s="41"/>
      <c r="C191" s="34"/>
      <c r="D191" s="49"/>
      <c r="E191" s="1"/>
      <c r="F191" s="1"/>
      <c r="G191" s="1"/>
      <c r="H191" s="34"/>
      <c r="I191" s="34"/>
      <c r="J191" s="34"/>
      <c r="K191" s="34"/>
      <c r="L191" s="34"/>
      <c r="M191" s="34"/>
      <c r="N191" s="34"/>
      <c r="O191" s="34"/>
      <c r="P191" s="34"/>
      <c r="Q191" s="34"/>
      <c r="R191" s="34"/>
      <c r="S191" s="34"/>
      <c r="T191" s="34"/>
      <c r="U191" s="34"/>
    </row>
    <row r="192" spans="1:21" ht="15.75" customHeight="1">
      <c r="A192" s="34"/>
      <c r="B192" s="41"/>
      <c r="C192" s="34"/>
      <c r="D192" s="49"/>
      <c r="E192" s="1"/>
      <c r="F192" s="1"/>
      <c r="G192" s="1"/>
      <c r="H192" s="34"/>
      <c r="I192" s="34"/>
      <c r="J192" s="34"/>
      <c r="K192" s="34"/>
      <c r="L192" s="34"/>
      <c r="M192" s="34"/>
      <c r="N192" s="34"/>
      <c r="O192" s="34"/>
      <c r="P192" s="34"/>
      <c r="Q192" s="34"/>
      <c r="R192" s="34"/>
      <c r="S192" s="34"/>
      <c r="T192" s="34"/>
      <c r="U192" s="34"/>
    </row>
    <row r="193" spans="1:21" ht="15.75" customHeight="1">
      <c r="A193" s="34"/>
      <c r="B193" s="41"/>
      <c r="C193" s="34"/>
      <c r="D193" s="49"/>
      <c r="E193" s="1"/>
      <c r="F193" s="1"/>
      <c r="G193" s="1"/>
      <c r="H193" s="34"/>
      <c r="I193" s="34"/>
      <c r="J193" s="34"/>
      <c r="K193" s="34"/>
      <c r="L193" s="34"/>
      <c r="M193" s="34"/>
      <c r="N193" s="34"/>
      <c r="O193" s="34"/>
      <c r="P193" s="34"/>
      <c r="Q193" s="34"/>
      <c r="R193" s="34"/>
      <c r="S193" s="34"/>
      <c r="T193" s="34"/>
      <c r="U193" s="34"/>
    </row>
    <row r="194" spans="1:21" ht="15.75" customHeight="1">
      <c r="A194" s="34"/>
      <c r="B194" s="41"/>
      <c r="C194" s="34"/>
      <c r="D194" s="49"/>
      <c r="E194" s="1"/>
      <c r="F194" s="1"/>
      <c r="G194" s="1"/>
      <c r="H194" s="34"/>
      <c r="I194" s="34"/>
      <c r="J194" s="34"/>
      <c r="K194" s="34"/>
      <c r="L194" s="34"/>
      <c r="M194" s="34"/>
      <c r="N194" s="34"/>
      <c r="O194" s="34"/>
      <c r="P194" s="34"/>
      <c r="Q194" s="34"/>
      <c r="R194" s="34"/>
      <c r="S194" s="34"/>
      <c r="T194" s="34"/>
      <c r="U194" s="34"/>
    </row>
    <row r="195" spans="1:21" ht="15.75" customHeight="1">
      <c r="A195" s="34"/>
      <c r="B195" s="41"/>
      <c r="C195" s="34"/>
      <c r="D195" s="49"/>
      <c r="E195" s="1"/>
      <c r="F195" s="1"/>
      <c r="G195" s="1"/>
      <c r="H195" s="34"/>
      <c r="I195" s="34"/>
      <c r="J195" s="34"/>
      <c r="K195" s="34"/>
      <c r="L195" s="34"/>
      <c r="M195" s="34"/>
      <c r="N195" s="34"/>
      <c r="O195" s="34"/>
      <c r="P195" s="34"/>
      <c r="Q195" s="34"/>
      <c r="R195" s="34"/>
      <c r="S195" s="34"/>
      <c r="T195" s="34"/>
      <c r="U195" s="34"/>
    </row>
    <row r="196" spans="1:21" ht="15.75" customHeight="1">
      <c r="A196" s="34"/>
      <c r="B196" s="41"/>
      <c r="C196" s="34"/>
      <c r="D196" s="49"/>
      <c r="E196" s="1"/>
      <c r="F196" s="1"/>
      <c r="G196" s="1"/>
      <c r="H196" s="34"/>
      <c r="I196" s="34"/>
      <c r="J196" s="34"/>
      <c r="K196" s="34"/>
      <c r="L196" s="34"/>
      <c r="M196" s="34"/>
      <c r="N196" s="34"/>
      <c r="O196" s="34"/>
      <c r="P196" s="34"/>
      <c r="Q196" s="34"/>
      <c r="R196" s="34"/>
      <c r="S196" s="34"/>
      <c r="T196" s="34"/>
      <c r="U196" s="34"/>
    </row>
    <row r="197" spans="1:21" ht="15.75" customHeight="1">
      <c r="A197" s="34"/>
      <c r="B197" s="41"/>
      <c r="C197" s="34"/>
      <c r="D197" s="49"/>
      <c r="E197" s="1"/>
      <c r="F197" s="1"/>
      <c r="G197" s="1"/>
      <c r="H197" s="34"/>
      <c r="I197" s="34"/>
      <c r="J197" s="34"/>
      <c r="K197" s="34"/>
      <c r="L197" s="34"/>
      <c r="M197" s="34"/>
      <c r="N197" s="34"/>
      <c r="O197" s="34"/>
      <c r="P197" s="34"/>
      <c r="Q197" s="34"/>
      <c r="R197" s="34"/>
      <c r="S197" s="34"/>
      <c r="T197" s="34"/>
      <c r="U197" s="34"/>
    </row>
    <row r="198" spans="1:21" ht="15.75" customHeight="1">
      <c r="A198" s="34"/>
      <c r="B198" s="41"/>
      <c r="C198" s="34"/>
      <c r="D198" s="49"/>
      <c r="E198" s="1"/>
      <c r="F198" s="1"/>
      <c r="G198" s="1"/>
      <c r="H198" s="34"/>
      <c r="I198" s="34"/>
      <c r="J198" s="34"/>
      <c r="K198" s="34"/>
      <c r="L198" s="34"/>
      <c r="M198" s="34"/>
      <c r="N198" s="34"/>
      <c r="O198" s="34"/>
      <c r="P198" s="34"/>
      <c r="Q198" s="34"/>
      <c r="R198" s="34"/>
      <c r="S198" s="34"/>
      <c r="T198" s="34"/>
      <c r="U198" s="34"/>
    </row>
    <row r="199" spans="1:21" ht="15.75" customHeight="1">
      <c r="A199" s="34"/>
      <c r="B199" s="41"/>
      <c r="C199" s="34"/>
      <c r="D199" s="49"/>
      <c r="E199" s="1"/>
      <c r="F199" s="1"/>
      <c r="G199" s="1"/>
      <c r="H199" s="34"/>
      <c r="I199" s="34"/>
      <c r="J199" s="34"/>
      <c r="K199" s="34"/>
      <c r="L199" s="34"/>
      <c r="M199" s="34"/>
      <c r="N199" s="34"/>
      <c r="O199" s="34"/>
      <c r="P199" s="34"/>
      <c r="Q199" s="34"/>
      <c r="R199" s="34"/>
      <c r="S199" s="34"/>
      <c r="T199" s="34"/>
      <c r="U199" s="34"/>
    </row>
    <row r="200" spans="1:21" ht="15.75" customHeight="1">
      <c r="A200" s="34"/>
      <c r="B200" s="41"/>
      <c r="C200" s="34"/>
      <c r="D200" s="49"/>
      <c r="E200" s="1"/>
      <c r="F200" s="1"/>
      <c r="G200" s="1"/>
      <c r="H200" s="34"/>
      <c r="I200" s="34"/>
      <c r="J200" s="34"/>
      <c r="K200" s="34"/>
      <c r="L200" s="34"/>
      <c r="M200" s="34"/>
      <c r="N200" s="34"/>
      <c r="O200" s="34"/>
      <c r="P200" s="34"/>
      <c r="Q200" s="34"/>
      <c r="R200" s="34"/>
      <c r="S200" s="34"/>
      <c r="T200" s="34"/>
      <c r="U200" s="34"/>
    </row>
    <row r="201" spans="1:21" ht="15.75" customHeight="1">
      <c r="A201" s="34"/>
      <c r="B201" s="41"/>
      <c r="C201" s="34"/>
      <c r="D201" s="49"/>
      <c r="E201" s="1"/>
      <c r="F201" s="1"/>
      <c r="G201" s="1"/>
      <c r="H201" s="34"/>
      <c r="I201" s="34"/>
      <c r="J201" s="34"/>
      <c r="K201" s="34"/>
      <c r="L201" s="34"/>
      <c r="M201" s="34"/>
      <c r="N201" s="34"/>
      <c r="O201" s="34"/>
      <c r="P201" s="34"/>
      <c r="Q201" s="34"/>
      <c r="R201" s="34"/>
      <c r="S201" s="34"/>
      <c r="T201" s="34"/>
      <c r="U201" s="34"/>
    </row>
    <row r="202" spans="1:21" ht="15.75" customHeight="1">
      <c r="A202" s="34"/>
      <c r="B202" s="41"/>
      <c r="C202" s="34"/>
      <c r="D202" s="49"/>
      <c r="E202" s="1"/>
      <c r="F202" s="1"/>
      <c r="G202" s="1"/>
      <c r="H202" s="34"/>
      <c r="I202" s="34"/>
      <c r="J202" s="34"/>
      <c r="K202" s="34"/>
      <c r="L202" s="34"/>
      <c r="M202" s="34"/>
      <c r="N202" s="34"/>
      <c r="O202" s="34"/>
      <c r="P202" s="34"/>
      <c r="Q202" s="34"/>
      <c r="R202" s="34"/>
      <c r="S202" s="34"/>
      <c r="T202" s="34"/>
      <c r="U202" s="34"/>
    </row>
    <row r="203" spans="1:21" ht="15.75" customHeight="1">
      <c r="A203" s="34"/>
      <c r="B203" s="41"/>
      <c r="C203" s="34"/>
      <c r="D203" s="49"/>
      <c r="E203" s="1"/>
      <c r="F203" s="1"/>
      <c r="G203" s="1"/>
      <c r="H203" s="34"/>
      <c r="I203" s="34"/>
      <c r="J203" s="34"/>
      <c r="K203" s="34"/>
      <c r="L203" s="34"/>
      <c r="M203" s="34"/>
      <c r="N203" s="34"/>
      <c r="O203" s="34"/>
      <c r="P203" s="34"/>
      <c r="Q203" s="34"/>
      <c r="R203" s="34"/>
      <c r="S203" s="34"/>
      <c r="T203" s="34"/>
      <c r="U203" s="34"/>
    </row>
    <row r="204" spans="1:21" ht="15.75" customHeight="1">
      <c r="A204" s="34"/>
      <c r="B204" s="41"/>
      <c r="C204" s="34"/>
      <c r="D204" s="49"/>
      <c r="E204" s="1"/>
      <c r="F204" s="1"/>
      <c r="G204" s="1"/>
      <c r="H204" s="34"/>
      <c r="I204" s="34"/>
      <c r="J204" s="34"/>
      <c r="K204" s="34"/>
      <c r="L204" s="34"/>
      <c r="M204" s="34"/>
      <c r="N204" s="34"/>
      <c r="O204" s="34"/>
      <c r="P204" s="34"/>
      <c r="Q204" s="34"/>
      <c r="R204" s="34"/>
      <c r="S204" s="34"/>
      <c r="T204" s="34"/>
      <c r="U204" s="34"/>
    </row>
    <row r="205" spans="1:21" ht="15.75" customHeight="1">
      <c r="A205" s="34"/>
      <c r="B205" s="41"/>
      <c r="C205" s="34"/>
      <c r="D205" s="49"/>
      <c r="E205" s="1"/>
      <c r="F205" s="1"/>
      <c r="G205" s="1"/>
      <c r="H205" s="34"/>
      <c r="I205" s="34"/>
      <c r="J205" s="34"/>
      <c r="K205" s="34"/>
      <c r="L205" s="34"/>
      <c r="M205" s="34"/>
      <c r="N205" s="34"/>
      <c r="O205" s="34"/>
      <c r="P205" s="34"/>
      <c r="Q205" s="34"/>
      <c r="R205" s="34"/>
      <c r="S205" s="34"/>
      <c r="T205" s="34"/>
      <c r="U205" s="34"/>
    </row>
    <row r="206" spans="1:21" ht="15.75" customHeight="1">
      <c r="A206" s="34"/>
      <c r="B206" s="41"/>
      <c r="C206" s="34"/>
      <c r="D206" s="49"/>
      <c r="E206" s="1"/>
      <c r="F206" s="1"/>
      <c r="G206" s="1"/>
      <c r="H206" s="34"/>
      <c r="I206" s="34"/>
      <c r="J206" s="34"/>
      <c r="K206" s="34"/>
      <c r="L206" s="34"/>
      <c r="M206" s="34"/>
      <c r="N206" s="34"/>
      <c r="O206" s="34"/>
      <c r="P206" s="34"/>
      <c r="Q206" s="34"/>
      <c r="R206" s="34"/>
      <c r="S206" s="34"/>
      <c r="T206" s="34"/>
      <c r="U206" s="34"/>
    </row>
    <row r="207" spans="1:21" ht="15.75" customHeight="1">
      <c r="A207" s="34"/>
      <c r="B207" s="41"/>
      <c r="C207" s="34"/>
      <c r="D207" s="49"/>
      <c r="E207" s="1"/>
      <c r="F207" s="1"/>
      <c r="G207" s="1"/>
      <c r="H207" s="34"/>
      <c r="I207" s="34"/>
      <c r="J207" s="34"/>
      <c r="K207" s="34"/>
      <c r="L207" s="34"/>
      <c r="M207" s="34"/>
      <c r="N207" s="34"/>
      <c r="O207" s="34"/>
      <c r="P207" s="34"/>
      <c r="Q207" s="34"/>
      <c r="R207" s="34"/>
      <c r="S207" s="34"/>
      <c r="T207" s="34"/>
      <c r="U207" s="34"/>
    </row>
    <row r="208" spans="1:21" ht="15.75" customHeight="1">
      <c r="A208" s="34"/>
      <c r="B208" s="41"/>
      <c r="C208" s="34"/>
      <c r="D208" s="49"/>
      <c r="E208" s="1"/>
      <c r="F208" s="1"/>
      <c r="G208" s="1"/>
      <c r="H208" s="34"/>
      <c r="I208" s="34"/>
      <c r="J208" s="34"/>
      <c r="K208" s="34"/>
      <c r="L208" s="34"/>
      <c r="M208" s="34"/>
      <c r="N208" s="34"/>
      <c r="O208" s="34"/>
      <c r="P208" s="34"/>
      <c r="Q208" s="34"/>
      <c r="R208" s="34"/>
      <c r="S208" s="34"/>
      <c r="T208" s="34"/>
      <c r="U208" s="34"/>
    </row>
    <row r="209" spans="1:21" ht="15.75" customHeight="1">
      <c r="A209" s="34"/>
      <c r="B209" s="41"/>
      <c r="C209" s="34"/>
      <c r="D209" s="49"/>
      <c r="E209" s="1"/>
      <c r="F209" s="1"/>
      <c r="G209" s="1"/>
      <c r="H209" s="34"/>
      <c r="I209" s="34"/>
      <c r="J209" s="34"/>
      <c r="K209" s="34"/>
      <c r="L209" s="34"/>
      <c r="M209" s="34"/>
      <c r="N209" s="34"/>
      <c r="O209" s="34"/>
      <c r="P209" s="34"/>
      <c r="Q209" s="34"/>
      <c r="R209" s="34"/>
      <c r="S209" s="34"/>
      <c r="T209" s="34"/>
      <c r="U209" s="34"/>
    </row>
    <row r="210" spans="1:21" ht="15.75" customHeight="1">
      <c r="A210" s="34"/>
      <c r="B210" s="41"/>
      <c r="C210" s="34"/>
      <c r="D210" s="49"/>
      <c r="E210" s="1"/>
      <c r="F210" s="1"/>
      <c r="G210" s="1"/>
      <c r="H210" s="34"/>
      <c r="I210" s="34"/>
      <c r="J210" s="34"/>
      <c r="K210" s="34"/>
      <c r="L210" s="34"/>
      <c r="M210" s="34"/>
      <c r="N210" s="34"/>
      <c r="O210" s="34"/>
      <c r="P210" s="34"/>
      <c r="Q210" s="34"/>
      <c r="R210" s="34"/>
      <c r="S210" s="34"/>
      <c r="T210" s="34"/>
      <c r="U210" s="34"/>
    </row>
    <row r="211" spans="1:21" ht="15.75" customHeight="1">
      <c r="A211" s="34"/>
      <c r="B211" s="41"/>
      <c r="C211" s="34"/>
      <c r="D211" s="49"/>
      <c r="E211" s="1"/>
      <c r="F211" s="1"/>
      <c r="G211" s="1"/>
      <c r="H211" s="34"/>
      <c r="I211" s="34"/>
      <c r="J211" s="34"/>
      <c r="K211" s="34"/>
      <c r="L211" s="34"/>
      <c r="M211" s="34"/>
      <c r="N211" s="34"/>
      <c r="O211" s="34"/>
      <c r="P211" s="34"/>
      <c r="Q211" s="34"/>
      <c r="R211" s="34"/>
      <c r="S211" s="34"/>
      <c r="T211" s="34"/>
      <c r="U211" s="34"/>
    </row>
    <row r="212" spans="1:21" ht="15.75" customHeight="1">
      <c r="A212" s="34"/>
      <c r="B212" s="41"/>
      <c r="C212" s="34"/>
      <c r="D212" s="49"/>
      <c r="E212" s="1"/>
      <c r="F212" s="1"/>
      <c r="G212" s="1"/>
      <c r="H212" s="34"/>
      <c r="I212" s="34"/>
      <c r="J212" s="34"/>
      <c r="K212" s="34"/>
      <c r="L212" s="34"/>
      <c r="M212" s="34"/>
      <c r="N212" s="34"/>
      <c r="O212" s="34"/>
      <c r="P212" s="34"/>
      <c r="Q212" s="34"/>
      <c r="R212" s="34"/>
      <c r="S212" s="34"/>
      <c r="T212" s="34"/>
      <c r="U212" s="34"/>
    </row>
    <row r="213" spans="1:21" ht="15.75" customHeight="1">
      <c r="A213" s="34"/>
      <c r="B213" s="41"/>
      <c r="C213" s="34"/>
      <c r="D213" s="49"/>
      <c r="E213" s="1"/>
      <c r="F213" s="1"/>
      <c r="G213" s="1"/>
      <c r="H213" s="34"/>
      <c r="I213" s="34"/>
      <c r="J213" s="34"/>
      <c r="K213" s="34"/>
      <c r="L213" s="34"/>
      <c r="M213" s="34"/>
      <c r="N213" s="34"/>
      <c r="O213" s="34"/>
      <c r="P213" s="34"/>
      <c r="Q213" s="34"/>
      <c r="R213" s="34"/>
      <c r="S213" s="34"/>
      <c r="T213" s="34"/>
      <c r="U213" s="34"/>
    </row>
    <row r="214" spans="1:21" ht="15.75" customHeight="1">
      <c r="A214" s="34"/>
      <c r="B214" s="41"/>
      <c r="C214" s="34"/>
      <c r="D214" s="49"/>
      <c r="E214" s="1"/>
      <c r="F214" s="1"/>
      <c r="G214" s="1"/>
      <c r="H214" s="34"/>
      <c r="I214" s="34"/>
      <c r="J214" s="34"/>
      <c r="K214" s="34"/>
      <c r="L214" s="34"/>
      <c r="M214" s="34"/>
      <c r="N214" s="34"/>
      <c r="O214" s="34"/>
      <c r="P214" s="34"/>
      <c r="Q214" s="34"/>
      <c r="R214" s="34"/>
      <c r="S214" s="34"/>
      <c r="T214" s="34"/>
      <c r="U214" s="34"/>
    </row>
    <row r="215" spans="1:21" ht="15.75" customHeight="1">
      <c r="A215" s="34"/>
      <c r="B215" s="41"/>
      <c r="C215" s="34"/>
      <c r="D215" s="49"/>
      <c r="E215" s="1"/>
      <c r="F215" s="1"/>
      <c r="G215" s="1"/>
      <c r="H215" s="34"/>
      <c r="I215" s="34"/>
      <c r="J215" s="34"/>
      <c r="K215" s="34"/>
      <c r="L215" s="34"/>
      <c r="M215" s="34"/>
      <c r="N215" s="34"/>
      <c r="O215" s="34"/>
      <c r="P215" s="34"/>
      <c r="Q215" s="34"/>
      <c r="R215" s="34"/>
      <c r="S215" s="34"/>
      <c r="T215" s="34"/>
      <c r="U215" s="34"/>
    </row>
    <row r="216" spans="1:21" ht="15.75" customHeight="1">
      <c r="A216" s="34"/>
      <c r="B216" s="41"/>
      <c r="C216" s="34"/>
      <c r="D216" s="49"/>
      <c r="E216" s="1"/>
      <c r="F216" s="1"/>
      <c r="G216" s="1"/>
      <c r="H216" s="34"/>
      <c r="I216" s="34"/>
      <c r="J216" s="34"/>
      <c r="K216" s="34"/>
      <c r="L216" s="34"/>
      <c r="M216" s="34"/>
      <c r="N216" s="34"/>
      <c r="O216" s="34"/>
      <c r="P216" s="34"/>
      <c r="Q216" s="34"/>
      <c r="R216" s="34"/>
      <c r="S216" s="34"/>
      <c r="T216" s="34"/>
      <c r="U216" s="34"/>
    </row>
    <row r="217" spans="1:21" ht="15.75" customHeight="1">
      <c r="A217" s="34"/>
      <c r="B217" s="41"/>
      <c r="C217" s="34"/>
      <c r="D217" s="49"/>
      <c r="E217" s="1"/>
      <c r="F217" s="1"/>
      <c r="G217" s="1"/>
      <c r="H217" s="34"/>
      <c r="I217" s="34"/>
      <c r="J217" s="34"/>
      <c r="K217" s="34"/>
      <c r="L217" s="34"/>
      <c r="M217" s="34"/>
      <c r="N217" s="34"/>
      <c r="O217" s="34"/>
      <c r="P217" s="34"/>
      <c r="Q217" s="34"/>
      <c r="R217" s="34"/>
      <c r="S217" s="34"/>
      <c r="T217" s="34"/>
      <c r="U217" s="34"/>
    </row>
    <row r="218" spans="1:21" ht="15.75" customHeight="1">
      <c r="A218" s="34"/>
      <c r="B218" s="41"/>
      <c r="C218" s="34"/>
      <c r="D218" s="49"/>
      <c r="E218" s="1"/>
      <c r="F218" s="1"/>
      <c r="G218" s="1"/>
      <c r="H218" s="34"/>
      <c r="I218" s="34"/>
      <c r="J218" s="34"/>
      <c r="K218" s="34"/>
      <c r="L218" s="34"/>
      <c r="M218" s="34"/>
      <c r="N218" s="34"/>
      <c r="O218" s="34"/>
      <c r="P218" s="34"/>
      <c r="Q218" s="34"/>
      <c r="R218" s="34"/>
      <c r="S218" s="34"/>
      <c r="T218" s="34"/>
      <c r="U218" s="34"/>
    </row>
    <row r="219" spans="1:21" ht="15.75" customHeight="1">
      <c r="A219" s="34"/>
      <c r="B219" s="41"/>
      <c r="C219" s="34"/>
      <c r="D219" s="49"/>
      <c r="E219" s="1"/>
      <c r="F219" s="1"/>
      <c r="G219" s="1"/>
      <c r="H219" s="34"/>
      <c r="I219" s="34"/>
      <c r="J219" s="34"/>
      <c r="K219" s="34"/>
      <c r="L219" s="34"/>
      <c r="M219" s="34"/>
      <c r="N219" s="34"/>
      <c r="O219" s="34"/>
      <c r="P219" s="34"/>
      <c r="Q219" s="34"/>
      <c r="R219" s="34"/>
      <c r="S219" s="34"/>
      <c r="T219" s="34"/>
      <c r="U219" s="34"/>
    </row>
    <row r="220" spans="1:21" ht="15.75" customHeight="1">
      <c r="A220" s="34"/>
      <c r="B220" s="41"/>
      <c r="C220" s="34"/>
      <c r="D220" s="49"/>
      <c r="E220" s="1"/>
      <c r="F220" s="1"/>
      <c r="G220" s="1"/>
      <c r="H220" s="34"/>
      <c r="I220" s="34"/>
      <c r="J220" s="34"/>
      <c r="K220" s="34"/>
      <c r="L220" s="34"/>
      <c r="M220" s="34"/>
      <c r="N220" s="34"/>
      <c r="O220" s="34"/>
      <c r="P220" s="34"/>
      <c r="Q220" s="34"/>
      <c r="R220" s="34"/>
      <c r="S220" s="34"/>
      <c r="T220" s="34"/>
      <c r="U220" s="34"/>
    </row>
    <row r="221" spans="1:21" ht="15.75" customHeight="1">
      <c r="A221" s="34"/>
      <c r="B221" s="41"/>
      <c r="C221" s="34"/>
      <c r="D221" s="49"/>
      <c r="E221" s="1"/>
      <c r="F221" s="1"/>
      <c r="G221" s="1"/>
      <c r="H221" s="34"/>
      <c r="I221" s="34"/>
      <c r="J221" s="34"/>
      <c r="K221" s="34"/>
      <c r="L221" s="34"/>
      <c r="M221" s="34"/>
      <c r="N221" s="34"/>
      <c r="O221" s="34"/>
      <c r="P221" s="34"/>
      <c r="Q221" s="34"/>
      <c r="R221" s="34"/>
      <c r="S221" s="34"/>
      <c r="T221" s="34"/>
      <c r="U221" s="34"/>
    </row>
    <row r="222" spans="1:21" ht="15.75" customHeight="1">
      <c r="A222" s="34"/>
      <c r="B222" s="41"/>
      <c r="C222" s="34"/>
      <c r="D222" s="49"/>
      <c r="E222" s="1"/>
      <c r="F222" s="1"/>
      <c r="G222" s="1"/>
      <c r="H222" s="34"/>
      <c r="I222" s="34"/>
      <c r="J222" s="34"/>
      <c r="K222" s="34"/>
      <c r="L222" s="34"/>
      <c r="M222" s="34"/>
      <c r="N222" s="34"/>
      <c r="O222" s="34"/>
      <c r="P222" s="34"/>
      <c r="Q222" s="34"/>
      <c r="R222" s="34"/>
      <c r="S222" s="34"/>
      <c r="T222" s="34"/>
      <c r="U222" s="34"/>
    </row>
    <row r="223" spans="1:21" ht="15.75" customHeight="1">
      <c r="A223" s="34"/>
      <c r="B223" s="41"/>
      <c r="C223" s="34"/>
      <c r="D223" s="49"/>
      <c r="E223" s="1"/>
      <c r="F223" s="1"/>
      <c r="G223" s="1"/>
      <c r="H223" s="34"/>
      <c r="I223" s="34"/>
      <c r="J223" s="34"/>
      <c r="K223" s="34"/>
      <c r="L223" s="34"/>
      <c r="M223" s="34"/>
      <c r="N223" s="34"/>
      <c r="O223" s="34"/>
      <c r="P223" s="34"/>
      <c r="Q223" s="34"/>
      <c r="R223" s="34"/>
      <c r="S223" s="34"/>
      <c r="T223" s="34"/>
      <c r="U223" s="34"/>
    </row>
    <row r="224" spans="1:21" ht="15.75" customHeight="1">
      <c r="A224" s="34"/>
      <c r="B224" s="41"/>
      <c r="C224" s="34"/>
      <c r="D224" s="49"/>
      <c r="E224" s="1"/>
      <c r="F224" s="1"/>
      <c r="G224" s="1"/>
      <c r="H224" s="34"/>
      <c r="I224" s="34"/>
      <c r="J224" s="34"/>
      <c r="K224" s="34"/>
      <c r="L224" s="34"/>
      <c r="M224" s="34"/>
      <c r="N224" s="34"/>
      <c r="O224" s="34"/>
      <c r="P224" s="34"/>
      <c r="Q224" s="34"/>
      <c r="R224" s="34"/>
      <c r="S224" s="34"/>
      <c r="T224" s="34"/>
      <c r="U224" s="34"/>
    </row>
    <row r="225" spans="1:21" ht="15.75" customHeight="1">
      <c r="A225" s="34"/>
      <c r="B225" s="41"/>
      <c r="C225" s="34"/>
      <c r="D225" s="49"/>
      <c r="E225" s="1"/>
      <c r="F225" s="1"/>
      <c r="G225" s="1"/>
      <c r="H225" s="34"/>
      <c r="I225" s="34"/>
      <c r="J225" s="34"/>
      <c r="K225" s="34"/>
      <c r="L225" s="34"/>
      <c r="M225" s="34"/>
      <c r="N225" s="34"/>
      <c r="O225" s="34"/>
      <c r="P225" s="34"/>
      <c r="Q225" s="34"/>
      <c r="R225" s="34"/>
      <c r="S225" s="34"/>
      <c r="T225" s="34"/>
      <c r="U225" s="34"/>
    </row>
    <row r="226" spans="1:21" ht="15.75" customHeight="1">
      <c r="A226" s="34"/>
      <c r="B226" s="41"/>
      <c r="C226" s="34"/>
      <c r="D226" s="49"/>
      <c r="E226" s="1"/>
      <c r="F226" s="1"/>
      <c r="G226" s="1"/>
      <c r="H226" s="34"/>
      <c r="I226" s="34"/>
      <c r="J226" s="34"/>
      <c r="K226" s="34"/>
      <c r="L226" s="34"/>
      <c r="M226" s="34"/>
      <c r="N226" s="34"/>
      <c r="O226" s="34"/>
      <c r="P226" s="34"/>
      <c r="Q226" s="34"/>
      <c r="R226" s="34"/>
      <c r="S226" s="34"/>
      <c r="T226" s="34"/>
      <c r="U226" s="34"/>
    </row>
    <row r="227" spans="1:21" ht="15.75" customHeight="1">
      <c r="A227" s="34"/>
      <c r="B227" s="41"/>
      <c r="C227" s="34"/>
      <c r="D227" s="49"/>
      <c r="E227" s="1"/>
      <c r="F227" s="1"/>
      <c r="G227" s="1"/>
      <c r="H227" s="34"/>
      <c r="I227" s="34"/>
      <c r="J227" s="34"/>
      <c r="K227" s="34"/>
      <c r="L227" s="34"/>
      <c r="M227" s="34"/>
      <c r="N227" s="34"/>
      <c r="O227" s="34"/>
      <c r="P227" s="34"/>
      <c r="Q227" s="34"/>
      <c r="R227" s="34"/>
      <c r="S227" s="34"/>
      <c r="T227" s="34"/>
      <c r="U227" s="34"/>
    </row>
    <row r="228" spans="1:21" ht="15.75" customHeight="1">
      <c r="A228" s="34"/>
      <c r="B228" s="41"/>
      <c r="C228" s="34"/>
      <c r="D228" s="49"/>
      <c r="E228" s="1"/>
      <c r="F228" s="1"/>
      <c r="G228" s="1"/>
      <c r="H228" s="34"/>
      <c r="I228" s="34"/>
      <c r="J228" s="34"/>
      <c r="K228" s="34"/>
      <c r="L228" s="34"/>
      <c r="M228" s="34"/>
      <c r="N228" s="34"/>
      <c r="O228" s="34"/>
      <c r="P228" s="34"/>
      <c r="Q228" s="34"/>
      <c r="R228" s="34"/>
      <c r="S228" s="34"/>
      <c r="T228" s="34"/>
      <c r="U228" s="34"/>
    </row>
    <row r="229" spans="1:21" ht="15.75" customHeight="1">
      <c r="A229" s="34"/>
      <c r="B229" s="41"/>
      <c r="C229" s="34"/>
      <c r="D229" s="49"/>
      <c r="E229" s="1"/>
      <c r="F229" s="1"/>
      <c r="G229" s="1"/>
      <c r="H229" s="34"/>
      <c r="I229" s="34"/>
      <c r="J229" s="34"/>
      <c r="K229" s="34"/>
      <c r="L229" s="34"/>
      <c r="M229" s="34"/>
      <c r="N229" s="34"/>
      <c r="O229" s="34"/>
      <c r="P229" s="34"/>
      <c r="Q229" s="34"/>
      <c r="R229" s="34"/>
      <c r="S229" s="34"/>
      <c r="T229" s="34"/>
      <c r="U229" s="34"/>
    </row>
    <row r="230" spans="1:21" ht="15.75" customHeight="1">
      <c r="A230" s="34"/>
      <c r="B230" s="41"/>
      <c r="C230" s="34"/>
      <c r="D230" s="49"/>
      <c r="E230" s="1"/>
      <c r="F230" s="1"/>
      <c r="G230" s="1"/>
      <c r="H230" s="34"/>
      <c r="I230" s="34"/>
      <c r="J230" s="34"/>
      <c r="K230" s="34"/>
      <c r="L230" s="34"/>
      <c r="M230" s="34"/>
      <c r="N230" s="34"/>
      <c r="O230" s="34"/>
      <c r="P230" s="34"/>
      <c r="Q230" s="34"/>
      <c r="R230" s="34"/>
      <c r="S230" s="34"/>
      <c r="T230" s="34"/>
      <c r="U230" s="34"/>
    </row>
    <row r="231" spans="1:21" ht="15.75" customHeight="1">
      <c r="A231" s="34"/>
      <c r="B231" s="41"/>
      <c r="C231" s="34"/>
      <c r="D231" s="49"/>
      <c r="E231" s="1"/>
      <c r="F231" s="1"/>
      <c r="G231" s="1"/>
      <c r="H231" s="34"/>
      <c r="I231" s="34"/>
      <c r="J231" s="34"/>
      <c r="K231" s="34"/>
      <c r="L231" s="34"/>
      <c r="M231" s="34"/>
      <c r="N231" s="34"/>
      <c r="O231" s="34"/>
      <c r="P231" s="34"/>
      <c r="Q231" s="34"/>
      <c r="R231" s="34"/>
      <c r="S231" s="34"/>
      <c r="T231" s="34"/>
      <c r="U231" s="34"/>
    </row>
    <row r="232" spans="1:21" ht="15.75" customHeight="1">
      <c r="A232" s="34"/>
      <c r="B232" s="41"/>
      <c r="C232" s="34"/>
      <c r="D232" s="49"/>
      <c r="E232" s="1"/>
      <c r="F232" s="1"/>
      <c r="G232" s="1"/>
      <c r="H232" s="34"/>
      <c r="I232" s="34"/>
      <c r="J232" s="34"/>
      <c r="K232" s="34"/>
      <c r="L232" s="34"/>
      <c r="M232" s="34"/>
      <c r="N232" s="34"/>
      <c r="O232" s="34"/>
      <c r="P232" s="34"/>
      <c r="Q232" s="34"/>
      <c r="R232" s="34"/>
      <c r="S232" s="34"/>
      <c r="T232" s="34"/>
      <c r="U232" s="34"/>
    </row>
    <row r="233" spans="1:21" ht="15.75" customHeight="1">
      <c r="A233" s="34"/>
      <c r="B233" s="41"/>
      <c r="C233" s="34"/>
      <c r="D233" s="49"/>
      <c r="E233" s="1"/>
      <c r="F233" s="1"/>
      <c r="G233" s="1"/>
      <c r="H233" s="34"/>
      <c r="I233" s="34"/>
      <c r="J233" s="34"/>
      <c r="K233" s="34"/>
      <c r="L233" s="34"/>
      <c r="M233" s="34"/>
      <c r="N233" s="34"/>
      <c r="O233" s="34"/>
      <c r="P233" s="34"/>
      <c r="Q233" s="34"/>
      <c r="R233" s="34"/>
      <c r="S233" s="34"/>
      <c r="T233" s="34"/>
      <c r="U233" s="34"/>
    </row>
    <row r="234" spans="1:21" ht="15.75" customHeight="1">
      <c r="A234" s="34"/>
      <c r="B234" s="41"/>
      <c r="C234" s="34"/>
      <c r="D234" s="49"/>
      <c r="E234" s="1"/>
      <c r="F234" s="1"/>
      <c r="G234" s="1"/>
      <c r="H234" s="34"/>
      <c r="I234" s="34"/>
      <c r="J234" s="34"/>
      <c r="K234" s="34"/>
      <c r="L234" s="34"/>
      <c r="M234" s="34"/>
      <c r="N234" s="34"/>
      <c r="O234" s="34"/>
      <c r="P234" s="34"/>
      <c r="Q234" s="34"/>
      <c r="R234" s="34"/>
      <c r="S234" s="34"/>
      <c r="T234" s="34"/>
      <c r="U234" s="34"/>
    </row>
    <row r="235" spans="1:21" ht="15.75" customHeight="1">
      <c r="A235" s="34"/>
      <c r="B235" s="41"/>
      <c r="C235" s="34"/>
      <c r="D235" s="49"/>
      <c r="E235" s="1"/>
      <c r="F235" s="1"/>
      <c r="G235" s="1"/>
      <c r="H235" s="34"/>
      <c r="I235" s="34"/>
      <c r="J235" s="34"/>
      <c r="K235" s="34"/>
      <c r="L235" s="34"/>
      <c r="M235" s="34"/>
      <c r="N235" s="34"/>
      <c r="O235" s="34"/>
      <c r="P235" s="34"/>
      <c r="Q235" s="34"/>
      <c r="R235" s="34"/>
      <c r="S235" s="34"/>
      <c r="T235" s="34"/>
      <c r="U235" s="34"/>
    </row>
    <row r="236" spans="1:21" ht="15.75" customHeight="1">
      <c r="A236" s="34"/>
      <c r="B236" s="41"/>
      <c r="C236" s="34"/>
      <c r="D236" s="49"/>
      <c r="E236" s="1"/>
      <c r="F236" s="1"/>
      <c r="G236" s="1"/>
      <c r="H236" s="34"/>
      <c r="I236" s="34"/>
      <c r="J236" s="34"/>
      <c r="K236" s="34"/>
      <c r="L236" s="34"/>
      <c r="M236" s="34"/>
      <c r="N236" s="34"/>
      <c r="O236" s="34"/>
      <c r="P236" s="34"/>
      <c r="Q236" s="34"/>
      <c r="R236" s="34"/>
      <c r="S236" s="34"/>
      <c r="T236" s="34"/>
      <c r="U236" s="34"/>
    </row>
    <row r="237" spans="1:21" ht="15.75" customHeight="1">
      <c r="A237" s="34"/>
      <c r="B237" s="41"/>
      <c r="C237" s="34"/>
      <c r="D237" s="49"/>
      <c r="E237" s="1"/>
      <c r="F237" s="1"/>
      <c r="G237" s="1"/>
      <c r="H237" s="34"/>
      <c r="I237" s="34"/>
      <c r="J237" s="34"/>
      <c r="K237" s="34"/>
      <c r="L237" s="34"/>
      <c r="M237" s="34"/>
      <c r="N237" s="34"/>
      <c r="O237" s="34"/>
      <c r="P237" s="34"/>
      <c r="Q237" s="34"/>
      <c r="R237" s="34"/>
      <c r="S237" s="34"/>
      <c r="T237" s="34"/>
      <c r="U237" s="34"/>
    </row>
    <row r="238" spans="1:21" ht="15.75" customHeight="1">
      <c r="A238" s="34"/>
      <c r="B238" s="41"/>
      <c r="C238" s="34"/>
      <c r="D238" s="49"/>
      <c r="E238" s="1"/>
      <c r="F238" s="1"/>
      <c r="G238" s="1"/>
      <c r="H238" s="34"/>
      <c r="I238" s="34"/>
      <c r="J238" s="34"/>
      <c r="K238" s="34"/>
      <c r="L238" s="34"/>
      <c r="M238" s="34"/>
      <c r="N238" s="34"/>
      <c r="O238" s="34"/>
      <c r="P238" s="34"/>
      <c r="Q238" s="34"/>
      <c r="R238" s="34"/>
      <c r="S238" s="34"/>
      <c r="T238" s="34"/>
      <c r="U238" s="34"/>
    </row>
    <row r="239" spans="1:21" ht="15.75" customHeight="1">
      <c r="A239" s="34"/>
      <c r="B239" s="41"/>
      <c r="C239" s="34"/>
      <c r="D239" s="49"/>
      <c r="E239" s="1"/>
      <c r="F239" s="1"/>
      <c r="G239" s="1"/>
      <c r="H239" s="34"/>
      <c r="I239" s="34"/>
      <c r="J239" s="34"/>
      <c r="K239" s="34"/>
      <c r="L239" s="34"/>
      <c r="M239" s="34"/>
      <c r="N239" s="34"/>
      <c r="O239" s="34"/>
      <c r="P239" s="34"/>
      <c r="Q239" s="34"/>
      <c r="R239" s="34"/>
      <c r="S239" s="34"/>
      <c r="T239" s="34"/>
      <c r="U239" s="34"/>
    </row>
    <row r="240" spans="1:21" ht="15.75" customHeight="1">
      <c r="A240" s="34"/>
      <c r="B240" s="41"/>
      <c r="C240" s="34"/>
      <c r="D240" s="49"/>
      <c r="E240" s="1"/>
      <c r="F240" s="1"/>
      <c r="G240" s="1"/>
      <c r="H240" s="34"/>
      <c r="I240" s="34"/>
      <c r="J240" s="34"/>
      <c r="K240" s="34"/>
      <c r="L240" s="34"/>
      <c r="M240" s="34"/>
      <c r="N240" s="34"/>
      <c r="O240" s="34"/>
      <c r="P240" s="34"/>
      <c r="Q240" s="34"/>
      <c r="R240" s="34"/>
      <c r="S240" s="34"/>
      <c r="T240" s="34"/>
      <c r="U240" s="34"/>
    </row>
    <row r="241" spans="1:21" ht="15.75" customHeight="1">
      <c r="A241" s="34"/>
      <c r="B241" s="41"/>
      <c r="C241" s="34"/>
      <c r="D241" s="49"/>
      <c r="E241" s="1"/>
      <c r="F241" s="1"/>
      <c r="G241" s="1"/>
      <c r="H241" s="34"/>
      <c r="I241" s="34"/>
      <c r="J241" s="34"/>
      <c r="K241" s="34"/>
      <c r="L241" s="34"/>
      <c r="M241" s="34"/>
      <c r="N241" s="34"/>
      <c r="O241" s="34"/>
      <c r="P241" s="34"/>
      <c r="Q241" s="34"/>
      <c r="R241" s="34"/>
      <c r="S241" s="34"/>
      <c r="T241" s="34"/>
      <c r="U241" s="34"/>
    </row>
    <row r="242" spans="1:21" ht="15.75" customHeight="1">
      <c r="A242" s="34"/>
      <c r="B242" s="41"/>
      <c r="C242" s="34"/>
      <c r="D242" s="49"/>
      <c r="E242" s="1"/>
      <c r="F242" s="1"/>
      <c r="G242" s="1"/>
      <c r="H242" s="34"/>
      <c r="I242" s="34"/>
      <c r="J242" s="34"/>
      <c r="K242" s="34"/>
      <c r="L242" s="34"/>
      <c r="M242" s="34"/>
      <c r="N242" s="34"/>
      <c r="O242" s="34"/>
      <c r="P242" s="34"/>
      <c r="Q242" s="34"/>
      <c r="R242" s="34"/>
      <c r="S242" s="34"/>
      <c r="T242" s="34"/>
      <c r="U242" s="34"/>
    </row>
    <row r="243" spans="1:21" ht="15.75" customHeight="1">
      <c r="A243" s="34"/>
      <c r="B243" s="41"/>
      <c r="C243" s="34"/>
      <c r="D243" s="49"/>
      <c r="E243" s="1"/>
      <c r="F243" s="1"/>
      <c r="G243" s="1"/>
      <c r="H243" s="34"/>
      <c r="I243" s="34"/>
      <c r="J243" s="34"/>
      <c r="K243" s="34"/>
      <c r="L243" s="34"/>
      <c r="M243" s="34"/>
      <c r="N243" s="34"/>
      <c r="O243" s="34"/>
      <c r="P243" s="34"/>
      <c r="Q243" s="34"/>
      <c r="R243" s="34"/>
      <c r="S243" s="34"/>
      <c r="T243" s="34"/>
      <c r="U243" s="34"/>
    </row>
    <row r="244" spans="1:21" ht="15.75" customHeight="1">
      <c r="A244" s="34"/>
      <c r="B244" s="41"/>
      <c r="C244" s="34"/>
      <c r="D244" s="49"/>
      <c r="E244" s="1"/>
      <c r="F244" s="1"/>
      <c r="G244" s="1"/>
      <c r="H244" s="34"/>
      <c r="I244" s="34"/>
      <c r="J244" s="34"/>
      <c r="K244" s="34"/>
      <c r="L244" s="34"/>
      <c r="M244" s="34"/>
      <c r="N244" s="34"/>
      <c r="O244" s="34"/>
      <c r="P244" s="34"/>
      <c r="Q244" s="34"/>
      <c r="R244" s="34"/>
      <c r="S244" s="34"/>
      <c r="T244" s="34"/>
      <c r="U244" s="34"/>
    </row>
    <row r="245" spans="1:21" ht="15.75" customHeight="1">
      <c r="A245" s="34"/>
      <c r="B245" s="41"/>
      <c r="C245" s="34"/>
      <c r="D245" s="49"/>
      <c r="E245" s="1"/>
      <c r="F245" s="1"/>
      <c r="G245" s="1"/>
      <c r="H245" s="34"/>
      <c r="I245" s="34"/>
      <c r="J245" s="34"/>
      <c r="K245" s="34"/>
      <c r="L245" s="34"/>
      <c r="M245" s="34"/>
      <c r="N245" s="34"/>
      <c r="O245" s="34"/>
      <c r="P245" s="34"/>
      <c r="Q245" s="34"/>
      <c r="R245" s="34"/>
      <c r="S245" s="34"/>
      <c r="T245" s="34"/>
      <c r="U245" s="34"/>
    </row>
    <row r="246" spans="1:21" ht="15.75" customHeight="1">
      <c r="A246" s="34"/>
      <c r="B246" s="41"/>
      <c r="C246" s="34"/>
      <c r="D246" s="49"/>
      <c r="E246" s="1"/>
      <c r="F246" s="1"/>
      <c r="G246" s="1"/>
      <c r="H246" s="34"/>
      <c r="I246" s="34"/>
      <c r="J246" s="34"/>
      <c r="K246" s="34"/>
      <c r="L246" s="34"/>
      <c r="M246" s="34"/>
      <c r="N246" s="34"/>
      <c r="O246" s="34"/>
      <c r="P246" s="34"/>
      <c r="Q246" s="34"/>
      <c r="R246" s="34"/>
      <c r="S246" s="34"/>
      <c r="T246" s="34"/>
      <c r="U246" s="34"/>
    </row>
    <row r="247" spans="1:21" ht="15.75" customHeight="1">
      <c r="A247" s="34"/>
      <c r="B247" s="41"/>
      <c r="C247" s="34"/>
      <c r="D247" s="49"/>
      <c r="E247" s="1"/>
      <c r="F247" s="1"/>
      <c r="G247" s="1"/>
      <c r="H247" s="34"/>
      <c r="I247" s="34"/>
      <c r="J247" s="34"/>
      <c r="K247" s="34"/>
      <c r="L247" s="34"/>
      <c r="M247" s="34"/>
      <c r="N247" s="34"/>
      <c r="O247" s="34"/>
      <c r="P247" s="34"/>
      <c r="Q247" s="34"/>
      <c r="R247" s="34"/>
      <c r="S247" s="34"/>
      <c r="T247" s="34"/>
      <c r="U247" s="34"/>
    </row>
    <row r="248" spans="1:21" ht="15.75" customHeight="1">
      <c r="A248" s="34"/>
      <c r="B248" s="41"/>
      <c r="C248" s="34"/>
      <c r="D248" s="49"/>
      <c r="E248" s="1"/>
      <c r="F248" s="1"/>
      <c r="G248" s="1"/>
      <c r="H248" s="34"/>
      <c r="I248" s="34"/>
      <c r="J248" s="34"/>
      <c r="K248" s="34"/>
      <c r="L248" s="34"/>
      <c r="M248" s="34"/>
      <c r="N248" s="34"/>
      <c r="O248" s="34"/>
      <c r="P248" s="34"/>
      <c r="Q248" s="34"/>
      <c r="R248" s="34"/>
      <c r="S248" s="34"/>
      <c r="T248" s="34"/>
      <c r="U248" s="34"/>
    </row>
    <row r="249" spans="1:21" ht="15.75" customHeight="1">
      <c r="A249" s="34"/>
      <c r="B249" s="41"/>
      <c r="C249" s="34"/>
      <c r="D249" s="49"/>
      <c r="E249" s="1"/>
      <c r="F249" s="1"/>
      <c r="G249" s="1"/>
      <c r="H249" s="34"/>
      <c r="I249" s="34"/>
      <c r="J249" s="34"/>
      <c r="K249" s="34"/>
      <c r="L249" s="34"/>
      <c r="M249" s="34"/>
      <c r="N249" s="34"/>
      <c r="O249" s="34"/>
      <c r="P249" s="34"/>
      <c r="Q249" s="34"/>
      <c r="R249" s="34"/>
      <c r="S249" s="34"/>
      <c r="T249" s="34"/>
      <c r="U249" s="34"/>
    </row>
    <row r="250" spans="1:21" ht="15.75" customHeight="1">
      <c r="A250" s="34"/>
      <c r="B250" s="41"/>
      <c r="C250" s="34"/>
      <c r="D250" s="49"/>
      <c r="E250" s="1"/>
      <c r="F250" s="1"/>
      <c r="G250" s="1"/>
      <c r="H250" s="34"/>
      <c r="I250" s="34"/>
      <c r="J250" s="34"/>
      <c r="K250" s="34"/>
      <c r="L250" s="34"/>
      <c r="M250" s="34"/>
      <c r="N250" s="34"/>
      <c r="O250" s="34"/>
      <c r="P250" s="34"/>
      <c r="Q250" s="34"/>
      <c r="R250" s="34"/>
      <c r="S250" s="34"/>
      <c r="T250" s="34"/>
      <c r="U250" s="34"/>
    </row>
    <row r="251" spans="1:21" ht="15.75" customHeight="1">
      <c r="A251" s="34"/>
      <c r="B251" s="41"/>
      <c r="C251" s="34"/>
      <c r="D251" s="49"/>
      <c r="E251" s="1"/>
      <c r="F251" s="1"/>
      <c r="G251" s="1"/>
      <c r="H251" s="34"/>
      <c r="I251" s="34"/>
      <c r="J251" s="34"/>
      <c r="K251" s="34"/>
      <c r="L251" s="34"/>
      <c r="M251" s="34"/>
      <c r="N251" s="34"/>
      <c r="O251" s="34"/>
      <c r="P251" s="34"/>
      <c r="Q251" s="34"/>
      <c r="R251" s="34"/>
      <c r="S251" s="34"/>
      <c r="T251" s="34"/>
      <c r="U251" s="34"/>
    </row>
    <row r="252" spans="1:21" ht="15.75" customHeight="1">
      <c r="A252" s="34"/>
      <c r="B252" s="41"/>
      <c r="C252" s="34"/>
      <c r="D252" s="49"/>
      <c r="E252" s="1"/>
      <c r="F252" s="1"/>
      <c r="G252" s="1"/>
      <c r="H252" s="34"/>
      <c r="I252" s="34"/>
      <c r="J252" s="34"/>
      <c r="K252" s="34"/>
      <c r="L252" s="34"/>
      <c r="M252" s="34"/>
      <c r="N252" s="34"/>
      <c r="O252" s="34"/>
      <c r="P252" s="34"/>
      <c r="Q252" s="34"/>
      <c r="R252" s="34"/>
      <c r="S252" s="34"/>
      <c r="T252" s="34"/>
      <c r="U252" s="34"/>
    </row>
    <row r="253" spans="1:21" ht="15.75" customHeight="1">
      <c r="A253" s="34"/>
      <c r="B253" s="41"/>
      <c r="C253" s="34"/>
      <c r="D253" s="49"/>
      <c r="E253" s="1"/>
      <c r="F253" s="1"/>
      <c r="G253" s="1"/>
      <c r="H253" s="34"/>
      <c r="I253" s="34"/>
      <c r="J253" s="34"/>
      <c r="K253" s="34"/>
      <c r="L253" s="34"/>
      <c r="M253" s="34"/>
      <c r="N253" s="34"/>
      <c r="O253" s="34"/>
      <c r="P253" s="34"/>
      <c r="Q253" s="34"/>
      <c r="R253" s="34"/>
      <c r="S253" s="34"/>
      <c r="T253" s="34"/>
      <c r="U253" s="34"/>
    </row>
    <row r="254" spans="1:21" ht="15.75" customHeight="1">
      <c r="A254" s="34"/>
      <c r="B254" s="41"/>
      <c r="C254" s="34"/>
      <c r="D254" s="49"/>
      <c r="E254" s="1"/>
      <c r="F254" s="1"/>
      <c r="G254" s="1"/>
      <c r="H254" s="34"/>
      <c r="I254" s="34"/>
      <c r="J254" s="34"/>
      <c r="K254" s="34"/>
      <c r="L254" s="34"/>
      <c r="M254" s="34"/>
      <c r="N254" s="34"/>
      <c r="O254" s="34"/>
      <c r="P254" s="34"/>
      <c r="Q254" s="34"/>
      <c r="R254" s="34"/>
      <c r="S254" s="34"/>
      <c r="T254" s="34"/>
      <c r="U254" s="34"/>
    </row>
    <row r="255" spans="1:21" ht="15.75" customHeight="1">
      <c r="A255" s="34"/>
      <c r="B255" s="41"/>
      <c r="C255" s="34"/>
      <c r="D255" s="49"/>
      <c r="E255" s="1"/>
      <c r="F255" s="1"/>
      <c r="G255" s="1"/>
      <c r="H255" s="34"/>
      <c r="I255" s="34"/>
      <c r="J255" s="34"/>
      <c r="K255" s="34"/>
      <c r="L255" s="34"/>
      <c r="M255" s="34"/>
      <c r="N255" s="34"/>
      <c r="O255" s="34"/>
      <c r="P255" s="34"/>
      <c r="Q255" s="34"/>
      <c r="R255" s="34"/>
      <c r="S255" s="34"/>
      <c r="T255" s="34"/>
      <c r="U255" s="34"/>
    </row>
    <row r="256" spans="1:21" ht="15.75" customHeight="1">
      <c r="A256" s="34"/>
      <c r="B256" s="41"/>
      <c r="C256" s="34"/>
      <c r="D256" s="49"/>
      <c r="E256" s="1"/>
      <c r="F256" s="1"/>
      <c r="G256" s="1"/>
      <c r="H256" s="34"/>
      <c r="I256" s="34"/>
      <c r="J256" s="34"/>
      <c r="K256" s="34"/>
      <c r="L256" s="34"/>
      <c r="M256" s="34"/>
      <c r="N256" s="34"/>
      <c r="O256" s="34"/>
      <c r="P256" s="34"/>
      <c r="Q256" s="34"/>
      <c r="R256" s="34"/>
      <c r="S256" s="34"/>
      <c r="T256" s="34"/>
      <c r="U256" s="34"/>
    </row>
    <row r="257" spans="1:21" ht="15.75" customHeight="1">
      <c r="A257" s="34"/>
      <c r="B257" s="41"/>
      <c r="C257" s="34"/>
      <c r="D257" s="49"/>
      <c r="E257" s="1"/>
      <c r="F257" s="1"/>
      <c r="G257" s="1"/>
      <c r="H257" s="34"/>
      <c r="I257" s="34"/>
      <c r="J257" s="34"/>
      <c r="K257" s="34"/>
      <c r="L257" s="34"/>
      <c r="M257" s="34"/>
      <c r="N257" s="34"/>
      <c r="O257" s="34"/>
      <c r="P257" s="34"/>
      <c r="Q257" s="34"/>
      <c r="R257" s="34"/>
      <c r="S257" s="34"/>
      <c r="T257" s="34"/>
      <c r="U257" s="34"/>
    </row>
    <row r="258" spans="1:21" ht="15.75" customHeight="1">
      <c r="A258" s="34"/>
      <c r="B258" s="41"/>
      <c r="C258" s="34"/>
      <c r="D258" s="49"/>
      <c r="E258" s="1"/>
      <c r="F258" s="1"/>
      <c r="G258" s="1"/>
      <c r="H258" s="34"/>
      <c r="I258" s="34"/>
      <c r="J258" s="34"/>
      <c r="K258" s="34"/>
      <c r="L258" s="34"/>
      <c r="M258" s="34"/>
      <c r="N258" s="34"/>
      <c r="O258" s="34"/>
      <c r="P258" s="34"/>
      <c r="Q258" s="34"/>
      <c r="R258" s="34"/>
      <c r="S258" s="34"/>
      <c r="T258" s="34"/>
      <c r="U258" s="34"/>
    </row>
    <row r="259" spans="1:21" ht="15.75" customHeight="1">
      <c r="A259" s="34"/>
      <c r="B259" s="41"/>
      <c r="C259" s="34"/>
      <c r="D259" s="49"/>
      <c r="E259" s="1"/>
      <c r="F259" s="1"/>
      <c r="G259" s="1"/>
      <c r="H259" s="34"/>
      <c r="I259" s="34"/>
      <c r="J259" s="34"/>
      <c r="K259" s="34"/>
      <c r="L259" s="34"/>
      <c r="M259" s="34"/>
      <c r="N259" s="34"/>
      <c r="O259" s="34"/>
      <c r="P259" s="34"/>
      <c r="Q259" s="34"/>
      <c r="R259" s="34"/>
      <c r="S259" s="34"/>
      <c r="T259" s="34"/>
      <c r="U259" s="34"/>
    </row>
    <row r="260" spans="1:21" ht="15.75" customHeight="1">
      <c r="A260" s="34"/>
      <c r="B260" s="41"/>
      <c r="C260" s="34"/>
      <c r="D260" s="49"/>
      <c r="E260" s="1"/>
      <c r="F260" s="1"/>
      <c r="G260" s="1"/>
      <c r="H260" s="34"/>
      <c r="I260" s="34"/>
      <c r="J260" s="34"/>
      <c r="K260" s="34"/>
      <c r="L260" s="34"/>
      <c r="M260" s="34"/>
      <c r="N260" s="34"/>
      <c r="O260" s="34"/>
      <c r="P260" s="34"/>
      <c r="Q260" s="34"/>
      <c r="R260" s="34"/>
      <c r="S260" s="34"/>
      <c r="T260" s="34"/>
      <c r="U260" s="34"/>
    </row>
    <row r="261" spans="1:21" ht="15.75" customHeight="1">
      <c r="A261" s="34"/>
      <c r="B261" s="41"/>
      <c r="C261" s="34"/>
      <c r="D261" s="49"/>
      <c r="E261" s="1"/>
      <c r="F261" s="1"/>
      <c r="G261" s="1"/>
      <c r="H261" s="34"/>
      <c r="I261" s="34"/>
      <c r="J261" s="34"/>
      <c r="K261" s="34"/>
      <c r="L261" s="34"/>
      <c r="M261" s="34"/>
      <c r="N261" s="34"/>
      <c r="O261" s="34"/>
      <c r="P261" s="34"/>
      <c r="Q261" s="34"/>
      <c r="R261" s="34"/>
      <c r="S261" s="34"/>
      <c r="T261" s="34"/>
      <c r="U261" s="34"/>
    </row>
    <row r="262" spans="1:21" ht="15.75" customHeight="1">
      <c r="A262" s="34"/>
      <c r="B262" s="41"/>
      <c r="C262" s="34"/>
      <c r="D262" s="49"/>
      <c r="E262" s="1"/>
      <c r="F262" s="1"/>
      <c r="G262" s="1"/>
      <c r="H262" s="34"/>
      <c r="I262" s="34"/>
      <c r="J262" s="34"/>
      <c r="K262" s="34"/>
      <c r="L262" s="34"/>
      <c r="M262" s="34"/>
      <c r="N262" s="34"/>
      <c r="O262" s="34"/>
      <c r="P262" s="34"/>
      <c r="Q262" s="34"/>
      <c r="R262" s="34"/>
      <c r="S262" s="34"/>
      <c r="T262" s="34"/>
      <c r="U262" s="34"/>
    </row>
    <row r="263" spans="1:21" ht="15.75" customHeight="1">
      <c r="A263" s="34"/>
      <c r="B263" s="41"/>
      <c r="C263" s="34"/>
      <c r="D263" s="49"/>
      <c r="E263" s="1"/>
      <c r="F263" s="1"/>
      <c r="G263" s="1"/>
      <c r="H263" s="34"/>
      <c r="I263" s="34"/>
      <c r="J263" s="34"/>
      <c r="K263" s="34"/>
      <c r="L263" s="34"/>
      <c r="M263" s="34"/>
      <c r="N263" s="34"/>
      <c r="O263" s="34"/>
      <c r="P263" s="34"/>
      <c r="Q263" s="34"/>
      <c r="R263" s="34"/>
      <c r="S263" s="34"/>
      <c r="T263" s="34"/>
      <c r="U263" s="34"/>
    </row>
    <row r="264" spans="1:21" ht="15.75" customHeight="1">
      <c r="A264" s="34"/>
      <c r="B264" s="41"/>
      <c r="C264" s="34"/>
      <c r="D264" s="49"/>
      <c r="E264" s="1"/>
      <c r="F264" s="1"/>
      <c r="G264" s="1"/>
      <c r="H264" s="34"/>
      <c r="I264" s="34"/>
      <c r="J264" s="34"/>
      <c r="K264" s="34"/>
      <c r="L264" s="34"/>
      <c r="M264" s="34"/>
      <c r="N264" s="34"/>
      <c r="O264" s="34"/>
      <c r="P264" s="34"/>
      <c r="Q264" s="34"/>
      <c r="R264" s="34"/>
      <c r="S264" s="34"/>
      <c r="T264" s="34"/>
      <c r="U264" s="34"/>
    </row>
    <row r="265" spans="1:21" ht="15.75" customHeight="1">
      <c r="A265" s="34"/>
      <c r="B265" s="41"/>
      <c r="C265" s="34"/>
      <c r="D265" s="49"/>
      <c r="E265" s="1"/>
      <c r="F265" s="1"/>
      <c r="G265" s="1"/>
      <c r="H265" s="34"/>
      <c r="I265" s="34"/>
      <c r="J265" s="34"/>
      <c r="K265" s="34"/>
      <c r="L265" s="34"/>
      <c r="M265" s="34"/>
      <c r="N265" s="34"/>
      <c r="O265" s="34"/>
      <c r="P265" s="34"/>
      <c r="Q265" s="34"/>
      <c r="R265" s="34"/>
      <c r="S265" s="34"/>
      <c r="T265" s="34"/>
      <c r="U265" s="34"/>
    </row>
    <row r="266" spans="1:21" ht="15.75" customHeight="1">
      <c r="A266" s="34"/>
      <c r="B266" s="41"/>
      <c r="C266" s="34"/>
      <c r="D266" s="49"/>
      <c r="E266" s="1"/>
      <c r="F266" s="1"/>
      <c r="G266" s="1"/>
      <c r="H266" s="34"/>
      <c r="I266" s="34"/>
      <c r="J266" s="34"/>
      <c r="K266" s="34"/>
      <c r="L266" s="34"/>
      <c r="M266" s="34"/>
      <c r="N266" s="34"/>
      <c r="O266" s="34"/>
      <c r="P266" s="34"/>
      <c r="Q266" s="34"/>
      <c r="R266" s="34"/>
      <c r="S266" s="34"/>
      <c r="T266" s="34"/>
      <c r="U266" s="34"/>
    </row>
    <row r="267" spans="1:21" ht="15.75" customHeight="1">
      <c r="A267" s="34"/>
      <c r="B267" s="41"/>
      <c r="C267" s="34"/>
      <c r="D267" s="49"/>
      <c r="E267" s="1"/>
      <c r="F267" s="1"/>
      <c r="G267" s="1"/>
      <c r="H267" s="34"/>
      <c r="I267" s="34"/>
      <c r="J267" s="34"/>
      <c r="K267" s="34"/>
      <c r="L267" s="34"/>
      <c r="M267" s="34"/>
      <c r="N267" s="34"/>
      <c r="O267" s="34"/>
      <c r="P267" s="34"/>
      <c r="Q267" s="34"/>
      <c r="R267" s="34"/>
      <c r="S267" s="34"/>
      <c r="T267" s="34"/>
      <c r="U267" s="34"/>
    </row>
    <row r="268" spans="1:21" ht="15.75" customHeight="1">
      <c r="A268" s="34"/>
      <c r="B268" s="41"/>
      <c r="C268" s="34"/>
      <c r="D268" s="49"/>
      <c r="E268" s="1"/>
      <c r="F268" s="1"/>
      <c r="G268" s="1"/>
      <c r="H268" s="34"/>
      <c r="I268" s="34"/>
      <c r="J268" s="34"/>
      <c r="K268" s="34"/>
      <c r="L268" s="34"/>
      <c r="M268" s="34"/>
      <c r="N268" s="34"/>
      <c r="O268" s="34"/>
      <c r="P268" s="34"/>
      <c r="Q268" s="34"/>
      <c r="R268" s="34"/>
      <c r="S268" s="34"/>
      <c r="T268" s="34"/>
      <c r="U268" s="34"/>
    </row>
    <row r="269" spans="1:21" ht="15.75" customHeight="1">
      <c r="A269" s="34"/>
      <c r="B269" s="41"/>
      <c r="C269" s="34"/>
      <c r="D269" s="49"/>
      <c r="E269" s="1"/>
      <c r="F269" s="1"/>
      <c r="G269" s="1"/>
      <c r="H269" s="34"/>
      <c r="I269" s="34"/>
      <c r="J269" s="34"/>
      <c r="K269" s="34"/>
      <c r="L269" s="34"/>
      <c r="M269" s="34"/>
      <c r="N269" s="34"/>
      <c r="O269" s="34"/>
      <c r="P269" s="34"/>
      <c r="Q269" s="34"/>
      <c r="R269" s="34"/>
      <c r="S269" s="34"/>
      <c r="T269" s="34"/>
      <c r="U269" s="34"/>
    </row>
    <row r="270" spans="1:21" ht="15.75" customHeight="1">
      <c r="A270" s="34"/>
      <c r="B270" s="41"/>
      <c r="C270" s="34"/>
      <c r="D270" s="49"/>
      <c r="E270" s="1"/>
      <c r="F270" s="1"/>
      <c r="G270" s="1"/>
      <c r="H270" s="34"/>
      <c r="I270" s="34"/>
      <c r="J270" s="34"/>
      <c r="K270" s="34"/>
      <c r="L270" s="34"/>
      <c r="M270" s="34"/>
      <c r="N270" s="34"/>
      <c r="O270" s="34"/>
      <c r="P270" s="34"/>
      <c r="Q270" s="34"/>
      <c r="R270" s="34"/>
      <c r="S270" s="34"/>
      <c r="T270" s="34"/>
      <c r="U270" s="34"/>
    </row>
    <row r="271" spans="1:21" ht="15.75" customHeight="1">
      <c r="A271" s="34"/>
      <c r="B271" s="41"/>
      <c r="C271" s="34"/>
      <c r="D271" s="49"/>
      <c r="E271" s="1"/>
      <c r="F271" s="1"/>
      <c r="G271" s="1"/>
      <c r="H271" s="34"/>
      <c r="I271" s="34"/>
      <c r="J271" s="34"/>
      <c r="K271" s="34"/>
      <c r="L271" s="34"/>
      <c r="M271" s="34"/>
      <c r="N271" s="34"/>
      <c r="O271" s="34"/>
      <c r="P271" s="34"/>
      <c r="Q271" s="34"/>
      <c r="R271" s="34"/>
      <c r="S271" s="34"/>
      <c r="T271" s="34"/>
      <c r="U271" s="34"/>
    </row>
    <row r="272" spans="1:21" ht="15.75" customHeight="1">
      <c r="A272" s="34"/>
      <c r="B272" s="41"/>
      <c r="C272" s="34"/>
      <c r="D272" s="49"/>
      <c r="E272" s="1"/>
      <c r="F272" s="1"/>
      <c r="G272" s="1"/>
      <c r="H272" s="34"/>
      <c r="I272" s="34"/>
      <c r="J272" s="34"/>
      <c r="K272" s="34"/>
      <c r="L272" s="34"/>
      <c r="M272" s="34"/>
      <c r="N272" s="34"/>
      <c r="O272" s="34"/>
      <c r="P272" s="34"/>
      <c r="Q272" s="34"/>
      <c r="R272" s="34"/>
      <c r="S272" s="34"/>
      <c r="T272" s="34"/>
      <c r="U272" s="34"/>
    </row>
    <row r="273" spans="1:21" ht="15.75" customHeight="1">
      <c r="A273" s="34"/>
      <c r="B273" s="41"/>
      <c r="C273" s="34"/>
      <c r="D273" s="49"/>
      <c r="E273" s="1"/>
      <c r="F273" s="1"/>
      <c r="G273" s="1"/>
      <c r="H273" s="34"/>
      <c r="I273" s="34"/>
      <c r="J273" s="34"/>
      <c r="K273" s="34"/>
      <c r="L273" s="34"/>
      <c r="M273" s="34"/>
      <c r="N273" s="34"/>
      <c r="O273" s="34"/>
      <c r="P273" s="34"/>
      <c r="Q273" s="34"/>
      <c r="R273" s="34"/>
      <c r="S273" s="34"/>
      <c r="T273" s="34"/>
      <c r="U273" s="34"/>
    </row>
    <row r="274" spans="1:21" ht="15.75" customHeight="1">
      <c r="A274" s="34"/>
      <c r="B274" s="41"/>
      <c r="C274" s="34"/>
      <c r="D274" s="49"/>
      <c r="E274" s="1"/>
      <c r="F274" s="1"/>
      <c r="G274" s="1"/>
      <c r="H274" s="34"/>
      <c r="I274" s="34"/>
      <c r="J274" s="34"/>
      <c r="K274" s="34"/>
      <c r="L274" s="34"/>
      <c r="M274" s="34"/>
      <c r="N274" s="34"/>
      <c r="O274" s="34"/>
      <c r="P274" s="34"/>
      <c r="Q274" s="34"/>
      <c r="R274" s="34"/>
      <c r="S274" s="34"/>
      <c r="T274" s="34"/>
      <c r="U274" s="34"/>
    </row>
    <row r="275" spans="1:21" ht="15.75" customHeight="1">
      <c r="A275" s="34"/>
      <c r="B275" s="41"/>
      <c r="C275" s="34"/>
      <c r="D275" s="49"/>
      <c r="E275" s="1"/>
      <c r="F275" s="1"/>
      <c r="G275" s="1"/>
      <c r="H275" s="34"/>
      <c r="I275" s="34"/>
      <c r="J275" s="34"/>
      <c r="K275" s="34"/>
      <c r="L275" s="34"/>
      <c r="M275" s="34"/>
      <c r="N275" s="34"/>
      <c r="O275" s="34"/>
      <c r="P275" s="34"/>
      <c r="Q275" s="34"/>
      <c r="R275" s="34"/>
      <c r="S275" s="34"/>
      <c r="T275" s="34"/>
      <c r="U275" s="34"/>
    </row>
    <row r="276" spans="1:21" ht="15.75" customHeight="1">
      <c r="A276" s="34"/>
      <c r="B276" s="41"/>
      <c r="C276" s="34"/>
      <c r="D276" s="49"/>
      <c r="E276" s="1"/>
      <c r="F276" s="1"/>
      <c r="G276" s="1"/>
      <c r="H276" s="34"/>
      <c r="I276" s="34"/>
      <c r="J276" s="34"/>
      <c r="K276" s="34"/>
      <c r="L276" s="34"/>
      <c r="M276" s="34"/>
      <c r="N276" s="34"/>
      <c r="O276" s="34"/>
      <c r="P276" s="34"/>
      <c r="Q276" s="34"/>
      <c r="R276" s="34"/>
      <c r="S276" s="34"/>
      <c r="T276" s="34"/>
      <c r="U276" s="34"/>
    </row>
    <row r="277" spans="1:21" ht="15.75" customHeight="1">
      <c r="A277" s="34"/>
      <c r="B277" s="41"/>
      <c r="C277" s="34"/>
      <c r="D277" s="49"/>
      <c r="E277" s="1"/>
      <c r="F277" s="1"/>
      <c r="G277" s="1"/>
      <c r="H277" s="34"/>
      <c r="I277" s="34"/>
      <c r="J277" s="34"/>
      <c r="K277" s="34"/>
      <c r="L277" s="34"/>
      <c r="M277" s="34"/>
      <c r="N277" s="34"/>
      <c r="O277" s="34"/>
      <c r="P277" s="34"/>
      <c r="Q277" s="34"/>
      <c r="R277" s="34"/>
      <c r="S277" s="34"/>
      <c r="T277" s="34"/>
      <c r="U277" s="34"/>
    </row>
    <row r="278" spans="1:21" ht="15.75" customHeight="1">
      <c r="A278" s="34"/>
      <c r="B278" s="41"/>
      <c r="C278" s="34"/>
      <c r="D278" s="49"/>
      <c r="E278" s="1"/>
      <c r="F278" s="1"/>
      <c r="G278" s="1"/>
      <c r="H278" s="34"/>
      <c r="I278" s="34"/>
      <c r="J278" s="34"/>
      <c r="K278" s="34"/>
      <c r="L278" s="34"/>
      <c r="M278" s="34"/>
      <c r="N278" s="34"/>
      <c r="O278" s="34"/>
      <c r="P278" s="34"/>
      <c r="Q278" s="34"/>
      <c r="R278" s="34"/>
      <c r="S278" s="34"/>
      <c r="T278" s="34"/>
      <c r="U278" s="34"/>
    </row>
    <row r="279" spans="1:21" ht="15.75" customHeight="1">
      <c r="A279" s="34"/>
      <c r="B279" s="41"/>
      <c r="C279" s="34"/>
      <c r="D279" s="49"/>
      <c r="E279" s="1"/>
      <c r="F279" s="1"/>
      <c r="G279" s="1"/>
      <c r="H279" s="34"/>
      <c r="I279" s="34"/>
      <c r="J279" s="34"/>
      <c r="K279" s="34"/>
      <c r="L279" s="34"/>
      <c r="M279" s="34"/>
      <c r="N279" s="34"/>
      <c r="O279" s="34"/>
      <c r="P279" s="34"/>
      <c r="Q279" s="34"/>
      <c r="R279" s="34"/>
      <c r="S279" s="34"/>
      <c r="T279" s="34"/>
      <c r="U279" s="34"/>
    </row>
    <row r="280" spans="1:21" ht="15.75" customHeight="1">
      <c r="A280" s="34"/>
      <c r="B280" s="41"/>
      <c r="C280" s="34"/>
      <c r="D280" s="49"/>
      <c r="E280" s="1"/>
      <c r="F280" s="1"/>
      <c r="G280" s="1"/>
      <c r="H280" s="34"/>
      <c r="I280" s="34"/>
      <c r="J280" s="34"/>
      <c r="K280" s="34"/>
      <c r="L280" s="34"/>
      <c r="M280" s="34"/>
      <c r="N280" s="34"/>
      <c r="O280" s="34"/>
      <c r="P280" s="34"/>
      <c r="Q280" s="34"/>
      <c r="R280" s="34"/>
      <c r="S280" s="34"/>
      <c r="T280" s="34"/>
      <c r="U280" s="34"/>
    </row>
    <row r="281" spans="1:21" ht="15.75" customHeight="1">
      <c r="A281" s="34"/>
      <c r="B281" s="41"/>
      <c r="C281" s="34"/>
      <c r="D281" s="49"/>
      <c r="E281" s="1"/>
      <c r="F281" s="1"/>
      <c r="G281" s="1"/>
      <c r="H281" s="34"/>
      <c r="I281" s="34"/>
      <c r="J281" s="34"/>
      <c r="K281" s="34"/>
      <c r="L281" s="34"/>
      <c r="M281" s="34"/>
      <c r="N281" s="34"/>
      <c r="O281" s="34"/>
      <c r="P281" s="34"/>
      <c r="Q281" s="34"/>
      <c r="R281" s="34"/>
      <c r="S281" s="34"/>
      <c r="T281" s="34"/>
      <c r="U281" s="34"/>
    </row>
    <row r="282" spans="1:21" ht="15.75" customHeight="1">
      <c r="A282" s="34"/>
      <c r="B282" s="41"/>
      <c r="C282" s="34"/>
      <c r="D282" s="49"/>
      <c r="E282" s="1"/>
      <c r="F282" s="1"/>
      <c r="G282" s="1"/>
      <c r="H282" s="34"/>
      <c r="I282" s="34"/>
      <c r="J282" s="34"/>
      <c r="K282" s="34"/>
      <c r="L282" s="34"/>
      <c r="M282" s="34"/>
      <c r="N282" s="34"/>
      <c r="O282" s="34"/>
      <c r="P282" s="34"/>
      <c r="Q282" s="34"/>
      <c r="R282" s="34"/>
      <c r="S282" s="34"/>
      <c r="T282" s="34"/>
      <c r="U282" s="34"/>
    </row>
    <row r="283" spans="1:21" ht="15.75" customHeight="1">
      <c r="A283" s="34"/>
      <c r="B283" s="41"/>
      <c r="C283" s="34"/>
      <c r="D283" s="49"/>
      <c r="E283" s="1"/>
      <c r="F283" s="1"/>
      <c r="G283" s="1"/>
      <c r="H283" s="34"/>
      <c r="I283" s="34"/>
      <c r="J283" s="34"/>
      <c r="K283" s="34"/>
      <c r="L283" s="34"/>
      <c r="M283" s="34"/>
      <c r="N283" s="34"/>
      <c r="O283" s="34"/>
      <c r="P283" s="34"/>
      <c r="Q283" s="34"/>
      <c r="R283" s="34"/>
      <c r="S283" s="34"/>
      <c r="T283" s="34"/>
      <c r="U283" s="34"/>
    </row>
    <row r="284" spans="1:21" ht="15.75" customHeight="1">
      <c r="A284" s="34"/>
      <c r="B284" s="41"/>
      <c r="C284" s="34"/>
      <c r="D284" s="49"/>
      <c r="E284" s="1"/>
      <c r="F284" s="1"/>
      <c r="G284" s="1"/>
      <c r="H284" s="34"/>
      <c r="I284" s="34"/>
      <c r="J284" s="34"/>
      <c r="K284" s="34"/>
      <c r="L284" s="34"/>
      <c r="M284" s="34"/>
      <c r="N284" s="34"/>
      <c r="O284" s="34"/>
      <c r="P284" s="34"/>
      <c r="Q284" s="34"/>
      <c r="R284" s="34"/>
      <c r="S284" s="34"/>
      <c r="T284" s="34"/>
      <c r="U284" s="34"/>
    </row>
    <row r="285" spans="1:21" ht="15.75" customHeight="1">
      <c r="A285" s="34"/>
      <c r="B285" s="41"/>
      <c r="C285" s="34"/>
      <c r="D285" s="49"/>
      <c r="E285" s="1"/>
      <c r="F285" s="1"/>
      <c r="G285" s="1"/>
      <c r="H285" s="34"/>
      <c r="I285" s="34"/>
      <c r="J285" s="34"/>
      <c r="K285" s="34"/>
      <c r="L285" s="34"/>
      <c r="M285" s="34"/>
      <c r="N285" s="34"/>
      <c r="O285" s="34"/>
      <c r="P285" s="34"/>
      <c r="Q285" s="34"/>
      <c r="R285" s="34"/>
      <c r="S285" s="34"/>
      <c r="T285" s="34"/>
      <c r="U285" s="34"/>
    </row>
    <row r="286" spans="1:21" ht="15.75" customHeight="1">
      <c r="A286" s="34"/>
      <c r="B286" s="41"/>
      <c r="C286" s="34"/>
      <c r="D286" s="49"/>
      <c r="E286" s="1"/>
      <c r="F286" s="1"/>
      <c r="G286" s="1"/>
      <c r="H286" s="34"/>
      <c r="I286" s="34"/>
      <c r="J286" s="34"/>
      <c r="K286" s="34"/>
      <c r="L286" s="34"/>
      <c r="M286" s="34"/>
      <c r="N286" s="34"/>
      <c r="O286" s="34"/>
      <c r="P286" s="34"/>
      <c r="Q286" s="34"/>
      <c r="R286" s="34"/>
      <c r="S286" s="34"/>
      <c r="T286" s="34"/>
      <c r="U286" s="34"/>
    </row>
    <row r="287" spans="1:21" ht="15.75" customHeight="1">
      <c r="A287" s="34"/>
      <c r="B287" s="41"/>
      <c r="C287" s="34"/>
      <c r="D287" s="49"/>
      <c r="E287" s="1"/>
      <c r="F287" s="1"/>
      <c r="G287" s="1"/>
      <c r="H287" s="34"/>
      <c r="I287" s="34"/>
      <c r="J287" s="34"/>
      <c r="K287" s="34"/>
      <c r="L287" s="34"/>
      <c r="M287" s="34"/>
      <c r="N287" s="34"/>
      <c r="O287" s="34"/>
      <c r="P287" s="34"/>
      <c r="Q287" s="34"/>
      <c r="R287" s="34"/>
      <c r="S287" s="34"/>
      <c r="T287" s="34"/>
      <c r="U287" s="34"/>
    </row>
    <row r="288" spans="1:21" ht="15.75" customHeight="1">
      <c r="A288" s="34"/>
      <c r="B288" s="41"/>
      <c r="C288" s="34"/>
      <c r="D288" s="49"/>
      <c r="E288" s="1"/>
      <c r="F288" s="1"/>
      <c r="G288" s="1"/>
      <c r="H288" s="34"/>
      <c r="I288" s="34"/>
      <c r="J288" s="34"/>
      <c r="K288" s="34"/>
      <c r="L288" s="34"/>
      <c r="M288" s="34"/>
      <c r="N288" s="34"/>
      <c r="O288" s="34"/>
      <c r="P288" s="34"/>
      <c r="Q288" s="34"/>
      <c r="R288" s="34"/>
      <c r="S288" s="34"/>
      <c r="T288" s="34"/>
      <c r="U288" s="34"/>
    </row>
    <row r="289" spans="1:21" ht="15.75" customHeight="1">
      <c r="A289" s="34"/>
      <c r="B289" s="41"/>
      <c r="C289" s="34"/>
      <c r="D289" s="49"/>
      <c r="E289" s="1"/>
      <c r="F289" s="1"/>
      <c r="G289" s="1"/>
      <c r="H289" s="34"/>
      <c r="I289" s="34"/>
      <c r="J289" s="34"/>
      <c r="K289" s="34"/>
      <c r="L289" s="34"/>
      <c r="M289" s="34"/>
      <c r="N289" s="34"/>
      <c r="O289" s="34"/>
      <c r="P289" s="34"/>
      <c r="Q289" s="34"/>
      <c r="R289" s="34"/>
      <c r="S289" s="34"/>
      <c r="T289" s="34"/>
      <c r="U289" s="34"/>
    </row>
    <row r="290" spans="1:21" ht="15.75" customHeight="1">
      <c r="A290" s="34"/>
      <c r="B290" s="41"/>
      <c r="C290" s="34"/>
      <c r="D290" s="49"/>
      <c r="E290" s="1"/>
      <c r="F290" s="1"/>
      <c r="G290" s="1"/>
      <c r="H290" s="34"/>
      <c r="I290" s="34"/>
      <c r="J290" s="34"/>
      <c r="K290" s="34"/>
      <c r="L290" s="34"/>
      <c r="M290" s="34"/>
      <c r="N290" s="34"/>
      <c r="O290" s="34"/>
      <c r="P290" s="34"/>
      <c r="Q290" s="34"/>
      <c r="R290" s="34"/>
      <c r="S290" s="34"/>
      <c r="T290" s="34"/>
      <c r="U290" s="34"/>
    </row>
    <row r="291" spans="1:21" ht="15.75" customHeight="1">
      <c r="A291" s="34"/>
      <c r="B291" s="41"/>
      <c r="C291" s="34"/>
      <c r="D291" s="49"/>
      <c r="E291" s="1"/>
      <c r="F291" s="1"/>
      <c r="G291" s="1"/>
      <c r="H291" s="34"/>
      <c r="I291" s="34"/>
      <c r="J291" s="34"/>
      <c r="K291" s="34"/>
      <c r="L291" s="34"/>
      <c r="M291" s="34"/>
      <c r="N291" s="34"/>
      <c r="O291" s="34"/>
      <c r="P291" s="34"/>
      <c r="Q291" s="34"/>
      <c r="R291" s="34"/>
      <c r="S291" s="34"/>
      <c r="T291" s="34"/>
      <c r="U291" s="34"/>
    </row>
    <row r="292" spans="1:21" ht="15.75" customHeight="1">
      <c r="A292" s="34"/>
      <c r="B292" s="41"/>
      <c r="C292" s="34"/>
      <c r="D292" s="49"/>
      <c r="E292" s="1"/>
      <c r="F292" s="1"/>
      <c r="G292" s="1"/>
      <c r="H292" s="34"/>
      <c r="I292" s="34"/>
      <c r="J292" s="34"/>
      <c r="K292" s="34"/>
      <c r="L292" s="34"/>
      <c r="M292" s="34"/>
      <c r="N292" s="34"/>
      <c r="O292" s="34"/>
      <c r="P292" s="34"/>
      <c r="Q292" s="34"/>
      <c r="R292" s="34"/>
      <c r="S292" s="34"/>
      <c r="T292" s="34"/>
      <c r="U292" s="34"/>
    </row>
    <row r="293" spans="1:21" ht="15.75" customHeight="1">
      <c r="A293" s="34"/>
      <c r="B293" s="41"/>
      <c r="C293" s="34"/>
      <c r="D293" s="49"/>
      <c r="E293" s="1"/>
      <c r="F293" s="1"/>
      <c r="G293" s="1"/>
      <c r="H293" s="34"/>
      <c r="I293" s="34"/>
      <c r="J293" s="34"/>
      <c r="K293" s="34"/>
      <c r="L293" s="34"/>
      <c r="M293" s="34"/>
      <c r="N293" s="34"/>
      <c r="O293" s="34"/>
      <c r="P293" s="34"/>
      <c r="Q293" s="34"/>
      <c r="R293" s="34"/>
      <c r="S293" s="34"/>
      <c r="T293" s="34"/>
      <c r="U293" s="34"/>
    </row>
    <row r="294" spans="1:21" ht="15.75" customHeight="1">
      <c r="A294" s="34"/>
      <c r="B294" s="41"/>
      <c r="C294" s="34"/>
      <c r="D294" s="49"/>
      <c r="E294" s="1"/>
      <c r="F294" s="1"/>
      <c r="G294" s="1"/>
      <c r="H294" s="34"/>
      <c r="I294" s="34"/>
      <c r="J294" s="34"/>
      <c r="K294" s="34"/>
      <c r="L294" s="34"/>
      <c r="M294" s="34"/>
      <c r="N294" s="34"/>
      <c r="O294" s="34"/>
      <c r="P294" s="34"/>
      <c r="Q294" s="34"/>
      <c r="R294" s="34"/>
      <c r="S294" s="34"/>
      <c r="T294" s="34"/>
      <c r="U294" s="34"/>
    </row>
    <row r="295" spans="1:21" ht="15.75" customHeight="1">
      <c r="A295" s="34"/>
      <c r="B295" s="41"/>
      <c r="C295" s="34"/>
      <c r="D295" s="49"/>
      <c r="E295" s="1"/>
      <c r="F295" s="1"/>
      <c r="G295" s="1"/>
      <c r="H295" s="34"/>
      <c r="I295" s="34"/>
      <c r="J295" s="34"/>
      <c r="K295" s="34"/>
      <c r="L295" s="34"/>
      <c r="M295" s="34"/>
      <c r="N295" s="34"/>
      <c r="O295" s="34"/>
      <c r="P295" s="34"/>
      <c r="Q295" s="34"/>
      <c r="R295" s="34"/>
      <c r="S295" s="34"/>
      <c r="T295" s="34"/>
      <c r="U295" s="34"/>
    </row>
    <row r="296" spans="1:21" ht="15.75" customHeight="1">
      <c r="A296" s="34"/>
      <c r="B296" s="41"/>
      <c r="C296" s="34"/>
      <c r="D296" s="49"/>
      <c r="E296" s="1"/>
      <c r="F296" s="1"/>
      <c r="G296" s="1"/>
      <c r="H296" s="34"/>
      <c r="I296" s="34"/>
      <c r="J296" s="34"/>
      <c r="K296" s="34"/>
      <c r="L296" s="34"/>
      <c r="M296" s="34"/>
      <c r="N296" s="34"/>
      <c r="O296" s="34"/>
      <c r="P296" s="34"/>
      <c r="Q296" s="34"/>
      <c r="R296" s="34"/>
      <c r="S296" s="34"/>
      <c r="T296" s="34"/>
      <c r="U296" s="34"/>
    </row>
    <row r="297" spans="1:21" ht="15.75" customHeight="1">
      <c r="A297" s="34"/>
      <c r="B297" s="41"/>
      <c r="C297" s="34"/>
      <c r="D297" s="49"/>
      <c r="E297" s="1"/>
      <c r="F297" s="1"/>
      <c r="G297" s="1"/>
      <c r="H297" s="34"/>
      <c r="I297" s="34"/>
      <c r="J297" s="34"/>
      <c r="K297" s="34"/>
      <c r="L297" s="34"/>
      <c r="M297" s="34"/>
      <c r="N297" s="34"/>
      <c r="O297" s="34"/>
      <c r="P297" s="34"/>
      <c r="Q297" s="34"/>
      <c r="R297" s="34"/>
      <c r="S297" s="34"/>
      <c r="T297" s="34"/>
      <c r="U297" s="34"/>
    </row>
    <row r="298" spans="1:21" ht="15.75" customHeight="1">
      <c r="A298" s="34"/>
      <c r="B298" s="41"/>
      <c r="C298" s="34"/>
      <c r="D298" s="49"/>
      <c r="E298" s="1"/>
      <c r="F298" s="1"/>
      <c r="G298" s="1"/>
      <c r="H298" s="34"/>
      <c r="I298" s="34"/>
      <c r="J298" s="34"/>
      <c r="K298" s="34"/>
      <c r="L298" s="34"/>
      <c r="M298" s="34"/>
      <c r="N298" s="34"/>
      <c r="O298" s="34"/>
      <c r="P298" s="34"/>
      <c r="Q298" s="34"/>
      <c r="R298" s="34"/>
      <c r="S298" s="34"/>
      <c r="T298" s="34"/>
      <c r="U298" s="34"/>
    </row>
    <row r="299" spans="1:21" ht="15.75" customHeight="1">
      <c r="A299" s="34"/>
      <c r="B299" s="41"/>
      <c r="C299" s="34"/>
      <c r="D299" s="49"/>
      <c r="E299" s="1"/>
      <c r="F299" s="1"/>
      <c r="G299" s="1"/>
      <c r="H299" s="34"/>
      <c r="I299" s="34"/>
      <c r="J299" s="34"/>
      <c r="K299" s="34"/>
      <c r="L299" s="34"/>
      <c r="M299" s="34"/>
      <c r="N299" s="34"/>
      <c r="O299" s="34"/>
      <c r="P299" s="34"/>
      <c r="Q299" s="34"/>
      <c r="R299" s="34"/>
      <c r="S299" s="34"/>
      <c r="T299" s="34"/>
      <c r="U299" s="34"/>
    </row>
    <row r="300" spans="1:21" ht="15.75" customHeight="1">
      <c r="A300" s="34"/>
      <c r="B300" s="41"/>
      <c r="C300" s="34"/>
      <c r="D300" s="49"/>
      <c r="E300" s="1"/>
      <c r="F300" s="1"/>
      <c r="G300" s="1"/>
      <c r="H300" s="34"/>
      <c r="I300" s="34"/>
      <c r="J300" s="34"/>
      <c r="K300" s="34"/>
      <c r="L300" s="34"/>
      <c r="M300" s="34"/>
      <c r="N300" s="34"/>
      <c r="O300" s="34"/>
      <c r="P300" s="34"/>
      <c r="Q300" s="34"/>
      <c r="R300" s="34"/>
      <c r="S300" s="34"/>
      <c r="T300" s="34"/>
      <c r="U300" s="34"/>
    </row>
    <row r="301" spans="1:21" ht="15.75" customHeight="1">
      <c r="A301" s="34"/>
      <c r="B301" s="41"/>
      <c r="C301" s="34"/>
      <c r="D301" s="49"/>
      <c r="E301" s="1"/>
      <c r="F301" s="1"/>
      <c r="G301" s="1"/>
      <c r="H301" s="34"/>
      <c r="I301" s="34"/>
      <c r="J301" s="34"/>
      <c r="K301" s="34"/>
      <c r="L301" s="34"/>
      <c r="M301" s="34"/>
      <c r="N301" s="34"/>
      <c r="O301" s="34"/>
      <c r="P301" s="34"/>
      <c r="Q301" s="34"/>
      <c r="R301" s="34"/>
      <c r="S301" s="34"/>
      <c r="T301" s="34"/>
      <c r="U301" s="34"/>
    </row>
    <row r="302" spans="1:21" ht="15.75" customHeight="1">
      <c r="A302" s="34"/>
      <c r="B302" s="41"/>
      <c r="C302" s="34"/>
      <c r="D302" s="49"/>
      <c r="E302" s="1"/>
      <c r="F302" s="1"/>
      <c r="G302" s="1"/>
      <c r="H302" s="34"/>
      <c r="I302" s="34"/>
      <c r="J302" s="34"/>
      <c r="K302" s="34"/>
      <c r="L302" s="34"/>
      <c r="M302" s="34"/>
      <c r="N302" s="34"/>
      <c r="O302" s="34"/>
      <c r="P302" s="34"/>
      <c r="Q302" s="34"/>
      <c r="R302" s="34"/>
      <c r="S302" s="34"/>
      <c r="T302" s="34"/>
      <c r="U302" s="34"/>
    </row>
    <row r="303" spans="1:21" ht="15.75" customHeight="1">
      <c r="A303" s="34"/>
      <c r="B303" s="41"/>
      <c r="C303" s="34"/>
      <c r="D303" s="49"/>
      <c r="E303" s="1"/>
      <c r="F303" s="1"/>
      <c r="G303" s="1"/>
      <c r="H303" s="34"/>
      <c r="I303" s="34"/>
      <c r="J303" s="34"/>
      <c r="K303" s="34"/>
      <c r="L303" s="34"/>
      <c r="M303" s="34"/>
      <c r="N303" s="34"/>
      <c r="O303" s="34"/>
      <c r="P303" s="34"/>
      <c r="Q303" s="34"/>
      <c r="R303" s="34"/>
      <c r="S303" s="34"/>
      <c r="T303" s="34"/>
      <c r="U303" s="34"/>
    </row>
    <row r="304" spans="1:21" ht="15.75" customHeight="1">
      <c r="A304" s="34"/>
      <c r="B304" s="41"/>
      <c r="C304" s="34"/>
      <c r="D304" s="49"/>
      <c r="E304" s="1"/>
      <c r="F304" s="1"/>
      <c r="G304" s="1"/>
      <c r="H304" s="34"/>
      <c r="I304" s="34"/>
      <c r="J304" s="34"/>
      <c r="K304" s="34"/>
      <c r="L304" s="34"/>
      <c r="M304" s="34"/>
      <c r="N304" s="34"/>
      <c r="O304" s="34"/>
      <c r="P304" s="34"/>
      <c r="Q304" s="34"/>
      <c r="R304" s="34"/>
      <c r="S304" s="34"/>
      <c r="T304" s="34"/>
      <c r="U304" s="34"/>
    </row>
    <row r="305" spans="1:21" ht="15.75" customHeight="1">
      <c r="A305" s="34"/>
      <c r="B305" s="41"/>
      <c r="C305" s="34"/>
      <c r="D305" s="49"/>
      <c r="E305" s="1"/>
      <c r="F305" s="1"/>
      <c r="G305" s="1"/>
      <c r="H305" s="34"/>
      <c r="I305" s="34"/>
      <c r="J305" s="34"/>
      <c r="K305" s="34"/>
      <c r="L305" s="34"/>
      <c r="M305" s="34"/>
      <c r="N305" s="34"/>
      <c r="O305" s="34"/>
      <c r="P305" s="34"/>
      <c r="Q305" s="34"/>
      <c r="R305" s="34"/>
      <c r="S305" s="34"/>
      <c r="T305" s="34"/>
      <c r="U305" s="34"/>
    </row>
    <row r="306" spans="1:21" ht="15.75" customHeight="1">
      <c r="A306" s="34"/>
      <c r="B306" s="41"/>
      <c r="C306" s="34"/>
      <c r="D306" s="49"/>
      <c r="E306" s="1"/>
      <c r="F306" s="1"/>
      <c r="G306" s="1"/>
      <c r="H306" s="34"/>
      <c r="I306" s="34"/>
      <c r="J306" s="34"/>
      <c r="K306" s="34"/>
      <c r="L306" s="34"/>
      <c r="M306" s="34"/>
      <c r="N306" s="34"/>
      <c r="O306" s="34"/>
      <c r="P306" s="34"/>
      <c r="Q306" s="34"/>
      <c r="R306" s="34"/>
      <c r="S306" s="34"/>
      <c r="T306" s="34"/>
      <c r="U306" s="34"/>
    </row>
    <row r="307" spans="1:21" ht="15.75" customHeight="1">
      <c r="A307" s="34"/>
      <c r="B307" s="41"/>
      <c r="C307" s="34"/>
      <c r="D307" s="49"/>
      <c r="E307" s="1"/>
      <c r="F307" s="1"/>
      <c r="G307" s="1"/>
      <c r="H307" s="34"/>
      <c r="I307" s="34"/>
      <c r="J307" s="34"/>
      <c r="K307" s="34"/>
      <c r="L307" s="34"/>
      <c r="M307" s="34"/>
      <c r="N307" s="34"/>
      <c r="O307" s="34"/>
      <c r="P307" s="34"/>
      <c r="Q307" s="34"/>
      <c r="R307" s="34"/>
      <c r="S307" s="34"/>
      <c r="T307" s="34"/>
      <c r="U307" s="34"/>
    </row>
    <row r="308" spans="1:21" ht="15.75" customHeight="1">
      <c r="A308" s="34"/>
      <c r="B308" s="41"/>
      <c r="C308" s="34"/>
      <c r="D308" s="49"/>
      <c r="E308" s="1"/>
      <c r="F308" s="1"/>
      <c r="G308" s="1"/>
      <c r="H308" s="34"/>
      <c r="I308" s="34"/>
      <c r="J308" s="34"/>
      <c r="K308" s="34"/>
      <c r="L308" s="34"/>
      <c r="M308" s="34"/>
      <c r="N308" s="34"/>
      <c r="O308" s="34"/>
      <c r="P308" s="34"/>
      <c r="Q308" s="34"/>
      <c r="R308" s="34"/>
      <c r="S308" s="34"/>
      <c r="T308" s="34"/>
      <c r="U308" s="34"/>
    </row>
    <row r="309" spans="1:21" ht="15.75" customHeight="1">
      <c r="A309" s="34"/>
      <c r="B309" s="41"/>
      <c r="C309" s="34"/>
      <c r="D309" s="49"/>
      <c r="E309" s="1"/>
      <c r="F309" s="1"/>
      <c r="G309" s="1"/>
      <c r="H309" s="34"/>
      <c r="I309" s="34"/>
      <c r="J309" s="34"/>
      <c r="K309" s="34"/>
      <c r="L309" s="34"/>
      <c r="M309" s="34"/>
      <c r="N309" s="34"/>
      <c r="O309" s="34"/>
      <c r="P309" s="34"/>
      <c r="Q309" s="34"/>
      <c r="R309" s="34"/>
      <c r="S309" s="34"/>
      <c r="T309" s="34"/>
      <c r="U309" s="34"/>
    </row>
    <row r="310" spans="1:21" ht="15.75" customHeight="1">
      <c r="A310" s="34"/>
      <c r="B310" s="41"/>
      <c r="C310" s="34"/>
      <c r="D310" s="49"/>
      <c r="E310" s="1"/>
      <c r="F310" s="1"/>
      <c r="G310" s="1"/>
      <c r="H310" s="34"/>
      <c r="I310" s="34"/>
      <c r="J310" s="34"/>
      <c r="K310" s="34"/>
      <c r="L310" s="34"/>
      <c r="M310" s="34"/>
      <c r="N310" s="34"/>
      <c r="O310" s="34"/>
      <c r="P310" s="34"/>
      <c r="Q310" s="34"/>
      <c r="R310" s="34"/>
      <c r="S310" s="34"/>
      <c r="T310" s="34"/>
      <c r="U310" s="34"/>
    </row>
    <row r="311" spans="1:21" ht="15.75" customHeight="1">
      <c r="A311" s="34"/>
      <c r="B311" s="41"/>
      <c r="C311" s="34"/>
      <c r="D311" s="49"/>
      <c r="E311" s="1"/>
      <c r="F311" s="1"/>
      <c r="G311" s="1"/>
      <c r="H311" s="34"/>
      <c r="I311" s="34"/>
      <c r="J311" s="34"/>
      <c r="K311" s="34"/>
      <c r="L311" s="34"/>
      <c r="M311" s="34"/>
      <c r="N311" s="34"/>
      <c r="O311" s="34"/>
      <c r="P311" s="34"/>
      <c r="Q311" s="34"/>
      <c r="R311" s="34"/>
      <c r="S311" s="34"/>
      <c r="T311" s="34"/>
      <c r="U311" s="34"/>
    </row>
    <row r="312" spans="1:21" ht="15.75" customHeight="1">
      <c r="A312" s="34"/>
      <c r="B312" s="41"/>
      <c r="C312" s="34"/>
      <c r="D312" s="49"/>
      <c r="E312" s="1"/>
      <c r="F312" s="1"/>
      <c r="G312" s="1"/>
      <c r="H312" s="34"/>
      <c r="I312" s="34"/>
      <c r="J312" s="34"/>
      <c r="K312" s="34"/>
      <c r="L312" s="34"/>
      <c r="M312" s="34"/>
      <c r="N312" s="34"/>
      <c r="O312" s="34"/>
      <c r="P312" s="34"/>
      <c r="Q312" s="34"/>
      <c r="R312" s="34"/>
      <c r="S312" s="34"/>
      <c r="T312" s="34"/>
      <c r="U312" s="34"/>
    </row>
    <row r="313" spans="1:21" ht="15.75" customHeight="1">
      <c r="A313" s="34"/>
      <c r="B313" s="41"/>
      <c r="C313" s="34"/>
      <c r="D313" s="49"/>
      <c r="E313" s="1"/>
      <c r="F313" s="1"/>
      <c r="G313" s="1"/>
      <c r="H313" s="34"/>
      <c r="I313" s="34"/>
      <c r="J313" s="34"/>
      <c r="K313" s="34"/>
      <c r="L313" s="34"/>
      <c r="M313" s="34"/>
      <c r="N313" s="34"/>
      <c r="O313" s="34"/>
      <c r="P313" s="34"/>
      <c r="Q313" s="34"/>
      <c r="R313" s="34"/>
      <c r="S313" s="34"/>
      <c r="T313" s="34"/>
      <c r="U313" s="34"/>
    </row>
    <row r="314" spans="1:21" ht="15.75" customHeight="1">
      <c r="A314" s="34"/>
      <c r="B314" s="41"/>
      <c r="C314" s="34"/>
      <c r="D314" s="49"/>
      <c r="E314" s="1"/>
      <c r="F314" s="1"/>
      <c r="G314" s="1"/>
      <c r="H314" s="34"/>
      <c r="I314" s="34"/>
      <c r="J314" s="34"/>
      <c r="K314" s="34"/>
      <c r="L314" s="34"/>
      <c r="M314" s="34"/>
      <c r="N314" s="34"/>
      <c r="O314" s="34"/>
      <c r="P314" s="34"/>
      <c r="Q314" s="34"/>
      <c r="R314" s="34"/>
      <c r="S314" s="34"/>
      <c r="T314" s="34"/>
      <c r="U314" s="34"/>
    </row>
    <row r="315" spans="1:21" ht="15.75" customHeight="1">
      <c r="A315" s="34"/>
      <c r="B315" s="41"/>
      <c r="C315" s="34"/>
      <c r="D315" s="49"/>
      <c r="E315" s="1"/>
      <c r="F315" s="1"/>
      <c r="G315" s="1"/>
      <c r="H315" s="34"/>
      <c r="I315" s="34"/>
      <c r="J315" s="34"/>
      <c r="K315" s="34"/>
      <c r="L315" s="34"/>
      <c r="M315" s="34"/>
      <c r="N315" s="34"/>
      <c r="O315" s="34"/>
      <c r="P315" s="34"/>
      <c r="Q315" s="34"/>
      <c r="R315" s="34"/>
      <c r="S315" s="34"/>
      <c r="T315" s="34"/>
      <c r="U315" s="34"/>
    </row>
    <row r="316" spans="1:21" ht="15.75" customHeight="1">
      <c r="A316" s="34"/>
      <c r="B316" s="41"/>
      <c r="C316" s="34"/>
      <c r="D316" s="49"/>
      <c r="E316" s="1"/>
      <c r="F316" s="1"/>
      <c r="G316" s="1"/>
      <c r="H316" s="34"/>
      <c r="I316" s="34"/>
      <c r="J316" s="34"/>
      <c r="K316" s="34"/>
      <c r="L316" s="34"/>
      <c r="M316" s="34"/>
      <c r="N316" s="34"/>
      <c r="O316" s="34"/>
      <c r="P316" s="34"/>
      <c r="Q316" s="34"/>
      <c r="R316" s="34"/>
      <c r="S316" s="34"/>
      <c r="T316" s="34"/>
      <c r="U316" s="34"/>
    </row>
    <row r="317" spans="1:21" ht="15.75" customHeight="1">
      <c r="A317" s="34"/>
      <c r="B317" s="41"/>
      <c r="C317" s="34"/>
      <c r="D317" s="49"/>
      <c r="E317" s="1"/>
      <c r="F317" s="1"/>
      <c r="G317" s="1"/>
      <c r="H317" s="34"/>
      <c r="I317" s="34"/>
      <c r="J317" s="34"/>
      <c r="K317" s="34"/>
      <c r="L317" s="34"/>
      <c r="M317" s="34"/>
      <c r="N317" s="34"/>
      <c r="O317" s="34"/>
      <c r="P317" s="34"/>
      <c r="Q317" s="34"/>
      <c r="R317" s="34"/>
      <c r="S317" s="34"/>
      <c r="T317" s="34"/>
      <c r="U317" s="34"/>
    </row>
    <row r="318" spans="1:21" ht="15.75" customHeight="1">
      <c r="A318" s="34"/>
      <c r="B318" s="41"/>
      <c r="C318" s="34"/>
      <c r="D318" s="49"/>
      <c r="E318" s="1"/>
      <c r="F318" s="1"/>
      <c r="G318" s="1"/>
      <c r="H318" s="34"/>
      <c r="I318" s="34"/>
      <c r="J318" s="34"/>
      <c r="K318" s="34"/>
      <c r="L318" s="34"/>
      <c r="M318" s="34"/>
      <c r="N318" s="34"/>
      <c r="O318" s="34"/>
      <c r="P318" s="34"/>
      <c r="Q318" s="34"/>
      <c r="R318" s="34"/>
      <c r="S318" s="34"/>
      <c r="T318" s="34"/>
      <c r="U318" s="34"/>
    </row>
    <row r="319" spans="1:21" ht="15.75" customHeight="1">
      <c r="A319" s="34"/>
      <c r="B319" s="41"/>
      <c r="C319" s="34"/>
      <c r="D319" s="49"/>
      <c r="E319" s="1"/>
      <c r="F319" s="1"/>
      <c r="G319" s="1"/>
      <c r="H319" s="34"/>
      <c r="I319" s="34"/>
      <c r="J319" s="34"/>
      <c r="K319" s="34"/>
      <c r="L319" s="34"/>
      <c r="M319" s="34"/>
      <c r="N319" s="34"/>
      <c r="O319" s="34"/>
      <c r="P319" s="34"/>
      <c r="Q319" s="34"/>
      <c r="R319" s="34"/>
      <c r="S319" s="34"/>
      <c r="T319" s="34"/>
      <c r="U319" s="34"/>
    </row>
    <row r="320" spans="1:21" ht="15.75" customHeight="1">
      <c r="A320" s="34"/>
      <c r="B320" s="41"/>
      <c r="C320" s="34"/>
      <c r="D320" s="49"/>
      <c r="E320" s="1"/>
      <c r="F320" s="1"/>
      <c r="G320" s="1"/>
      <c r="H320" s="34"/>
      <c r="I320" s="34"/>
      <c r="J320" s="34"/>
      <c r="K320" s="34"/>
      <c r="L320" s="34"/>
      <c r="M320" s="34"/>
      <c r="N320" s="34"/>
      <c r="O320" s="34"/>
      <c r="P320" s="34"/>
      <c r="Q320" s="34"/>
      <c r="R320" s="34"/>
      <c r="S320" s="34"/>
      <c r="T320" s="34"/>
      <c r="U320" s="34"/>
    </row>
    <row r="321" spans="1:21" ht="15.75" customHeight="1">
      <c r="A321" s="34"/>
      <c r="B321" s="41"/>
      <c r="C321" s="34"/>
      <c r="D321" s="49"/>
      <c r="E321" s="1"/>
      <c r="F321" s="1"/>
      <c r="G321" s="1"/>
      <c r="H321" s="34"/>
      <c r="I321" s="34"/>
      <c r="J321" s="34"/>
      <c r="K321" s="34"/>
      <c r="L321" s="34"/>
      <c r="M321" s="34"/>
      <c r="N321" s="34"/>
      <c r="O321" s="34"/>
      <c r="P321" s="34"/>
      <c r="Q321" s="34"/>
      <c r="R321" s="34"/>
      <c r="S321" s="34"/>
      <c r="T321" s="34"/>
      <c r="U321" s="34"/>
    </row>
    <row r="322" spans="1:21" ht="15.75" customHeight="1">
      <c r="A322" s="34"/>
      <c r="B322" s="41"/>
      <c r="C322" s="34"/>
      <c r="D322" s="49"/>
      <c r="E322" s="1"/>
      <c r="F322" s="1"/>
      <c r="G322" s="1"/>
      <c r="H322" s="34"/>
      <c r="I322" s="34"/>
      <c r="J322" s="34"/>
      <c r="K322" s="34"/>
      <c r="L322" s="34"/>
      <c r="M322" s="34"/>
      <c r="N322" s="34"/>
      <c r="O322" s="34"/>
      <c r="P322" s="34"/>
      <c r="Q322" s="34"/>
      <c r="R322" s="34"/>
      <c r="S322" s="34"/>
      <c r="T322" s="34"/>
      <c r="U322" s="34"/>
    </row>
    <row r="323" spans="1:21" ht="15.75" customHeight="1">
      <c r="A323" s="34"/>
      <c r="B323" s="41"/>
      <c r="C323" s="34"/>
      <c r="D323" s="49"/>
      <c r="E323" s="1"/>
      <c r="F323" s="1"/>
      <c r="G323" s="1"/>
      <c r="H323" s="34"/>
      <c r="I323" s="34"/>
      <c r="J323" s="34"/>
      <c r="K323" s="34"/>
      <c r="L323" s="34"/>
      <c r="M323" s="34"/>
      <c r="N323" s="34"/>
      <c r="O323" s="34"/>
      <c r="P323" s="34"/>
      <c r="Q323" s="34"/>
      <c r="R323" s="34"/>
      <c r="S323" s="34"/>
      <c r="T323" s="34"/>
      <c r="U323" s="34"/>
    </row>
    <row r="324" spans="1:21" ht="15.75" customHeight="1">
      <c r="A324" s="34"/>
      <c r="B324" s="41"/>
      <c r="C324" s="34"/>
      <c r="D324" s="49"/>
      <c r="E324" s="1"/>
      <c r="F324" s="1"/>
      <c r="G324" s="1"/>
      <c r="H324" s="34"/>
      <c r="I324" s="34"/>
      <c r="J324" s="34"/>
      <c r="K324" s="34"/>
      <c r="L324" s="34"/>
      <c r="M324" s="34"/>
      <c r="N324" s="34"/>
      <c r="O324" s="34"/>
      <c r="P324" s="34"/>
      <c r="Q324" s="34"/>
      <c r="R324" s="34"/>
      <c r="S324" s="34"/>
      <c r="T324" s="34"/>
      <c r="U324" s="34"/>
    </row>
    <row r="325" spans="1:21" ht="15.75" customHeight="1">
      <c r="A325" s="34"/>
      <c r="B325" s="41"/>
      <c r="C325" s="34"/>
      <c r="D325" s="49"/>
      <c r="E325" s="1"/>
      <c r="F325" s="1"/>
      <c r="G325" s="1"/>
      <c r="H325" s="34"/>
      <c r="I325" s="34"/>
      <c r="J325" s="34"/>
      <c r="K325" s="34"/>
      <c r="L325" s="34"/>
      <c r="M325" s="34"/>
      <c r="N325" s="34"/>
      <c r="O325" s="34"/>
      <c r="P325" s="34"/>
      <c r="Q325" s="34"/>
      <c r="R325" s="34"/>
      <c r="S325" s="34"/>
      <c r="T325" s="34"/>
      <c r="U325" s="34"/>
    </row>
    <row r="326" spans="1:21" ht="15.75" customHeight="1">
      <c r="A326" s="34"/>
      <c r="B326" s="41"/>
      <c r="C326" s="34"/>
      <c r="D326" s="49"/>
      <c r="E326" s="1"/>
      <c r="F326" s="1"/>
      <c r="G326" s="1"/>
      <c r="H326" s="34"/>
      <c r="I326" s="34"/>
      <c r="J326" s="34"/>
      <c r="K326" s="34"/>
      <c r="L326" s="34"/>
      <c r="M326" s="34"/>
      <c r="N326" s="34"/>
      <c r="O326" s="34"/>
      <c r="P326" s="34"/>
      <c r="Q326" s="34"/>
      <c r="R326" s="34"/>
      <c r="S326" s="34"/>
      <c r="T326" s="34"/>
      <c r="U326" s="34"/>
    </row>
    <row r="327" spans="1:21" ht="15.75" customHeight="1">
      <c r="A327" s="34"/>
      <c r="B327" s="41"/>
      <c r="C327" s="34"/>
      <c r="D327" s="49"/>
      <c r="E327" s="1"/>
      <c r="F327" s="1"/>
      <c r="G327" s="1"/>
      <c r="H327" s="34"/>
      <c r="I327" s="34"/>
      <c r="J327" s="34"/>
      <c r="K327" s="34"/>
      <c r="L327" s="34"/>
      <c r="M327" s="34"/>
      <c r="N327" s="34"/>
      <c r="O327" s="34"/>
      <c r="P327" s="34"/>
      <c r="Q327" s="34"/>
      <c r="R327" s="34"/>
      <c r="S327" s="34"/>
      <c r="T327" s="34"/>
      <c r="U327" s="34"/>
    </row>
    <row r="328" spans="1:21" ht="15.75" customHeight="1">
      <c r="A328" s="34"/>
      <c r="B328" s="41"/>
      <c r="C328" s="34"/>
      <c r="D328" s="49"/>
      <c r="E328" s="1"/>
      <c r="F328" s="1"/>
      <c r="G328" s="1"/>
      <c r="H328" s="34"/>
      <c r="I328" s="34"/>
      <c r="J328" s="34"/>
      <c r="K328" s="34"/>
      <c r="L328" s="34"/>
      <c r="M328" s="34"/>
      <c r="N328" s="34"/>
      <c r="O328" s="34"/>
      <c r="P328" s="34"/>
      <c r="Q328" s="34"/>
      <c r="R328" s="34"/>
      <c r="S328" s="34"/>
      <c r="T328" s="34"/>
      <c r="U328" s="34"/>
    </row>
    <row r="329" spans="1:21" ht="15.75" customHeight="1">
      <c r="A329" s="34"/>
      <c r="B329" s="41"/>
      <c r="C329" s="34"/>
      <c r="D329" s="49"/>
      <c r="E329" s="1"/>
      <c r="F329" s="1"/>
      <c r="G329" s="1"/>
      <c r="H329" s="34"/>
      <c r="I329" s="34"/>
      <c r="J329" s="34"/>
      <c r="K329" s="34"/>
      <c r="L329" s="34"/>
      <c r="M329" s="34"/>
      <c r="N329" s="34"/>
      <c r="O329" s="34"/>
      <c r="P329" s="34"/>
      <c r="Q329" s="34"/>
      <c r="R329" s="34"/>
      <c r="S329" s="34"/>
      <c r="T329" s="34"/>
      <c r="U329" s="34"/>
    </row>
    <row r="330" spans="1:21" ht="15.75" customHeight="1">
      <c r="A330" s="34"/>
      <c r="B330" s="41"/>
      <c r="C330" s="34"/>
      <c r="D330" s="49"/>
      <c r="E330" s="1"/>
      <c r="F330" s="1"/>
      <c r="G330" s="1"/>
      <c r="H330" s="34"/>
      <c r="I330" s="34"/>
      <c r="J330" s="34"/>
      <c r="K330" s="34"/>
      <c r="L330" s="34"/>
      <c r="M330" s="34"/>
      <c r="N330" s="34"/>
      <c r="O330" s="34"/>
      <c r="P330" s="34"/>
      <c r="Q330" s="34"/>
      <c r="R330" s="34"/>
      <c r="S330" s="34"/>
      <c r="T330" s="34"/>
      <c r="U330" s="34"/>
    </row>
    <row r="331" spans="1:21" ht="15.75" customHeight="1">
      <c r="A331" s="34"/>
      <c r="B331" s="41"/>
      <c r="C331" s="34"/>
      <c r="D331" s="49"/>
      <c r="E331" s="1"/>
      <c r="F331" s="1"/>
      <c r="G331" s="1"/>
      <c r="H331" s="34"/>
      <c r="I331" s="34"/>
      <c r="J331" s="34"/>
      <c r="K331" s="34"/>
      <c r="L331" s="34"/>
      <c r="M331" s="34"/>
      <c r="N331" s="34"/>
      <c r="O331" s="34"/>
      <c r="P331" s="34"/>
      <c r="Q331" s="34"/>
      <c r="R331" s="34"/>
      <c r="S331" s="34"/>
      <c r="T331" s="34"/>
      <c r="U331" s="34"/>
    </row>
    <row r="332" spans="1:21" ht="15.75" customHeight="1">
      <c r="A332" s="34"/>
      <c r="B332" s="41"/>
      <c r="C332" s="34"/>
      <c r="D332" s="49"/>
      <c r="E332" s="1"/>
      <c r="F332" s="1"/>
      <c r="G332" s="1"/>
      <c r="H332" s="34"/>
      <c r="I332" s="34"/>
      <c r="J332" s="34"/>
      <c r="K332" s="34"/>
      <c r="L332" s="34"/>
      <c r="M332" s="34"/>
      <c r="N332" s="34"/>
      <c r="O332" s="34"/>
      <c r="P332" s="34"/>
      <c r="Q332" s="34"/>
      <c r="R332" s="34"/>
      <c r="S332" s="34"/>
      <c r="T332" s="34"/>
      <c r="U332" s="34"/>
    </row>
    <row r="333" spans="1:21" ht="15.75" customHeight="1">
      <c r="A333" s="34"/>
      <c r="B333" s="41"/>
      <c r="C333" s="34"/>
      <c r="D333" s="49"/>
      <c r="E333" s="1"/>
      <c r="F333" s="1"/>
      <c r="G333" s="1"/>
      <c r="H333" s="34"/>
      <c r="I333" s="34"/>
      <c r="J333" s="34"/>
      <c r="K333" s="34"/>
      <c r="L333" s="34"/>
      <c r="M333" s="34"/>
      <c r="N333" s="34"/>
      <c r="O333" s="34"/>
      <c r="P333" s="34"/>
      <c r="Q333" s="34"/>
      <c r="R333" s="34"/>
      <c r="S333" s="34"/>
      <c r="T333" s="34"/>
      <c r="U333" s="34"/>
    </row>
    <row r="334" spans="1:21" ht="15.75" customHeight="1">
      <c r="A334" s="34"/>
      <c r="B334" s="41"/>
      <c r="C334" s="34"/>
      <c r="D334" s="49"/>
      <c r="E334" s="1"/>
      <c r="F334" s="1"/>
      <c r="G334" s="1"/>
      <c r="H334" s="34"/>
      <c r="I334" s="34"/>
      <c r="J334" s="34"/>
      <c r="K334" s="34"/>
      <c r="L334" s="34"/>
      <c r="M334" s="34"/>
      <c r="N334" s="34"/>
      <c r="O334" s="34"/>
      <c r="P334" s="34"/>
      <c r="Q334" s="34"/>
      <c r="R334" s="34"/>
      <c r="S334" s="34"/>
      <c r="T334" s="34"/>
      <c r="U334" s="34"/>
    </row>
    <row r="335" spans="1:21" ht="15.75" customHeight="1">
      <c r="A335" s="34"/>
      <c r="B335" s="41"/>
      <c r="C335" s="34"/>
      <c r="D335" s="49"/>
      <c r="E335" s="1"/>
      <c r="F335" s="1"/>
      <c r="G335" s="1"/>
      <c r="H335" s="34"/>
      <c r="I335" s="34"/>
      <c r="J335" s="34"/>
      <c r="K335" s="34"/>
      <c r="L335" s="34"/>
      <c r="M335" s="34"/>
      <c r="N335" s="34"/>
      <c r="O335" s="34"/>
      <c r="P335" s="34"/>
      <c r="Q335" s="34"/>
      <c r="R335" s="34"/>
      <c r="S335" s="34"/>
      <c r="T335" s="34"/>
      <c r="U335" s="34"/>
    </row>
    <row r="336" spans="1:21" ht="15.75" customHeight="1">
      <c r="A336" s="34"/>
      <c r="B336" s="41"/>
      <c r="C336" s="34"/>
      <c r="D336" s="49"/>
      <c r="E336" s="1"/>
      <c r="F336" s="1"/>
      <c r="G336" s="1"/>
      <c r="H336" s="34"/>
      <c r="I336" s="34"/>
      <c r="J336" s="34"/>
      <c r="K336" s="34"/>
      <c r="L336" s="34"/>
      <c r="M336" s="34"/>
      <c r="N336" s="34"/>
      <c r="O336" s="34"/>
      <c r="P336" s="34"/>
      <c r="Q336" s="34"/>
      <c r="R336" s="34"/>
      <c r="S336" s="34"/>
      <c r="T336" s="34"/>
      <c r="U336" s="34"/>
    </row>
    <row r="337" spans="1:21" ht="15.75" customHeight="1">
      <c r="A337" s="34"/>
      <c r="B337" s="41"/>
      <c r="C337" s="34"/>
      <c r="D337" s="49"/>
      <c r="E337" s="1"/>
      <c r="F337" s="1"/>
      <c r="G337" s="1"/>
      <c r="H337" s="34"/>
      <c r="I337" s="34"/>
      <c r="J337" s="34"/>
      <c r="K337" s="34"/>
      <c r="L337" s="34"/>
      <c r="M337" s="34"/>
      <c r="N337" s="34"/>
      <c r="O337" s="34"/>
      <c r="P337" s="34"/>
      <c r="Q337" s="34"/>
      <c r="R337" s="34"/>
      <c r="S337" s="34"/>
      <c r="T337" s="34"/>
      <c r="U337" s="34"/>
    </row>
    <row r="338" spans="1:21" ht="15.75" customHeight="1">
      <c r="A338" s="34"/>
      <c r="B338" s="41"/>
      <c r="C338" s="34"/>
      <c r="D338" s="49"/>
      <c r="E338" s="1"/>
      <c r="F338" s="1"/>
      <c r="G338" s="1"/>
      <c r="H338" s="34"/>
      <c r="I338" s="34"/>
      <c r="J338" s="34"/>
      <c r="K338" s="34"/>
      <c r="L338" s="34"/>
      <c r="M338" s="34"/>
      <c r="N338" s="34"/>
      <c r="O338" s="34"/>
      <c r="P338" s="34"/>
      <c r="Q338" s="34"/>
      <c r="R338" s="34"/>
      <c r="S338" s="34"/>
      <c r="T338" s="34"/>
      <c r="U338" s="34"/>
    </row>
    <row r="339" spans="1:21" ht="15.75" customHeight="1">
      <c r="A339" s="34"/>
      <c r="B339" s="41"/>
      <c r="C339" s="34"/>
      <c r="D339" s="49"/>
      <c r="E339" s="1"/>
      <c r="F339" s="1"/>
      <c r="G339" s="1"/>
      <c r="H339" s="34"/>
      <c r="I339" s="34"/>
      <c r="J339" s="34"/>
      <c r="K339" s="34"/>
      <c r="L339" s="34"/>
      <c r="M339" s="34"/>
      <c r="N339" s="34"/>
      <c r="O339" s="34"/>
      <c r="P339" s="34"/>
      <c r="Q339" s="34"/>
      <c r="R339" s="34"/>
      <c r="S339" s="34"/>
      <c r="T339" s="34"/>
      <c r="U339" s="34"/>
    </row>
    <row r="340" spans="1:21" ht="15.75" customHeight="1">
      <c r="A340" s="34"/>
      <c r="B340" s="41"/>
      <c r="C340" s="34"/>
      <c r="D340" s="49"/>
      <c r="E340" s="1"/>
      <c r="F340" s="1"/>
      <c r="G340" s="1"/>
      <c r="H340" s="34"/>
      <c r="I340" s="34"/>
      <c r="J340" s="34"/>
      <c r="K340" s="34"/>
      <c r="L340" s="34"/>
      <c r="M340" s="34"/>
      <c r="N340" s="34"/>
      <c r="O340" s="34"/>
      <c r="P340" s="34"/>
      <c r="Q340" s="34"/>
      <c r="R340" s="34"/>
      <c r="S340" s="34"/>
      <c r="T340" s="34"/>
      <c r="U340" s="34"/>
    </row>
    <row r="341" spans="1:21" ht="15.75" customHeight="1">
      <c r="A341" s="34"/>
      <c r="B341" s="41"/>
      <c r="C341" s="34"/>
      <c r="D341" s="49"/>
      <c r="E341" s="1"/>
      <c r="F341" s="1"/>
      <c r="G341" s="1"/>
      <c r="H341" s="34"/>
      <c r="I341" s="34"/>
      <c r="J341" s="34"/>
      <c r="K341" s="34"/>
      <c r="L341" s="34"/>
      <c r="M341" s="34"/>
      <c r="N341" s="34"/>
      <c r="O341" s="34"/>
      <c r="P341" s="34"/>
      <c r="Q341" s="34"/>
      <c r="R341" s="34"/>
      <c r="S341" s="34"/>
      <c r="T341" s="34"/>
      <c r="U341" s="34"/>
    </row>
    <row r="342" spans="1:21" ht="15.75" customHeight="1">
      <c r="A342" s="34"/>
      <c r="B342" s="41"/>
      <c r="C342" s="34"/>
      <c r="D342" s="49"/>
      <c r="E342" s="1"/>
      <c r="F342" s="1"/>
      <c r="G342" s="1"/>
      <c r="H342" s="34"/>
      <c r="I342" s="34"/>
      <c r="J342" s="34"/>
      <c r="K342" s="34"/>
      <c r="L342" s="34"/>
      <c r="M342" s="34"/>
      <c r="N342" s="34"/>
      <c r="O342" s="34"/>
      <c r="P342" s="34"/>
      <c r="Q342" s="34"/>
      <c r="R342" s="34"/>
      <c r="S342" s="34"/>
      <c r="T342" s="34"/>
      <c r="U342" s="34"/>
    </row>
    <row r="343" spans="1:21" ht="15.75" customHeight="1">
      <c r="A343" s="34"/>
      <c r="B343" s="41"/>
      <c r="C343" s="34"/>
      <c r="D343" s="49"/>
      <c r="E343" s="1"/>
      <c r="F343" s="1"/>
      <c r="G343" s="1"/>
      <c r="H343" s="34"/>
      <c r="I343" s="34"/>
      <c r="J343" s="34"/>
      <c r="K343" s="34"/>
      <c r="L343" s="34"/>
      <c r="M343" s="34"/>
      <c r="N343" s="34"/>
      <c r="O343" s="34"/>
      <c r="P343" s="34"/>
      <c r="Q343" s="34"/>
      <c r="R343" s="34"/>
      <c r="S343" s="34"/>
      <c r="T343" s="34"/>
      <c r="U343" s="34"/>
    </row>
    <row r="344" spans="1:21" ht="15.75" customHeight="1">
      <c r="A344" s="34"/>
      <c r="B344" s="41"/>
      <c r="C344" s="34"/>
      <c r="D344" s="49"/>
      <c r="E344" s="1"/>
      <c r="F344" s="1"/>
      <c r="G344" s="1"/>
      <c r="H344" s="34"/>
      <c r="I344" s="34"/>
      <c r="J344" s="34"/>
      <c r="K344" s="34"/>
      <c r="L344" s="34"/>
      <c r="M344" s="34"/>
      <c r="N344" s="34"/>
      <c r="O344" s="34"/>
      <c r="P344" s="34"/>
      <c r="Q344" s="34"/>
      <c r="R344" s="34"/>
      <c r="S344" s="34"/>
      <c r="T344" s="34"/>
      <c r="U344" s="34"/>
    </row>
    <row r="345" spans="1:21" ht="15.75" customHeight="1">
      <c r="A345" s="34"/>
      <c r="B345" s="41"/>
      <c r="C345" s="34"/>
      <c r="D345" s="49"/>
      <c r="E345" s="1"/>
      <c r="F345" s="1"/>
      <c r="G345" s="1"/>
      <c r="H345" s="34"/>
      <c r="I345" s="34"/>
      <c r="J345" s="34"/>
      <c r="K345" s="34"/>
      <c r="L345" s="34"/>
      <c r="M345" s="34"/>
      <c r="N345" s="34"/>
      <c r="O345" s="34"/>
      <c r="P345" s="34"/>
      <c r="Q345" s="34"/>
      <c r="R345" s="34"/>
      <c r="S345" s="34"/>
      <c r="T345" s="34"/>
      <c r="U345" s="34"/>
    </row>
    <row r="346" spans="1:21" ht="15.75" customHeight="1">
      <c r="A346" s="34"/>
      <c r="B346" s="41"/>
      <c r="C346" s="34"/>
      <c r="D346" s="49"/>
      <c r="E346" s="1"/>
      <c r="F346" s="1"/>
      <c r="G346" s="1"/>
      <c r="H346" s="34"/>
      <c r="I346" s="34"/>
      <c r="J346" s="34"/>
      <c r="K346" s="34"/>
      <c r="L346" s="34"/>
      <c r="M346" s="34"/>
      <c r="N346" s="34"/>
      <c r="O346" s="34"/>
      <c r="P346" s="34"/>
      <c r="Q346" s="34"/>
      <c r="R346" s="34"/>
      <c r="S346" s="34"/>
      <c r="T346" s="34"/>
      <c r="U346" s="34"/>
    </row>
    <row r="347" spans="1:21" ht="15.75" customHeight="1">
      <c r="A347" s="34"/>
      <c r="B347" s="41"/>
      <c r="C347" s="34"/>
      <c r="D347" s="49"/>
      <c r="E347" s="1"/>
      <c r="F347" s="1"/>
      <c r="G347" s="1"/>
      <c r="H347" s="34"/>
      <c r="I347" s="34"/>
      <c r="J347" s="34"/>
      <c r="K347" s="34"/>
      <c r="L347" s="34"/>
      <c r="M347" s="34"/>
      <c r="N347" s="34"/>
      <c r="O347" s="34"/>
      <c r="P347" s="34"/>
      <c r="Q347" s="34"/>
      <c r="R347" s="34"/>
      <c r="S347" s="34"/>
      <c r="T347" s="34"/>
      <c r="U347" s="34"/>
    </row>
    <row r="348" spans="1:21" ht="15.75" customHeight="1">
      <c r="A348" s="34"/>
      <c r="B348" s="41"/>
      <c r="C348" s="34"/>
      <c r="D348" s="49"/>
      <c r="E348" s="1"/>
      <c r="F348" s="1"/>
      <c r="G348" s="1"/>
      <c r="H348" s="34"/>
      <c r="I348" s="34"/>
      <c r="J348" s="34"/>
      <c r="K348" s="34"/>
      <c r="L348" s="34"/>
      <c r="M348" s="34"/>
      <c r="N348" s="34"/>
      <c r="O348" s="34"/>
      <c r="P348" s="34"/>
      <c r="Q348" s="34"/>
      <c r="R348" s="34"/>
      <c r="S348" s="34"/>
      <c r="T348" s="34"/>
      <c r="U348" s="34"/>
    </row>
    <row r="349" spans="1:21" ht="15.75" customHeight="1">
      <c r="A349" s="34"/>
      <c r="B349" s="41"/>
      <c r="C349" s="34"/>
      <c r="D349" s="49"/>
      <c r="E349" s="1"/>
      <c r="F349" s="1"/>
      <c r="G349" s="1"/>
      <c r="H349" s="34"/>
      <c r="I349" s="34"/>
      <c r="J349" s="34"/>
      <c r="K349" s="34"/>
      <c r="L349" s="34"/>
      <c r="M349" s="34"/>
      <c r="N349" s="34"/>
      <c r="O349" s="34"/>
      <c r="P349" s="34"/>
      <c r="Q349" s="34"/>
      <c r="R349" s="34"/>
      <c r="S349" s="34"/>
      <c r="T349" s="34"/>
      <c r="U349" s="34"/>
    </row>
    <row r="350" spans="1:21" ht="15.75" customHeight="1">
      <c r="A350" s="34"/>
      <c r="B350" s="41"/>
      <c r="C350" s="34"/>
      <c r="D350" s="49"/>
      <c r="E350" s="1"/>
      <c r="F350" s="1"/>
      <c r="G350" s="1"/>
      <c r="H350" s="34"/>
      <c r="I350" s="34"/>
      <c r="J350" s="34"/>
      <c r="K350" s="34"/>
      <c r="L350" s="34"/>
      <c r="M350" s="34"/>
      <c r="N350" s="34"/>
      <c r="O350" s="34"/>
      <c r="P350" s="34"/>
      <c r="Q350" s="34"/>
      <c r="R350" s="34"/>
      <c r="S350" s="34"/>
      <c r="T350" s="34"/>
      <c r="U350" s="34"/>
    </row>
    <row r="351" spans="1:21" ht="15.75" customHeight="1">
      <c r="A351" s="34"/>
      <c r="B351" s="41"/>
      <c r="C351" s="34"/>
      <c r="D351" s="49"/>
      <c r="E351" s="1"/>
      <c r="F351" s="1"/>
      <c r="G351" s="1"/>
      <c r="H351" s="34"/>
      <c r="I351" s="34"/>
      <c r="J351" s="34"/>
      <c r="K351" s="34"/>
      <c r="L351" s="34"/>
      <c r="M351" s="34"/>
      <c r="N351" s="34"/>
      <c r="O351" s="34"/>
      <c r="P351" s="34"/>
      <c r="Q351" s="34"/>
      <c r="R351" s="34"/>
      <c r="S351" s="34"/>
      <c r="T351" s="34"/>
      <c r="U351" s="34"/>
    </row>
    <row r="352" spans="1:21" ht="15.75" customHeight="1">
      <c r="A352" s="34"/>
      <c r="B352" s="41"/>
      <c r="C352" s="34"/>
      <c r="D352" s="49"/>
      <c r="E352" s="1"/>
      <c r="F352" s="1"/>
      <c r="G352" s="1"/>
      <c r="H352" s="34"/>
      <c r="I352" s="34"/>
      <c r="J352" s="34"/>
      <c r="K352" s="34"/>
      <c r="L352" s="34"/>
      <c r="M352" s="34"/>
      <c r="N352" s="34"/>
      <c r="O352" s="34"/>
      <c r="P352" s="34"/>
      <c r="Q352" s="34"/>
      <c r="R352" s="34"/>
      <c r="S352" s="34"/>
      <c r="T352" s="34"/>
      <c r="U352" s="34"/>
    </row>
    <row r="353" spans="1:21" ht="15.75" customHeight="1">
      <c r="A353" s="34"/>
      <c r="B353" s="41"/>
      <c r="C353" s="34"/>
      <c r="D353" s="49"/>
      <c r="E353" s="1"/>
      <c r="F353" s="1"/>
      <c r="G353" s="1"/>
      <c r="H353" s="34"/>
      <c r="I353" s="34"/>
      <c r="J353" s="34"/>
      <c r="K353" s="34"/>
      <c r="L353" s="34"/>
      <c r="M353" s="34"/>
      <c r="N353" s="34"/>
      <c r="O353" s="34"/>
      <c r="P353" s="34"/>
      <c r="Q353" s="34"/>
      <c r="R353" s="34"/>
      <c r="S353" s="34"/>
      <c r="T353" s="34"/>
      <c r="U353" s="34"/>
    </row>
    <row r="354" spans="1:21" ht="15.75" customHeight="1">
      <c r="A354" s="34"/>
      <c r="B354" s="41"/>
      <c r="C354" s="34"/>
      <c r="D354" s="49"/>
      <c r="E354" s="1"/>
      <c r="F354" s="1"/>
      <c r="G354" s="1"/>
      <c r="H354" s="34"/>
      <c r="I354" s="34"/>
      <c r="J354" s="34"/>
      <c r="K354" s="34"/>
      <c r="L354" s="34"/>
      <c r="M354" s="34"/>
      <c r="N354" s="34"/>
      <c r="O354" s="34"/>
      <c r="P354" s="34"/>
      <c r="Q354" s="34"/>
      <c r="R354" s="34"/>
      <c r="S354" s="34"/>
      <c r="T354" s="34"/>
      <c r="U354" s="34"/>
    </row>
    <row r="355" spans="1:21" ht="15.75" customHeight="1">
      <c r="A355" s="34"/>
      <c r="B355" s="41"/>
      <c r="C355" s="34"/>
      <c r="D355" s="49"/>
      <c r="E355" s="1"/>
      <c r="F355" s="1"/>
      <c r="G355" s="1"/>
      <c r="H355" s="34"/>
      <c r="I355" s="34"/>
      <c r="J355" s="34"/>
      <c r="K355" s="34"/>
      <c r="L355" s="34"/>
      <c r="M355" s="34"/>
      <c r="N355" s="34"/>
      <c r="O355" s="34"/>
      <c r="P355" s="34"/>
      <c r="Q355" s="34"/>
      <c r="R355" s="34"/>
      <c r="S355" s="34"/>
      <c r="T355" s="34"/>
      <c r="U355" s="34"/>
    </row>
    <row r="356" spans="1:21" ht="15.75" customHeight="1">
      <c r="A356" s="34"/>
      <c r="B356" s="41"/>
      <c r="C356" s="34"/>
      <c r="D356" s="49"/>
      <c r="E356" s="1"/>
      <c r="F356" s="1"/>
      <c r="G356" s="1"/>
      <c r="H356" s="34"/>
      <c r="I356" s="34"/>
      <c r="J356" s="34"/>
      <c r="K356" s="34"/>
      <c r="L356" s="34"/>
      <c r="M356" s="34"/>
      <c r="N356" s="34"/>
      <c r="O356" s="34"/>
      <c r="P356" s="34"/>
      <c r="Q356" s="34"/>
      <c r="R356" s="34"/>
      <c r="S356" s="34"/>
      <c r="T356" s="34"/>
      <c r="U356" s="34"/>
    </row>
    <row r="357" spans="1:21" ht="15.75" customHeight="1">
      <c r="A357" s="34"/>
      <c r="B357" s="41"/>
      <c r="C357" s="34"/>
      <c r="D357" s="49"/>
      <c r="E357" s="1"/>
      <c r="F357" s="1"/>
      <c r="G357" s="1"/>
      <c r="H357" s="34"/>
      <c r="I357" s="34"/>
      <c r="J357" s="34"/>
      <c r="K357" s="34"/>
      <c r="L357" s="34"/>
      <c r="M357" s="34"/>
      <c r="N357" s="34"/>
      <c r="O357" s="34"/>
      <c r="P357" s="34"/>
      <c r="Q357" s="34"/>
      <c r="R357" s="34"/>
      <c r="S357" s="34"/>
      <c r="T357" s="34"/>
      <c r="U357" s="34"/>
    </row>
    <row r="358" spans="1:21" ht="15.75" customHeight="1">
      <c r="A358" s="34"/>
      <c r="B358" s="41"/>
      <c r="C358" s="34"/>
      <c r="D358" s="49"/>
      <c r="E358" s="1"/>
      <c r="F358" s="1"/>
      <c r="G358" s="1"/>
      <c r="H358" s="34"/>
      <c r="I358" s="34"/>
      <c r="J358" s="34"/>
      <c r="K358" s="34"/>
      <c r="L358" s="34"/>
      <c r="M358" s="34"/>
      <c r="N358" s="34"/>
      <c r="O358" s="34"/>
      <c r="P358" s="34"/>
      <c r="Q358" s="34"/>
      <c r="R358" s="34"/>
      <c r="S358" s="34"/>
      <c r="T358" s="34"/>
      <c r="U358" s="34"/>
    </row>
    <row r="359" spans="1:21" ht="15.75" customHeight="1">
      <c r="A359" s="34"/>
      <c r="B359" s="41"/>
      <c r="C359" s="34"/>
      <c r="D359" s="49"/>
      <c r="E359" s="1"/>
      <c r="F359" s="1"/>
      <c r="G359" s="1"/>
      <c r="H359" s="34"/>
      <c r="I359" s="34"/>
      <c r="J359" s="34"/>
      <c r="K359" s="34"/>
      <c r="L359" s="34"/>
      <c r="M359" s="34"/>
      <c r="N359" s="34"/>
      <c r="O359" s="34"/>
      <c r="P359" s="34"/>
      <c r="Q359" s="34"/>
      <c r="R359" s="34"/>
      <c r="S359" s="34"/>
      <c r="T359" s="34"/>
      <c r="U359" s="34"/>
    </row>
    <row r="360" spans="1:21" ht="15.75" customHeight="1">
      <c r="A360" s="34"/>
      <c r="B360" s="41"/>
      <c r="C360" s="34"/>
      <c r="D360" s="49"/>
      <c r="E360" s="1"/>
      <c r="F360" s="1"/>
      <c r="G360" s="1"/>
      <c r="H360" s="34"/>
      <c r="I360" s="34"/>
      <c r="J360" s="34"/>
      <c r="K360" s="34"/>
      <c r="L360" s="34"/>
      <c r="M360" s="34"/>
      <c r="N360" s="34"/>
      <c r="O360" s="34"/>
      <c r="P360" s="34"/>
      <c r="Q360" s="34"/>
      <c r="R360" s="34"/>
      <c r="S360" s="34"/>
      <c r="T360" s="34"/>
      <c r="U360" s="34"/>
    </row>
    <row r="361" spans="1:21" ht="15.75" customHeight="1">
      <c r="A361" s="34"/>
      <c r="B361" s="41"/>
      <c r="C361" s="34"/>
      <c r="D361" s="49"/>
      <c r="E361" s="1"/>
      <c r="F361" s="1"/>
      <c r="G361" s="1"/>
      <c r="H361" s="34"/>
      <c r="I361" s="34"/>
      <c r="J361" s="34"/>
      <c r="K361" s="34"/>
      <c r="L361" s="34"/>
      <c r="M361" s="34"/>
      <c r="N361" s="34"/>
      <c r="O361" s="34"/>
      <c r="P361" s="34"/>
      <c r="Q361" s="34"/>
      <c r="R361" s="34"/>
      <c r="S361" s="34"/>
      <c r="T361" s="34"/>
      <c r="U361" s="34"/>
    </row>
    <row r="362" spans="1:21" ht="15.75" customHeight="1">
      <c r="A362" s="34"/>
      <c r="B362" s="41"/>
      <c r="C362" s="34"/>
      <c r="D362" s="49"/>
      <c r="E362" s="1"/>
      <c r="F362" s="1"/>
      <c r="G362" s="1"/>
      <c r="H362" s="34"/>
      <c r="I362" s="34"/>
      <c r="J362" s="34"/>
      <c r="K362" s="34"/>
      <c r="L362" s="34"/>
      <c r="M362" s="34"/>
      <c r="N362" s="34"/>
      <c r="O362" s="34"/>
      <c r="P362" s="34"/>
      <c r="Q362" s="34"/>
      <c r="R362" s="34"/>
      <c r="S362" s="34"/>
      <c r="T362" s="34"/>
      <c r="U362" s="34"/>
    </row>
    <row r="363" spans="1:21" ht="15.75" customHeight="1">
      <c r="A363" s="34"/>
      <c r="B363" s="41"/>
      <c r="C363" s="34"/>
      <c r="D363" s="49"/>
      <c r="E363" s="1"/>
      <c r="F363" s="1"/>
      <c r="G363" s="1"/>
      <c r="H363" s="34"/>
      <c r="I363" s="34"/>
      <c r="J363" s="34"/>
      <c r="K363" s="34"/>
      <c r="L363" s="34"/>
      <c r="M363" s="34"/>
      <c r="N363" s="34"/>
      <c r="O363" s="34"/>
      <c r="P363" s="34"/>
      <c r="Q363" s="34"/>
      <c r="R363" s="34"/>
      <c r="S363" s="34"/>
      <c r="T363" s="34"/>
      <c r="U363" s="34"/>
    </row>
    <row r="364" spans="1:21" ht="15.75" customHeight="1">
      <c r="A364" s="34"/>
      <c r="B364" s="41"/>
      <c r="C364" s="34"/>
      <c r="D364" s="49"/>
      <c r="E364" s="1"/>
      <c r="F364" s="1"/>
      <c r="G364" s="1"/>
      <c r="H364" s="34"/>
      <c r="I364" s="34"/>
      <c r="J364" s="34"/>
      <c r="K364" s="34"/>
      <c r="L364" s="34"/>
      <c r="M364" s="34"/>
      <c r="N364" s="34"/>
      <c r="O364" s="34"/>
      <c r="P364" s="34"/>
      <c r="Q364" s="34"/>
      <c r="R364" s="34"/>
      <c r="S364" s="34"/>
      <c r="T364" s="34"/>
      <c r="U364" s="34"/>
    </row>
    <row r="365" spans="1:21" ht="15.75" customHeight="1">
      <c r="A365" s="34"/>
      <c r="B365" s="41"/>
      <c r="C365" s="34"/>
      <c r="D365" s="49"/>
      <c r="E365" s="1"/>
      <c r="F365" s="1"/>
      <c r="G365" s="1"/>
      <c r="H365" s="34"/>
      <c r="I365" s="34"/>
      <c r="J365" s="34"/>
      <c r="K365" s="34"/>
      <c r="L365" s="34"/>
      <c r="M365" s="34"/>
      <c r="N365" s="34"/>
      <c r="O365" s="34"/>
      <c r="P365" s="34"/>
      <c r="Q365" s="34"/>
      <c r="R365" s="34"/>
      <c r="S365" s="34"/>
      <c r="T365" s="34"/>
      <c r="U365" s="34"/>
    </row>
    <row r="366" spans="1:21" ht="15.75" customHeight="1">
      <c r="A366" s="34"/>
      <c r="B366" s="41"/>
      <c r="C366" s="34"/>
      <c r="D366" s="49"/>
      <c r="E366" s="1"/>
      <c r="F366" s="1"/>
      <c r="G366" s="1"/>
      <c r="H366" s="34"/>
      <c r="I366" s="34"/>
      <c r="J366" s="34"/>
      <c r="K366" s="34"/>
      <c r="L366" s="34"/>
      <c r="M366" s="34"/>
      <c r="N366" s="34"/>
      <c r="O366" s="34"/>
      <c r="P366" s="34"/>
      <c r="Q366" s="34"/>
      <c r="R366" s="34"/>
      <c r="S366" s="34"/>
      <c r="T366" s="34"/>
      <c r="U366" s="34"/>
    </row>
    <row r="367" spans="1:21" ht="15.75" customHeight="1">
      <c r="A367" s="34"/>
      <c r="B367" s="41"/>
      <c r="C367" s="34"/>
      <c r="D367" s="49"/>
      <c r="E367" s="1"/>
      <c r="F367" s="1"/>
      <c r="G367" s="1"/>
      <c r="H367" s="34"/>
      <c r="I367" s="34"/>
      <c r="J367" s="34"/>
      <c r="K367" s="34"/>
      <c r="L367" s="34"/>
      <c r="M367" s="34"/>
      <c r="N367" s="34"/>
      <c r="O367" s="34"/>
      <c r="P367" s="34"/>
      <c r="Q367" s="34"/>
      <c r="R367" s="34"/>
      <c r="S367" s="34"/>
      <c r="T367" s="34"/>
      <c r="U367" s="34"/>
    </row>
    <row r="368" spans="1:21" ht="15.75" customHeight="1">
      <c r="A368" s="34"/>
      <c r="B368" s="41"/>
      <c r="C368" s="34"/>
      <c r="D368" s="49"/>
      <c r="E368" s="1"/>
      <c r="F368" s="1"/>
      <c r="G368" s="1"/>
      <c r="H368" s="34"/>
      <c r="I368" s="34"/>
      <c r="J368" s="34"/>
      <c r="K368" s="34"/>
      <c r="L368" s="34"/>
      <c r="M368" s="34"/>
      <c r="N368" s="34"/>
      <c r="O368" s="34"/>
      <c r="P368" s="34"/>
      <c r="Q368" s="34"/>
      <c r="R368" s="34"/>
      <c r="S368" s="34"/>
      <c r="T368" s="34"/>
      <c r="U368" s="34"/>
    </row>
    <row r="369" spans="1:21" ht="15.75" customHeight="1">
      <c r="A369" s="34"/>
      <c r="B369" s="41"/>
      <c r="C369" s="34"/>
      <c r="D369" s="49"/>
      <c r="E369" s="1"/>
      <c r="F369" s="1"/>
      <c r="G369" s="1"/>
      <c r="H369" s="34"/>
      <c r="I369" s="34"/>
      <c r="J369" s="34"/>
      <c r="K369" s="34"/>
      <c r="L369" s="34"/>
      <c r="M369" s="34"/>
      <c r="N369" s="34"/>
      <c r="O369" s="34"/>
      <c r="P369" s="34"/>
      <c r="Q369" s="34"/>
      <c r="R369" s="34"/>
      <c r="S369" s="34"/>
      <c r="T369" s="34"/>
      <c r="U369" s="34"/>
    </row>
    <row r="370" spans="1:21" ht="15.75" customHeight="1">
      <c r="A370" s="34"/>
      <c r="B370" s="41"/>
      <c r="C370" s="34"/>
      <c r="D370" s="49"/>
      <c r="E370" s="1"/>
      <c r="F370" s="1"/>
      <c r="G370" s="1"/>
      <c r="H370" s="34"/>
      <c r="I370" s="34"/>
      <c r="J370" s="34"/>
      <c r="K370" s="34"/>
      <c r="L370" s="34"/>
      <c r="M370" s="34"/>
      <c r="N370" s="34"/>
      <c r="O370" s="34"/>
      <c r="P370" s="34"/>
      <c r="Q370" s="34"/>
      <c r="R370" s="34"/>
      <c r="S370" s="34"/>
      <c r="T370" s="34"/>
      <c r="U370" s="34"/>
    </row>
    <row r="371" spans="1:21" ht="15.75" customHeight="1">
      <c r="A371" s="34"/>
      <c r="B371" s="41"/>
      <c r="C371" s="34"/>
      <c r="D371" s="49"/>
      <c r="E371" s="1"/>
      <c r="F371" s="1"/>
      <c r="G371" s="1"/>
      <c r="H371" s="34"/>
      <c r="I371" s="34"/>
      <c r="J371" s="34"/>
      <c r="K371" s="34"/>
      <c r="L371" s="34"/>
      <c r="M371" s="34"/>
      <c r="N371" s="34"/>
      <c r="O371" s="34"/>
      <c r="P371" s="34"/>
      <c r="Q371" s="34"/>
      <c r="R371" s="34"/>
      <c r="S371" s="34"/>
      <c r="T371" s="34"/>
      <c r="U371" s="34"/>
    </row>
    <row r="372" spans="1:21" ht="15.75" customHeight="1">
      <c r="A372" s="34"/>
      <c r="B372" s="41"/>
      <c r="C372" s="34"/>
      <c r="D372" s="49"/>
      <c r="E372" s="1"/>
      <c r="F372" s="1"/>
      <c r="G372" s="1"/>
      <c r="H372" s="34"/>
      <c r="I372" s="34"/>
      <c r="J372" s="34"/>
      <c r="K372" s="34"/>
      <c r="L372" s="34"/>
      <c r="M372" s="34"/>
      <c r="N372" s="34"/>
      <c r="O372" s="34"/>
      <c r="P372" s="34"/>
      <c r="Q372" s="34"/>
      <c r="R372" s="34"/>
      <c r="S372" s="34"/>
      <c r="T372" s="34"/>
      <c r="U372" s="34"/>
    </row>
    <row r="373" spans="1:21" ht="15.75" customHeight="1">
      <c r="A373" s="34"/>
      <c r="B373" s="41"/>
      <c r="C373" s="34"/>
      <c r="D373" s="49"/>
      <c r="E373" s="1"/>
      <c r="F373" s="1"/>
      <c r="G373" s="1"/>
      <c r="H373" s="34"/>
      <c r="I373" s="34"/>
      <c r="J373" s="34"/>
      <c r="K373" s="34"/>
      <c r="L373" s="34"/>
      <c r="M373" s="34"/>
      <c r="N373" s="34"/>
      <c r="O373" s="34"/>
      <c r="P373" s="34"/>
      <c r="Q373" s="34"/>
      <c r="R373" s="34"/>
      <c r="S373" s="34"/>
      <c r="T373" s="34"/>
      <c r="U373" s="34"/>
    </row>
    <row r="374" spans="1:21" ht="15.75" customHeight="1">
      <c r="A374" s="34"/>
      <c r="B374" s="41"/>
      <c r="C374" s="34"/>
      <c r="D374" s="49"/>
      <c r="E374" s="1"/>
      <c r="F374" s="1"/>
      <c r="G374" s="1"/>
      <c r="H374" s="34"/>
      <c r="I374" s="34"/>
      <c r="J374" s="34"/>
      <c r="K374" s="34"/>
      <c r="L374" s="34"/>
      <c r="M374" s="34"/>
      <c r="N374" s="34"/>
      <c r="O374" s="34"/>
      <c r="P374" s="34"/>
      <c r="Q374" s="34"/>
      <c r="R374" s="34"/>
      <c r="S374" s="34"/>
      <c r="T374" s="34"/>
      <c r="U374" s="34"/>
    </row>
    <row r="375" spans="1:21" ht="15.75" customHeight="1">
      <c r="A375" s="34"/>
      <c r="B375" s="41"/>
      <c r="C375" s="34"/>
      <c r="D375" s="49"/>
      <c r="E375" s="1"/>
      <c r="F375" s="1"/>
      <c r="G375" s="1"/>
      <c r="H375" s="34"/>
      <c r="I375" s="34"/>
      <c r="J375" s="34"/>
      <c r="K375" s="34"/>
      <c r="L375" s="34"/>
      <c r="M375" s="34"/>
      <c r="N375" s="34"/>
      <c r="O375" s="34"/>
      <c r="P375" s="34"/>
      <c r="Q375" s="34"/>
      <c r="R375" s="34"/>
      <c r="S375" s="34"/>
      <c r="T375" s="34"/>
      <c r="U375" s="34"/>
    </row>
    <row r="376" spans="1:21" ht="15.75" customHeight="1">
      <c r="A376" s="34"/>
      <c r="B376" s="41"/>
      <c r="C376" s="34"/>
      <c r="D376" s="49"/>
      <c r="E376" s="1"/>
      <c r="F376" s="1"/>
      <c r="G376" s="1"/>
      <c r="H376" s="34"/>
      <c r="I376" s="34"/>
      <c r="J376" s="34"/>
      <c r="K376" s="34"/>
      <c r="L376" s="34"/>
      <c r="M376" s="34"/>
      <c r="N376" s="34"/>
      <c r="O376" s="34"/>
      <c r="P376" s="34"/>
      <c r="Q376" s="34"/>
      <c r="R376" s="34"/>
      <c r="S376" s="34"/>
      <c r="T376" s="34"/>
      <c r="U376" s="34"/>
    </row>
    <row r="377" spans="1:21" ht="15.75" customHeight="1">
      <c r="A377" s="34"/>
      <c r="B377" s="41"/>
      <c r="C377" s="34"/>
      <c r="D377" s="49"/>
      <c r="E377" s="1"/>
      <c r="F377" s="1"/>
      <c r="G377" s="1"/>
      <c r="H377" s="34"/>
      <c r="I377" s="34"/>
      <c r="J377" s="34"/>
      <c r="K377" s="34"/>
      <c r="L377" s="34"/>
      <c r="M377" s="34"/>
      <c r="N377" s="34"/>
      <c r="O377" s="34"/>
      <c r="P377" s="34"/>
      <c r="Q377" s="34"/>
      <c r="R377" s="34"/>
      <c r="S377" s="34"/>
      <c r="T377" s="34"/>
      <c r="U377" s="34"/>
    </row>
    <row r="378" spans="1:21" ht="15.75" customHeight="1">
      <c r="A378" s="34"/>
      <c r="B378" s="41"/>
      <c r="C378" s="34"/>
      <c r="D378" s="49"/>
      <c r="E378" s="1"/>
      <c r="F378" s="1"/>
      <c r="G378" s="1"/>
      <c r="H378" s="34"/>
      <c r="I378" s="34"/>
      <c r="J378" s="34"/>
      <c r="K378" s="34"/>
      <c r="L378" s="34"/>
      <c r="M378" s="34"/>
      <c r="N378" s="34"/>
      <c r="O378" s="34"/>
      <c r="P378" s="34"/>
      <c r="Q378" s="34"/>
      <c r="R378" s="34"/>
      <c r="S378" s="34"/>
      <c r="T378" s="34"/>
      <c r="U378" s="34"/>
    </row>
    <row r="379" spans="1:21" ht="15.75" customHeight="1">
      <c r="A379" s="34"/>
      <c r="B379" s="41"/>
      <c r="C379" s="34"/>
      <c r="D379" s="49"/>
      <c r="E379" s="1"/>
      <c r="F379" s="1"/>
      <c r="G379" s="1"/>
      <c r="H379" s="34"/>
      <c r="I379" s="34"/>
      <c r="J379" s="34"/>
      <c r="K379" s="34"/>
      <c r="L379" s="34"/>
      <c r="M379" s="34"/>
      <c r="N379" s="34"/>
      <c r="O379" s="34"/>
      <c r="P379" s="34"/>
      <c r="Q379" s="34"/>
      <c r="R379" s="34"/>
      <c r="S379" s="34"/>
      <c r="T379" s="34"/>
      <c r="U379" s="34"/>
    </row>
    <row r="380" spans="1:21" ht="15.75" customHeight="1">
      <c r="A380" s="34"/>
      <c r="B380" s="41"/>
      <c r="C380" s="34"/>
      <c r="D380" s="49"/>
      <c r="E380" s="1"/>
      <c r="F380" s="1"/>
      <c r="G380" s="1"/>
      <c r="H380" s="34"/>
      <c r="I380" s="34"/>
      <c r="J380" s="34"/>
      <c r="K380" s="34"/>
      <c r="L380" s="34"/>
      <c r="M380" s="34"/>
      <c r="N380" s="34"/>
      <c r="O380" s="34"/>
      <c r="P380" s="34"/>
      <c r="Q380" s="34"/>
      <c r="R380" s="34"/>
      <c r="S380" s="34"/>
      <c r="T380" s="34"/>
      <c r="U380" s="34"/>
    </row>
    <row r="381" spans="1:21" ht="15.75" customHeight="1">
      <c r="A381" s="34"/>
      <c r="B381" s="41"/>
      <c r="C381" s="34"/>
      <c r="D381" s="49"/>
      <c r="E381" s="1"/>
      <c r="F381" s="1"/>
      <c r="G381" s="1"/>
      <c r="H381" s="34"/>
      <c r="I381" s="34"/>
      <c r="J381" s="34"/>
      <c r="K381" s="34"/>
      <c r="L381" s="34"/>
      <c r="M381" s="34"/>
      <c r="N381" s="34"/>
      <c r="O381" s="34"/>
      <c r="P381" s="34"/>
      <c r="Q381" s="34"/>
      <c r="R381" s="34"/>
      <c r="S381" s="34"/>
      <c r="T381" s="34"/>
      <c r="U381" s="34"/>
    </row>
    <row r="382" spans="1:21" ht="15.75" customHeight="1">
      <c r="A382" s="34"/>
      <c r="B382" s="41"/>
      <c r="C382" s="34"/>
      <c r="D382" s="49"/>
      <c r="E382" s="1"/>
      <c r="F382" s="1"/>
      <c r="G382" s="1"/>
      <c r="H382" s="34"/>
      <c r="I382" s="34"/>
      <c r="J382" s="34"/>
      <c r="K382" s="34"/>
      <c r="L382" s="34"/>
      <c r="M382" s="34"/>
      <c r="N382" s="34"/>
      <c r="O382" s="34"/>
      <c r="P382" s="34"/>
      <c r="Q382" s="34"/>
      <c r="R382" s="34"/>
      <c r="S382" s="34"/>
      <c r="T382" s="34"/>
      <c r="U382" s="34"/>
    </row>
    <row r="383" spans="1:21" ht="15.75" customHeight="1">
      <c r="A383" s="34"/>
      <c r="B383" s="41"/>
      <c r="C383" s="34"/>
      <c r="D383" s="49"/>
      <c r="E383" s="1"/>
      <c r="F383" s="1"/>
      <c r="G383" s="1"/>
      <c r="H383" s="34"/>
      <c r="I383" s="34"/>
      <c r="J383" s="34"/>
      <c r="K383" s="34"/>
      <c r="L383" s="34"/>
      <c r="M383" s="34"/>
      <c r="N383" s="34"/>
      <c r="O383" s="34"/>
      <c r="P383" s="34"/>
      <c r="Q383" s="34"/>
      <c r="R383" s="34"/>
      <c r="S383" s="34"/>
      <c r="T383" s="34"/>
      <c r="U383" s="34"/>
    </row>
    <row r="384" spans="1:21" ht="15.75" customHeight="1">
      <c r="A384" s="34"/>
      <c r="B384" s="41"/>
      <c r="C384" s="34"/>
      <c r="D384" s="49"/>
      <c r="E384" s="1"/>
      <c r="F384" s="1"/>
      <c r="G384" s="1"/>
      <c r="H384" s="34"/>
      <c r="I384" s="34"/>
      <c r="J384" s="34"/>
      <c r="K384" s="34"/>
      <c r="L384" s="34"/>
      <c r="M384" s="34"/>
      <c r="N384" s="34"/>
      <c r="O384" s="34"/>
      <c r="P384" s="34"/>
      <c r="Q384" s="34"/>
      <c r="R384" s="34"/>
      <c r="S384" s="34"/>
      <c r="T384" s="34"/>
      <c r="U384" s="34"/>
    </row>
    <row r="385" spans="1:21" ht="15.75" customHeight="1">
      <c r="A385" s="34"/>
      <c r="B385" s="41"/>
      <c r="C385" s="34"/>
      <c r="D385" s="49"/>
      <c r="E385" s="1"/>
      <c r="F385" s="1"/>
      <c r="G385" s="1"/>
      <c r="H385" s="34"/>
      <c r="I385" s="34"/>
      <c r="J385" s="34"/>
      <c r="K385" s="34"/>
      <c r="L385" s="34"/>
      <c r="M385" s="34"/>
      <c r="N385" s="34"/>
      <c r="O385" s="34"/>
      <c r="P385" s="34"/>
      <c r="Q385" s="34"/>
      <c r="R385" s="34"/>
      <c r="S385" s="34"/>
      <c r="T385" s="34"/>
      <c r="U385" s="34"/>
    </row>
    <row r="386" spans="1:21" ht="15.75" customHeight="1">
      <c r="A386" s="34"/>
      <c r="B386" s="41"/>
      <c r="C386" s="34"/>
      <c r="D386" s="49"/>
      <c r="E386" s="1"/>
      <c r="F386" s="1"/>
      <c r="G386" s="1"/>
      <c r="H386" s="34"/>
      <c r="I386" s="34"/>
      <c r="J386" s="34"/>
      <c r="K386" s="34"/>
      <c r="L386" s="34"/>
      <c r="M386" s="34"/>
      <c r="N386" s="34"/>
      <c r="O386" s="34"/>
      <c r="P386" s="34"/>
      <c r="Q386" s="34"/>
      <c r="R386" s="34"/>
      <c r="S386" s="34"/>
      <c r="T386" s="34"/>
      <c r="U386" s="34"/>
    </row>
    <row r="387" spans="1:21" ht="15.75" customHeight="1">
      <c r="A387" s="34"/>
      <c r="B387" s="41"/>
      <c r="C387" s="34"/>
      <c r="D387" s="49"/>
      <c r="E387" s="1"/>
      <c r="F387" s="1"/>
      <c r="G387" s="1"/>
      <c r="H387" s="34"/>
      <c r="I387" s="34"/>
      <c r="J387" s="34"/>
      <c r="K387" s="34"/>
      <c r="L387" s="34"/>
      <c r="M387" s="34"/>
      <c r="N387" s="34"/>
      <c r="O387" s="34"/>
      <c r="P387" s="34"/>
      <c r="Q387" s="34"/>
      <c r="R387" s="34"/>
      <c r="S387" s="34"/>
      <c r="T387" s="34"/>
      <c r="U387" s="34"/>
    </row>
    <row r="388" spans="1:21" ht="15.75" customHeight="1">
      <c r="A388" s="34"/>
      <c r="B388" s="41"/>
      <c r="C388" s="34"/>
      <c r="D388" s="49"/>
      <c r="E388" s="1"/>
      <c r="F388" s="1"/>
      <c r="G388" s="1"/>
      <c r="H388" s="34"/>
      <c r="I388" s="34"/>
      <c r="J388" s="34"/>
      <c r="K388" s="34"/>
      <c r="L388" s="34"/>
      <c r="M388" s="34"/>
      <c r="N388" s="34"/>
      <c r="O388" s="34"/>
      <c r="P388" s="34"/>
      <c r="Q388" s="34"/>
      <c r="R388" s="34"/>
      <c r="S388" s="34"/>
      <c r="T388" s="34"/>
      <c r="U388" s="34"/>
    </row>
    <row r="389" spans="1:21" ht="15.75" customHeight="1">
      <c r="A389" s="34"/>
      <c r="B389" s="41"/>
      <c r="C389" s="34"/>
      <c r="D389" s="49"/>
      <c r="E389" s="1"/>
      <c r="F389" s="1"/>
      <c r="G389" s="1"/>
      <c r="H389" s="34"/>
      <c r="I389" s="34"/>
      <c r="J389" s="34"/>
      <c r="K389" s="34"/>
      <c r="L389" s="34"/>
      <c r="M389" s="34"/>
      <c r="N389" s="34"/>
      <c r="O389" s="34"/>
      <c r="P389" s="34"/>
      <c r="Q389" s="34"/>
      <c r="R389" s="34"/>
      <c r="S389" s="34"/>
      <c r="T389" s="34"/>
      <c r="U389" s="34"/>
    </row>
    <row r="390" spans="1:21" ht="15.75" customHeight="1">
      <c r="A390" s="34"/>
      <c r="B390" s="41"/>
      <c r="C390" s="34"/>
      <c r="D390" s="49"/>
      <c r="E390" s="1"/>
      <c r="F390" s="1"/>
      <c r="G390" s="1"/>
      <c r="H390" s="34"/>
      <c r="I390" s="34"/>
      <c r="J390" s="34"/>
      <c r="K390" s="34"/>
      <c r="L390" s="34"/>
      <c r="M390" s="34"/>
      <c r="N390" s="34"/>
      <c r="O390" s="34"/>
      <c r="P390" s="34"/>
      <c r="Q390" s="34"/>
      <c r="R390" s="34"/>
      <c r="S390" s="34"/>
      <c r="T390" s="34"/>
      <c r="U390" s="34"/>
    </row>
    <row r="391" spans="1:21" ht="15.75" customHeight="1">
      <c r="A391" s="34"/>
      <c r="B391" s="41"/>
      <c r="C391" s="34"/>
      <c r="D391" s="49"/>
      <c r="E391" s="1"/>
      <c r="F391" s="1"/>
      <c r="G391" s="1"/>
      <c r="H391" s="34"/>
      <c r="I391" s="34"/>
      <c r="J391" s="34"/>
      <c r="K391" s="34"/>
      <c r="L391" s="34"/>
      <c r="M391" s="34"/>
      <c r="N391" s="34"/>
      <c r="O391" s="34"/>
      <c r="P391" s="34"/>
      <c r="Q391" s="34"/>
      <c r="R391" s="34"/>
      <c r="S391" s="34"/>
      <c r="T391" s="34"/>
      <c r="U391" s="34"/>
    </row>
    <row r="392" spans="1:21" ht="15.75" customHeight="1">
      <c r="A392" s="34"/>
      <c r="B392" s="41"/>
      <c r="C392" s="34"/>
      <c r="D392" s="49"/>
      <c r="E392" s="1"/>
      <c r="F392" s="1"/>
      <c r="G392" s="1"/>
      <c r="H392" s="34"/>
      <c r="I392" s="34"/>
      <c r="J392" s="34"/>
      <c r="K392" s="34"/>
      <c r="L392" s="34"/>
      <c r="M392" s="34"/>
      <c r="N392" s="34"/>
      <c r="O392" s="34"/>
      <c r="P392" s="34"/>
      <c r="Q392" s="34"/>
      <c r="R392" s="34"/>
      <c r="S392" s="34"/>
      <c r="T392" s="34"/>
      <c r="U392" s="34"/>
    </row>
    <row r="393" spans="1:21" ht="15.75" customHeight="1">
      <c r="A393" s="34"/>
      <c r="B393" s="41"/>
      <c r="C393" s="34"/>
      <c r="D393" s="49"/>
      <c r="E393" s="1"/>
      <c r="F393" s="1"/>
      <c r="G393" s="1"/>
      <c r="H393" s="34"/>
      <c r="I393" s="34"/>
      <c r="J393" s="34"/>
      <c r="K393" s="34"/>
      <c r="L393" s="34"/>
      <c r="M393" s="34"/>
      <c r="N393" s="34"/>
      <c r="O393" s="34"/>
      <c r="P393" s="34"/>
      <c r="Q393" s="34"/>
      <c r="R393" s="34"/>
      <c r="S393" s="34"/>
      <c r="T393" s="34"/>
      <c r="U393" s="34"/>
    </row>
    <row r="394" spans="1:21" ht="15.75" customHeight="1">
      <c r="A394" s="34"/>
      <c r="B394" s="41"/>
      <c r="C394" s="34"/>
      <c r="D394" s="49"/>
      <c r="E394" s="1"/>
      <c r="F394" s="1"/>
      <c r="G394" s="1"/>
      <c r="H394" s="34"/>
      <c r="I394" s="34"/>
      <c r="J394" s="34"/>
      <c r="K394" s="34"/>
      <c r="L394" s="34"/>
      <c r="M394" s="34"/>
      <c r="N394" s="34"/>
      <c r="O394" s="34"/>
      <c r="P394" s="34"/>
      <c r="Q394" s="34"/>
      <c r="R394" s="34"/>
      <c r="S394" s="34"/>
      <c r="T394" s="34"/>
      <c r="U394" s="34"/>
    </row>
    <row r="395" spans="1:21" ht="15.75" customHeight="1">
      <c r="A395" s="34"/>
      <c r="B395" s="41"/>
      <c r="C395" s="34"/>
      <c r="D395" s="49"/>
      <c r="E395" s="1"/>
      <c r="F395" s="1"/>
      <c r="G395" s="1"/>
      <c r="H395" s="34"/>
      <c r="I395" s="34"/>
      <c r="J395" s="34"/>
      <c r="K395" s="34"/>
      <c r="L395" s="34"/>
      <c r="M395" s="34"/>
      <c r="N395" s="34"/>
      <c r="O395" s="34"/>
      <c r="P395" s="34"/>
      <c r="Q395" s="34"/>
      <c r="R395" s="34"/>
      <c r="S395" s="34"/>
      <c r="T395" s="34"/>
      <c r="U395" s="34"/>
    </row>
    <row r="396" spans="1:21" ht="15.75" customHeight="1">
      <c r="A396" s="34"/>
      <c r="B396" s="41"/>
      <c r="C396" s="34"/>
      <c r="D396" s="49"/>
      <c r="E396" s="1"/>
      <c r="F396" s="1"/>
      <c r="G396" s="1"/>
      <c r="H396" s="34"/>
      <c r="I396" s="34"/>
      <c r="J396" s="34"/>
      <c r="K396" s="34"/>
      <c r="L396" s="34"/>
      <c r="M396" s="34"/>
      <c r="N396" s="34"/>
      <c r="O396" s="34"/>
      <c r="P396" s="34"/>
      <c r="Q396" s="34"/>
      <c r="R396" s="34"/>
      <c r="S396" s="34"/>
      <c r="T396" s="34"/>
      <c r="U396" s="34"/>
    </row>
    <row r="397" spans="1:21" ht="15.75" customHeight="1">
      <c r="A397" s="34"/>
      <c r="B397" s="41"/>
      <c r="C397" s="34"/>
      <c r="D397" s="49"/>
      <c r="E397" s="1"/>
      <c r="F397" s="1"/>
      <c r="G397" s="1"/>
      <c r="H397" s="34"/>
      <c r="I397" s="34"/>
      <c r="J397" s="34"/>
      <c r="K397" s="34"/>
      <c r="L397" s="34"/>
      <c r="M397" s="34"/>
      <c r="N397" s="34"/>
      <c r="O397" s="34"/>
      <c r="P397" s="34"/>
      <c r="Q397" s="34"/>
      <c r="R397" s="34"/>
      <c r="S397" s="34"/>
      <c r="T397" s="34"/>
      <c r="U397" s="34"/>
    </row>
    <row r="398" spans="1:21" ht="15.75" customHeight="1">
      <c r="A398" s="34"/>
      <c r="B398" s="41"/>
      <c r="C398" s="34"/>
      <c r="D398" s="49"/>
      <c r="E398" s="1"/>
      <c r="F398" s="1"/>
      <c r="G398" s="1"/>
      <c r="H398" s="34"/>
      <c r="I398" s="34"/>
      <c r="J398" s="34"/>
      <c r="K398" s="34"/>
      <c r="L398" s="34"/>
      <c r="M398" s="34"/>
      <c r="N398" s="34"/>
      <c r="O398" s="34"/>
      <c r="P398" s="34"/>
      <c r="Q398" s="34"/>
      <c r="R398" s="34"/>
      <c r="S398" s="34"/>
      <c r="T398" s="34"/>
      <c r="U398" s="34"/>
    </row>
    <row r="399" spans="1:21" ht="15.75" customHeight="1">
      <c r="A399" s="34"/>
      <c r="B399" s="41"/>
      <c r="C399" s="34"/>
      <c r="D399" s="49"/>
      <c r="E399" s="1"/>
      <c r="F399" s="1"/>
      <c r="G399" s="1"/>
      <c r="H399" s="34"/>
      <c r="I399" s="34"/>
      <c r="J399" s="34"/>
      <c r="K399" s="34"/>
      <c r="L399" s="34"/>
      <c r="M399" s="34"/>
      <c r="N399" s="34"/>
      <c r="O399" s="34"/>
      <c r="P399" s="34"/>
      <c r="Q399" s="34"/>
      <c r="R399" s="34"/>
      <c r="S399" s="34"/>
      <c r="T399" s="34"/>
      <c r="U399" s="34"/>
    </row>
    <row r="400" spans="1:21" ht="15.75" customHeight="1">
      <c r="A400" s="34"/>
      <c r="B400" s="41"/>
      <c r="C400" s="34"/>
      <c r="D400" s="49"/>
      <c r="E400" s="1"/>
      <c r="F400" s="1"/>
      <c r="G400" s="1"/>
      <c r="H400" s="34"/>
      <c r="I400" s="34"/>
      <c r="J400" s="34"/>
      <c r="K400" s="34"/>
      <c r="L400" s="34"/>
      <c r="M400" s="34"/>
      <c r="N400" s="34"/>
      <c r="O400" s="34"/>
      <c r="P400" s="34"/>
      <c r="Q400" s="34"/>
      <c r="R400" s="34"/>
      <c r="S400" s="34"/>
      <c r="T400" s="34"/>
      <c r="U400" s="34"/>
    </row>
    <row r="401" spans="1:21" ht="15.75" customHeight="1">
      <c r="A401" s="34"/>
      <c r="B401" s="41"/>
      <c r="C401" s="34"/>
      <c r="D401" s="49"/>
      <c r="E401" s="1"/>
      <c r="F401" s="1"/>
      <c r="G401" s="1"/>
      <c r="H401" s="34"/>
      <c r="I401" s="34"/>
      <c r="J401" s="34"/>
      <c r="K401" s="34"/>
      <c r="L401" s="34"/>
      <c r="M401" s="34"/>
      <c r="N401" s="34"/>
      <c r="O401" s="34"/>
      <c r="P401" s="34"/>
      <c r="Q401" s="34"/>
      <c r="R401" s="34"/>
      <c r="S401" s="34"/>
      <c r="T401" s="34"/>
      <c r="U401" s="34"/>
    </row>
    <row r="402" spans="1:21" ht="15.75" customHeight="1">
      <c r="A402" s="34"/>
      <c r="B402" s="41"/>
      <c r="C402" s="34"/>
      <c r="D402" s="49"/>
      <c r="E402" s="1"/>
      <c r="F402" s="1"/>
      <c r="G402" s="1"/>
      <c r="H402" s="34"/>
      <c r="I402" s="34"/>
      <c r="J402" s="34"/>
      <c r="K402" s="34"/>
      <c r="L402" s="34"/>
      <c r="M402" s="34"/>
      <c r="N402" s="34"/>
      <c r="O402" s="34"/>
      <c r="P402" s="34"/>
      <c r="Q402" s="34"/>
      <c r="R402" s="34"/>
      <c r="S402" s="34"/>
      <c r="T402" s="34"/>
      <c r="U402" s="34"/>
    </row>
    <row r="403" spans="1:21" ht="15.75" customHeight="1">
      <c r="A403" s="34"/>
      <c r="B403" s="41"/>
      <c r="C403" s="34"/>
      <c r="D403" s="49"/>
      <c r="E403" s="1"/>
      <c r="F403" s="1"/>
      <c r="G403" s="1"/>
      <c r="H403" s="34"/>
      <c r="I403" s="34"/>
      <c r="J403" s="34"/>
      <c r="K403" s="34"/>
      <c r="L403" s="34"/>
      <c r="M403" s="34"/>
      <c r="N403" s="34"/>
      <c r="O403" s="34"/>
      <c r="P403" s="34"/>
      <c r="Q403" s="34"/>
      <c r="R403" s="34"/>
      <c r="S403" s="34"/>
      <c r="T403" s="34"/>
      <c r="U403" s="34"/>
    </row>
    <row r="404" spans="1:21" ht="15.75" customHeight="1">
      <c r="A404" s="34"/>
      <c r="B404" s="41"/>
      <c r="C404" s="34"/>
      <c r="D404" s="49"/>
      <c r="E404" s="1"/>
      <c r="F404" s="1"/>
      <c r="G404" s="1"/>
      <c r="H404" s="34"/>
      <c r="I404" s="34"/>
      <c r="J404" s="34"/>
      <c r="K404" s="34"/>
      <c r="L404" s="34"/>
      <c r="M404" s="34"/>
      <c r="N404" s="34"/>
      <c r="O404" s="34"/>
      <c r="P404" s="34"/>
      <c r="Q404" s="34"/>
      <c r="R404" s="34"/>
      <c r="S404" s="34"/>
      <c r="T404" s="34"/>
      <c r="U404" s="34"/>
    </row>
    <row r="405" spans="1:21" ht="15.75" customHeight="1">
      <c r="A405" s="34"/>
      <c r="B405" s="41"/>
      <c r="C405" s="34"/>
      <c r="D405" s="49"/>
      <c r="E405" s="1"/>
      <c r="F405" s="1"/>
      <c r="G405" s="1"/>
      <c r="H405" s="34"/>
      <c r="I405" s="34"/>
      <c r="J405" s="34"/>
      <c r="K405" s="34"/>
      <c r="L405" s="34"/>
      <c r="M405" s="34"/>
      <c r="N405" s="34"/>
      <c r="O405" s="34"/>
      <c r="P405" s="34"/>
      <c r="Q405" s="34"/>
      <c r="R405" s="34"/>
      <c r="S405" s="34"/>
      <c r="T405" s="34"/>
      <c r="U405" s="34"/>
    </row>
    <row r="406" spans="1:21" ht="15.75" customHeight="1">
      <c r="A406" s="34"/>
      <c r="B406" s="41"/>
      <c r="C406" s="34"/>
      <c r="D406" s="49"/>
      <c r="E406" s="1"/>
      <c r="F406" s="1"/>
      <c r="G406" s="1"/>
      <c r="H406" s="34"/>
      <c r="I406" s="34"/>
      <c r="J406" s="34"/>
      <c r="K406" s="34"/>
      <c r="L406" s="34"/>
      <c r="M406" s="34"/>
      <c r="N406" s="34"/>
      <c r="O406" s="34"/>
      <c r="P406" s="34"/>
      <c r="Q406" s="34"/>
      <c r="R406" s="34"/>
      <c r="S406" s="34"/>
      <c r="T406" s="34"/>
      <c r="U406" s="34"/>
    </row>
    <row r="407" spans="1:21" ht="15.75" customHeight="1">
      <c r="A407" s="34"/>
      <c r="B407" s="41"/>
      <c r="C407" s="34"/>
      <c r="D407" s="49"/>
      <c r="E407" s="1"/>
      <c r="F407" s="1"/>
      <c r="G407" s="1"/>
      <c r="H407" s="34"/>
      <c r="I407" s="34"/>
      <c r="J407" s="34"/>
      <c r="K407" s="34"/>
      <c r="L407" s="34"/>
      <c r="M407" s="34"/>
      <c r="N407" s="34"/>
      <c r="O407" s="34"/>
      <c r="P407" s="34"/>
      <c r="Q407" s="34"/>
      <c r="R407" s="34"/>
      <c r="S407" s="34"/>
      <c r="T407" s="34"/>
      <c r="U407" s="34"/>
    </row>
    <row r="408" spans="1:21" ht="15.75" customHeight="1">
      <c r="A408" s="34"/>
      <c r="B408" s="41"/>
      <c r="C408" s="34"/>
      <c r="D408" s="49"/>
      <c r="E408" s="1"/>
      <c r="F408" s="1"/>
      <c r="G408" s="1"/>
      <c r="H408" s="34"/>
      <c r="I408" s="34"/>
      <c r="J408" s="34"/>
      <c r="K408" s="34"/>
      <c r="L408" s="34"/>
      <c r="M408" s="34"/>
      <c r="N408" s="34"/>
      <c r="O408" s="34"/>
      <c r="P408" s="34"/>
      <c r="Q408" s="34"/>
      <c r="R408" s="34"/>
      <c r="S408" s="34"/>
      <c r="T408" s="34"/>
      <c r="U408" s="34"/>
    </row>
    <row r="409" spans="1:21" ht="15.75" customHeight="1">
      <c r="A409" s="34"/>
      <c r="B409" s="41"/>
      <c r="C409" s="34"/>
      <c r="D409" s="49"/>
      <c r="E409" s="1"/>
      <c r="F409" s="1"/>
      <c r="G409" s="1"/>
      <c r="H409" s="34"/>
      <c r="I409" s="34"/>
      <c r="J409" s="34"/>
      <c r="K409" s="34"/>
      <c r="L409" s="34"/>
      <c r="M409" s="34"/>
      <c r="N409" s="34"/>
      <c r="O409" s="34"/>
      <c r="P409" s="34"/>
      <c r="Q409" s="34"/>
      <c r="R409" s="34"/>
      <c r="S409" s="34"/>
      <c r="T409" s="34"/>
      <c r="U409" s="34"/>
    </row>
    <row r="410" spans="1:21" ht="15.75" customHeight="1">
      <c r="A410" s="34"/>
      <c r="B410" s="41"/>
      <c r="C410" s="34"/>
      <c r="D410" s="49"/>
      <c r="E410" s="1"/>
      <c r="F410" s="1"/>
      <c r="G410" s="1"/>
      <c r="H410" s="34"/>
      <c r="I410" s="34"/>
      <c r="J410" s="34"/>
      <c r="K410" s="34"/>
      <c r="L410" s="34"/>
      <c r="M410" s="34"/>
      <c r="N410" s="34"/>
      <c r="O410" s="34"/>
      <c r="P410" s="34"/>
      <c r="Q410" s="34"/>
      <c r="R410" s="34"/>
      <c r="S410" s="34"/>
      <c r="T410" s="34"/>
      <c r="U410" s="34"/>
    </row>
    <row r="411" spans="1:21" ht="15.75" customHeight="1">
      <c r="A411" s="34"/>
      <c r="B411" s="41"/>
      <c r="C411" s="34"/>
      <c r="D411" s="49"/>
      <c r="E411" s="1"/>
      <c r="F411" s="1"/>
      <c r="G411" s="1"/>
      <c r="H411" s="34"/>
      <c r="I411" s="34"/>
      <c r="J411" s="34"/>
      <c r="K411" s="34"/>
      <c r="L411" s="34"/>
      <c r="M411" s="34"/>
      <c r="N411" s="34"/>
      <c r="O411" s="34"/>
      <c r="P411" s="34"/>
      <c r="Q411" s="34"/>
      <c r="R411" s="34"/>
      <c r="S411" s="34"/>
      <c r="T411" s="34"/>
      <c r="U411" s="34"/>
    </row>
    <row r="412" spans="1:21" ht="15.75" customHeight="1">
      <c r="A412" s="34"/>
      <c r="B412" s="41"/>
      <c r="C412" s="34"/>
      <c r="D412" s="49"/>
      <c r="E412" s="1"/>
      <c r="F412" s="1"/>
      <c r="G412" s="1"/>
      <c r="H412" s="34"/>
      <c r="I412" s="34"/>
      <c r="J412" s="34"/>
      <c r="K412" s="34"/>
      <c r="L412" s="34"/>
      <c r="M412" s="34"/>
      <c r="N412" s="34"/>
      <c r="O412" s="34"/>
      <c r="P412" s="34"/>
      <c r="Q412" s="34"/>
      <c r="R412" s="34"/>
      <c r="S412" s="34"/>
      <c r="T412" s="34"/>
      <c r="U412" s="34"/>
    </row>
    <row r="413" spans="1:21" ht="15.75" customHeight="1">
      <c r="A413" s="34"/>
      <c r="B413" s="41"/>
      <c r="C413" s="34"/>
      <c r="D413" s="49"/>
      <c r="E413" s="1"/>
      <c r="F413" s="1"/>
      <c r="G413" s="1"/>
      <c r="H413" s="34"/>
      <c r="I413" s="34"/>
      <c r="J413" s="34"/>
      <c r="K413" s="34"/>
      <c r="L413" s="34"/>
      <c r="M413" s="34"/>
      <c r="N413" s="34"/>
      <c r="O413" s="34"/>
      <c r="P413" s="34"/>
      <c r="Q413" s="34"/>
      <c r="R413" s="34"/>
      <c r="S413" s="34"/>
      <c r="T413" s="34"/>
      <c r="U413" s="34"/>
    </row>
    <row r="414" spans="1:21" ht="15.75" customHeight="1">
      <c r="A414" s="34"/>
      <c r="B414" s="41"/>
      <c r="C414" s="34"/>
      <c r="D414" s="49"/>
      <c r="E414" s="1"/>
      <c r="F414" s="1"/>
      <c r="G414" s="1"/>
      <c r="H414" s="34"/>
      <c r="I414" s="34"/>
      <c r="J414" s="34"/>
      <c r="K414" s="34"/>
      <c r="L414" s="34"/>
      <c r="M414" s="34"/>
      <c r="N414" s="34"/>
      <c r="O414" s="34"/>
      <c r="P414" s="34"/>
      <c r="Q414" s="34"/>
      <c r="R414" s="34"/>
      <c r="S414" s="34"/>
      <c r="T414" s="34"/>
      <c r="U414" s="34"/>
    </row>
    <row r="415" spans="1:21" ht="15.75" customHeight="1">
      <c r="A415" s="34"/>
      <c r="B415" s="41"/>
      <c r="C415" s="34"/>
      <c r="D415" s="49"/>
      <c r="E415" s="1"/>
      <c r="F415" s="1"/>
      <c r="G415" s="1"/>
      <c r="H415" s="34"/>
      <c r="I415" s="34"/>
      <c r="J415" s="34"/>
      <c r="K415" s="34"/>
      <c r="L415" s="34"/>
      <c r="M415" s="34"/>
      <c r="N415" s="34"/>
      <c r="O415" s="34"/>
      <c r="P415" s="34"/>
      <c r="Q415" s="34"/>
      <c r="R415" s="34"/>
      <c r="S415" s="34"/>
      <c r="T415" s="34"/>
      <c r="U415" s="34"/>
    </row>
    <row r="416" spans="1:21" ht="15.75" customHeight="1">
      <c r="A416" s="34"/>
      <c r="B416" s="41"/>
      <c r="C416" s="34"/>
      <c r="D416" s="49"/>
      <c r="E416" s="1"/>
      <c r="F416" s="1"/>
      <c r="G416" s="1"/>
      <c r="H416" s="34"/>
      <c r="I416" s="34"/>
      <c r="J416" s="34"/>
      <c r="K416" s="34"/>
      <c r="L416" s="34"/>
      <c r="M416" s="34"/>
      <c r="N416" s="34"/>
      <c r="O416" s="34"/>
      <c r="P416" s="34"/>
      <c r="Q416" s="34"/>
      <c r="R416" s="34"/>
      <c r="S416" s="34"/>
      <c r="T416" s="34"/>
      <c r="U416" s="34"/>
    </row>
    <row r="417" spans="1:21" ht="15.75" customHeight="1">
      <c r="A417" s="34"/>
      <c r="B417" s="41"/>
      <c r="C417" s="34"/>
      <c r="D417" s="49"/>
      <c r="E417" s="1"/>
      <c r="F417" s="1"/>
      <c r="G417" s="1"/>
      <c r="H417" s="34"/>
      <c r="I417" s="34"/>
      <c r="J417" s="34"/>
      <c r="K417" s="34"/>
      <c r="L417" s="34"/>
      <c r="M417" s="34"/>
      <c r="N417" s="34"/>
      <c r="O417" s="34"/>
      <c r="P417" s="34"/>
      <c r="Q417" s="34"/>
      <c r="R417" s="34"/>
      <c r="S417" s="34"/>
      <c r="T417" s="34"/>
      <c r="U417" s="34"/>
    </row>
    <row r="418" spans="1:21" ht="15.75" customHeight="1">
      <c r="A418" s="34"/>
      <c r="B418" s="41"/>
      <c r="C418" s="34"/>
      <c r="D418" s="49"/>
      <c r="E418" s="1"/>
      <c r="F418" s="1"/>
      <c r="G418" s="1"/>
      <c r="H418" s="34"/>
      <c r="I418" s="34"/>
      <c r="J418" s="34"/>
      <c r="K418" s="34"/>
      <c r="L418" s="34"/>
      <c r="M418" s="34"/>
      <c r="N418" s="34"/>
      <c r="O418" s="34"/>
      <c r="P418" s="34"/>
      <c r="Q418" s="34"/>
      <c r="R418" s="34"/>
      <c r="S418" s="34"/>
      <c r="T418" s="34"/>
      <c r="U418" s="34"/>
    </row>
    <row r="419" spans="1:21" ht="15.75" customHeight="1">
      <c r="A419" s="34"/>
      <c r="B419" s="41"/>
      <c r="C419" s="34"/>
      <c r="D419" s="49"/>
      <c r="E419" s="1"/>
      <c r="F419" s="1"/>
      <c r="G419" s="1"/>
      <c r="H419" s="34"/>
      <c r="I419" s="34"/>
      <c r="J419" s="34"/>
      <c r="K419" s="34"/>
      <c r="L419" s="34"/>
      <c r="M419" s="34"/>
      <c r="N419" s="34"/>
      <c r="O419" s="34"/>
      <c r="P419" s="34"/>
      <c r="Q419" s="34"/>
      <c r="R419" s="34"/>
      <c r="S419" s="34"/>
      <c r="T419" s="34"/>
      <c r="U419" s="34"/>
    </row>
    <row r="420" spans="1:21" ht="15.75" customHeight="1">
      <c r="A420" s="34"/>
      <c r="B420" s="41"/>
      <c r="C420" s="34"/>
      <c r="D420" s="49"/>
      <c r="E420" s="1"/>
      <c r="F420" s="1"/>
      <c r="G420" s="1"/>
      <c r="H420" s="34"/>
      <c r="I420" s="34"/>
      <c r="J420" s="34"/>
      <c r="K420" s="34"/>
      <c r="L420" s="34"/>
      <c r="M420" s="34"/>
      <c r="N420" s="34"/>
      <c r="O420" s="34"/>
      <c r="P420" s="34"/>
      <c r="Q420" s="34"/>
      <c r="R420" s="34"/>
      <c r="S420" s="34"/>
      <c r="T420" s="34"/>
      <c r="U420" s="34"/>
    </row>
    <row r="421" spans="1:21" ht="15.75" customHeight="1">
      <c r="A421" s="34"/>
      <c r="B421" s="41"/>
      <c r="C421" s="34"/>
      <c r="D421" s="49"/>
      <c r="E421" s="1"/>
      <c r="F421" s="1"/>
      <c r="G421" s="1"/>
      <c r="H421" s="34"/>
      <c r="I421" s="34"/>
      <c r="J421" s="34"/>
      <c r="K421" s="34"/>
      <c r="L421" s="34"/>
      <c r="M421" s="34"/>
      <c r="N421" s="34"/>
      <c r="O421" s="34"/>
      <c r="P421" s="34"/>
      <c r="Q421" s="34"/>
      <c r="R421" s="34"/>
      <c r="S421" s="34"/>
      <c r="T421" s="34"/>
      <c r="U421" s="34"/>
    </row>
    <row r="422" spans="1:21" ht="15.75" customHeight="1">
      <c r="A422" s="34"/>
      <c r="B422" s="41"/>
      <c r="C422" s="34"/>
      <c r="D422" s="49"/>
      <c r="E422" s="1"/>
      <c r="F422" s="1"/>
      <c r="G422" s="1"/>
      <c r="H422" s="34"/>
      <c r="I422" s="34"/>
      <c r="J422" s="34"/>
      <c r="K422" s="34"/>
      <c r="L422" s="34"/>
      <c r="M422" s="34"/>
      <c r="N422" s="34"/>
      <c r="O422" s="34"/>
      <c r="P422" s="34"/>
      <c r="Q422" s="34"/>
      <c r="R422" s="34"/>
      <c r="S422" s="34"/>
      <c r="T422" s="34"/>
      <c r="U422" s="34"/>
    </row>
    <row r="423" spans="1:21" ht="15.75" customHeight="1">
      <c r="A423" s="34"/>
      <c r="B423" s="41"/>
      <c r="C423" s="34"/>
      <c r="D423" s="49"/>
      <c r="E423" s="1"/>
      <c r="F423" s="1"/>
      <c r="G423" s="1"/>
      <c r="H423" s="34"/>
      <c r="I423" s="34"/>
      <c r="J423" s="34"/>
      <c r="K423" s="34"/>
      <c r="L423" s="34"/>
      <c r="M423" s="34"/>
      <c r="N423" s="34"/>
      <c r="O423" s="34"/>
      <c r="P423" s="34"/>
      <c r="Q423" s="34"/>
      <c r="R423" s="34"/>
      <c r="S423" s="34"/>
      <c r="T423" s="34"/>
      <c r="U423" s="34"/>
    </row>
    <row r="424" spans="1:21" ht="15.75" customHeight="1">
      <c r="A424" s="34"/>
      <c r="B424" s="41"/>
      <c r="C424" s="34"/>
      <c r="D424" s="49"/>
      <c r="E424" s="1"/>
      <c r="F424" s="1"/>
      <c r="G424" s="1"/>
      <c r="H424" s="34"/>
      <c r="I424" s="34"/>
      <c r="J424" s="34"/>
      <c r="K424" s="34"/>
      <c r="L424" s="34"/>
      <c r="M424" s="34"/>
      <c r="N424" s="34"/>
      <c r="O424" s="34"/>
      <c r="P424" s="34"/>
      <c r="Q424" s="34"/>
      <c r="R424" s="34"/>
      <c r="S424" s="34"/>
      <c r="T424" s="34"/>
      <c r="U424" s="34"/>
    </row>
    <row r="425" spans="1:21" ht="15.75" customHeight="1">
      <c r="A425" s="34"/>
      <c r="B425" s="41"/>
      <c r="C425" s="34"/>
      <c r="D425" s="49"/>
      <c r="E425" s="1"/>
      <c r="F425" s="1"/>
      <c r="G425" s="1"/>
      <c r="H425" s="34"/>
      <c r="I425" s="34"/>
      <c r="J425" s="34"/>
      <c r="K425" s="34"/>
      <c r="L425" s="34"/>
      <c r="M425" s="34"/>
      <c r="N425" s="34"/>
      <c r="O425" s="34"/>
      <c r="P425" s="34"/>
      <c r="Q425" s="34"/>
      <c r="R425" s="34"/>
      <c r="S425" s="34"/>
      <c r="T425" s="34"/>
      <c r="U425" s="34"/>
    </row>
    <row r="426" spans="1:21" ht="15.75" customHeight="1">
      <c r="A426" s="34"/>
      <c r="B426" s="41"/>
      <c r="C426" s="34"/>
      <c r="D426" s="49"/>
      <c r="E426" s="1"/>
      <c r="F426" s="1"/>
      <c r="G426" s="1"/>
      <c r="H426" s="34"/>
      <c r="I426" s="34"/>
      <c r="J426" s="34"/>
      <c r="K426" s="34"/>
      <c r="L426" s="34"/>
      <c r="M426" s="34"/>
      <c r="N426" s="34"/>
      <c r="O426" s="34"/>
      <c r="P426" s="34"/>
      <c r="Q426" s="34"/>
      <c r="R426" s="34"/>
      <c r="S426" s="34"/>
      <c r="T426" s="34"/>
      <c r="U426" s="34"/>
    </row>
    <row r="427" spans="1:21" ht="15.75" customHeight="1">
      <c r="A427" s="34"/>
      <c r="B427" s="41"/>
      <c r="C427" s="34"/>
      <c r="D427" s="49"/>
      <c r="E427" s="1"/>
      <c r="F427" s="1"/>
      <c r="G427" s="1"/>
      <c r="H427" s="34"/>
      <c r="I427" s="34"/>
      <c r="J427" s="34"/>
      <c r="K427" s="34"/>
      <c r="L427" s="34"/>
      <c r="M427" s="34"/>
      <c r="N427" s="34"/>
      <c r="O427" s="34"/>
      <c r="P427" s="34"/>
      <c r="Q427" s="34"/>
      <c r="R427" s="34"/>
      <c r="S427" s="34"/>
      <c r="T427" s="34"/>
      <c r="U427" s="34"/>
    </row>
    <row r="428" spans="1:21" ht="15.75" customHeight="1">
      <c r="A428" s="34"/>
      <c r="B428" s="41"/>
      <c r="C428" s="34"/>
      <c r="D428" s="49"/>
      <c r="E428" s="1"/>
      <c r="F428" s="1"/>
      <c r="G428" s="1"/>
      <c r="H428" s="34"/>
      <c r="I428" s="34"/>
      <c r="J428" s="34"/>
      <c r="K428" s="34"/>
      <c r="L428" s="34"/>
      <c r="M428" s="34"/>
      <c r="N428" s="34"/>
      <c r="O428" s="34"/>
      <c r="P428" s="34"/>
      <c r="Q428" s="34"/>
      <c r="R428" s="34"/>
      <c r="S428" s="34"/>
      <c r="T428" s="34"/>
      <c r="U428" s="34"/>
    </row>
    <row r="429" spans="1:21" ht="15.75" customHeight="1">
      <c r="A429" s="34"/>
      <c r="B429" s="41"/>
      <c r="C429" s="34"/>
      <c r="D429" s="49"/>
      <c r="E429" s="1"/>
      <c r="F429" s="1"/>
      <c r="G429" s="1"/>
      <c r="H429" s="34"/>
      <c r="I429" s="34"/>
      <c r="J429" s="34"/>
      <c r="K429" s="34"/>
      <c r="L429" s="34"/>
      <c r="M429" s="34"/>
      <c r="N429" s="34"/>
      <c r="O429" s="34"/>
      <c r="P429" s="34"/>
      <c r="Q429" s="34"/>
      <c r="R429" s="34"/>
      <c r="S429" s="34"/>
      <c r="T429" s="34"/>
      <c r="U429" s="34"/>
    </row>
    <row r="430" spans="1:21" ht="15.75" customHeight="1">
      <c r="A430" s="34"/>
      <c r="B430" s="41"/>
      <c r="C430" s="34"/>
      <c r="D430" s="49"/>
      <c r="E430" s="1"/>
      <c r="F430" s="1"/>
      <c r="G430" s="1"/>
      <c r="H430" s="34"/>
      <c r="I430" s="34"/>
      <c r="J430" s="34"/>
      <c r="K430" s="34"/>
      <c r="L430" s="34"/>
      <c r="M430" s="34"/>
      <c r="N430" s="34"/>
      <c r="O430" s="34"/>
      <c r="P430" s="34"/>
      <c r="Q430" s="34"/>
      <c r="R430" s="34"/>
      <c r="S430" s="34"/>
      <c r="T430" s="34"/>
      <c r="U430" s="34"/>
    </row>
    <row r="431" spans="1:21" ht="15.75" customHeight="1">
      <c r="A431" s="34"/>
      <c r="B431" s="41"/>
      <c r="C431" s="34"/>
      <c r="D431" s="49"/>
      <c r="E431" s="1"/>
      <c r="F431" s="1"/>
      <c r="G431" s="1"/>
      <c r="H431" s="34"/>
      <c r="I431" s="34"/>
      <c r="J431" s="34"/>
      <c r="K431" s="34"/>
      <c r="L431" s="34"/>
      <c r="M431" s="34"/>
      <c r="N431" s="34"/>
      <c r="O431" s="34"/>
      <c r="P431" s="34"/>
      <c r="Q431" s="34"/>
      <c r="R431" s="34"/>
      <c r="S431" s="34"/>
      <c r="T431" s="34"/>
      <c r="U431" s="34"/>
    </row>
    <row r="432" spans="1:21" ht="15.75" customHeight="1">
      <c r="A432" s="34"/>
      <c r="B432" s="41"/>
      <c r="C432" s="34"/>
      <c r="D432" s="49"/>
      <c r="E432" s="1"/>
      <c r="F432" s="1"/>
      <c r="G432" s="1"/>
      <c r="H432" s="34"/>
      <c r="I432" s="34"/>
      <c r="J432" s="34"/>
      <c r="K432" s="34"/>
      <c r="L432" s="34"/>
      <c r="M432" s="34"/>
      <c r="N432" s="34"/>
      <c r="O432" s="34"/>
      <c r="P432" s="34"/>
      <c r="Q432" s="34"/>
      <c r="R432" s="34"/>
      <c r="S432" s="34"/>
      <c r="T432" s="34"/>
      <c r="U432" s="34"/>
    </row>
    <row r="433" spans="1:21" ht="15.75" customHeight="1">
      <c r="A433" s="34"/>
      <c r="B433" s="41"/>
      <c r="C433" s="34"/>
      <c r="D433" s="49"/>
      <c r="E433" s="1"/>
      <c r="F433" s="1"/>
      <c r="G433" s="1"/>
      <c r="H433" s="34"/>
      <c r="I433" s="34"/>
      <c r="J433" s="34"/>
      <c r="K433" s="34"/>
      <c r="L433" s="34"/>
      <c r="M433" s="34"/>
      <c r="N433" s="34"/>
      <c r="O433" s="34"/>
      <c r="P433" s="34"/>
      <c r="Q433" s="34"/>
      <c r="R433" s="34"/>
      <c r="S433" s="34"/>
      <c r="T433" s="34"/>
      <c r="U433" s="34"/>
    </row>
    <row r="434" spans="1:21" ht="15.75" customHeight="1">
      <c r="A434" s="34"/>
      <c r="B434" s="41"/>
      <c r="C434" s="34"/>
      <c r="D434" s="49"/>
      <c r="E434" s="1"/>
      <c r="F434" s="1"/>
      <c r="G434" s="1"/>
      <c r="H434" s="34"/>
      <c r="I434" s="34"/>
      <c r="J434" s="34"/>
      <c r="K434" s="34"/>
      <c r="L434" s="34"/>
      <c r="M434" s="34"/>
      <c r="N434" s="34"/>
      <c r="O434" s="34"/>
      <c r="P434" s="34"/>
      <c r="Q434" s="34"/>
      <c r="R434" s="34"/>
      <c r="S434" s="34"/>
      <c r="T434" s="34"/>
      <c r="U434" s="34"/>
    </row>
    <row r="435" spans="1:21" ht="15.75" customHeight="1">
      <c r="A435" s="34"/>
      <c r="B435" s="41"/>
      <c r="C435" s="34"/>
      <c r="D435" s="49"/>
      <c r="E435" s="1"/>
      <c r="F435" s="1"/>
      <c r="G435" s="1"/>
      <c r="H435" s="34"/>
      <c r="I435" s="34"/>
      <c r="J435" s="34"/>
      <c r="K435" s="34"/>
      <c r="L435" s="34"/>
      <c r="M435" s="34"/>
      <c r="N435" s="34"/>
      <c r="O435" s="34"/>
      <c r="P435" s="34"/>
      <c r="Q435" s="34"/>
      <c r="R435" s="34"/>
      <c r="S435" s="34"/>
      <c r="T435" s="34"/>
      <c r="U435" s="34"/>
    </row>
    <row r="436" spans="1:21" ht="15.75" customHeight="1">
      <c r="A436" s="34"/>
      <c r="B436" s="41"/>
      <c r="C436" s="34"/>
      <c r="D436" s="49"/>
      <c r="E436" s="1"/>
      <c r="F436" s="1"/>
      <c r="G436" s="1"/>
      <c r="H436" s="34"/>
      <c r="I436" s="34"/>
      <c r="J436" s="34"/>
      <c r="K436" s="34"/>
      <c r="L436" s="34"/>
      <c r="M436" s="34"/>
      <c r="N436" s="34"/>
      <c r="O436" s="34"/>
      <c r="P436" s="34"/>
      <c r="Q436" s="34"/>
      <c r="R436" s="34"/>
      <c r="S436" s="34"/>
      <c r="T436" s="34"/>
      <c r="U436" s="34"/>
    </row>
    <row r="437" spans="1:21" ht="15.75" customHeight="1">
      <c r="A437" s="34"/>
      <c r="B437" s="41"/>
      <c r="C437" s="34"/>
      <c r="D437" s="49"/>
      <c r="E437" s="1"/>
      <c r="F437" s="1"/>
      <c r="G437" s="1"/>
      <c r="H437" s="34"/>
      <c r="I437" s="34"/>
      <c r="J437" s="34"/>
      <c r="K437" s="34"/>
      <c r="L437" s="34"/>
      <c r="M437" s="34"/>
      <c r="N437" s="34"/>
      <c r="O437" s="34"/>
      <c r="P437" s="34"/>
      <c r="Q437" s="34"/>
      <c r="R437" s="34"/>
      <c r="S437" s="34"/>
      <c r="T437" s="34"/>
      <c r="U437" s="34"/>
    </row>
    <row r="438" spans="1:21" ht="15.75" customHeight="1">
      <c r="A438" s="34"/>
      <c r="B438" s="41"/>
      <c r="C438" s="34"/>
      <c r="D438" s="49"/>
      <c r="E438" s="1"/>
      <c r="F438" s="1"/>
      <c r="G438" s="1"/>
      <c r="H438" s="34"/>
      <c r="I438" s="34"/>
      <c r="J438" s="34"/>
      <c r="K438" s="34"/>
      <c r="L438" s="34"/>
      <c r="M438" s="34"/>
      <c r="N438" s="34"/>
      <c r="O438" s="34"/>
      <c r="P438" s="34"/>
      <c r="Q438" s="34"/>
      <c r="R438" s="34"/>
      <c r="S438" s="34"/>
      <c r="T438" s="34"/>
      <c r="U438" s="34"/>
    </row>
    <row r="439" spans="1:21" ht="15.75" customHeight="1">
      <c r="A439" s="34"/>
      <c r="B439" s="41"/>
      <c r="C439" s="34"/>
      <c r="D439" s="49"/>
      <c r="E439" s="1"/>
      <c r="F439" s="1"/>
      <c r="G439" s="1"/>
      <c r="H439" s="34"/>
      <c r="I439" s="34"/>
      <c r="J439" s="34"/>
      <c r="K439" s="34"/>
      <c r="L439" s="34"/>
      <c r="M439" s="34"/>
      <c r="N439" s="34"/>
      <c r="O439" s="34"/>
      <c r="P439" s="34"/>
      <c r="Q439" s="34"/>
      <c r="R439" s="34"/>
      <c r="S439" s="34"/>
      <c r="T439" s="34"/>
      <c r="U439" s="34"/>
    </row>
    <row r="440" spans="1:21" ht="15.75" customHeight="1">
      <c r="A440" s="34"/>
      <c r="B440" s="41"/>
      <c r="C440" s="34"/>
      <c r="D440" s="49"/>
      <c r="E440" s="1"/>
      <c r="F440" s="1"/>
      <c r="G440" s="1"/>
      <c r="H440" s="34"/>
      <c r="I440" s="34"/>
      <c r="J440" s="34"/>
      <c r="K440" s="34"/>
      <c r="L440" s="34"/>
      <c r="M440" s="34"/>
      <c r="N440" s="34"/>
      <c r="O440" s="34"/>
      <c r="P440" s="34"/>
      <c r="Q440" s="34"/>
      <c r="R440" s="34"/>
      <c r="S440" s="34"/>
      <c r="T440" s="34"/>
      <c r="U440" s="34"/>
    </row>
    <row r="441" spans="1:21" ht="15.75" customHeight="1">
      <c r="A441" s="34"/>
      <c r="B441" s="41"/>
      <c r="C441" s="34"/>
      <c r="D441" s="49"/>
      <c r="E441" s="1"/>
      <c r="F441" s="1"/>
      <c r="G441" s="1"/>
      <c r="H441" s="34"/>
      <c r="I441" s="34"/>
      <c r="J441" s="34"/>
      <c r="K441" s="34"/>
      <c r="L441" s="34"/>
      <c r="M441" s="34"/>
      <c r="N441" s="34"/>
      <c r="O441" s="34"/>
      <c r="P441" s="34"/>
      <c r="Q441" s="34"/>
      <c r="R441" s="34"/>
      <c r="S441" s="34"/>
      <c r="T441" s="34"/>
      <c r="U441" s="34"/>
    </row>
    <row r="442" spans="1:21" ht="15.75" customHeight="1">
      <c r="A442" s="34"/>
      <c r="B442" s="41"/>
      <c r="C442" s="34"/>
      <c r="D442" s="49"/>
      <c r="E442" s="1"/>
      <c r="F442" s="1"/>
      <c r="G442" s="1"/>
      <c r="H442" s="34"/>
      <c r="I442" s="34"/>
      <c r="J442" s="34"/>
      <c r="K442" s="34"/>
      <c r="L442" s="34"/>
      <c r="M442" s="34"/>
      <c r="N442" s="34"/>
      <c r="O442" s="34"/>
      <c r="P442" s="34"/>
      <c r="Q442" s="34"/>
      <c r="R442" s="34"/>
      <c r="S442" s="34"/>
      <c r="T442" s="34"/>
      <c r="U442" s="34"/>
    </row>
    <row r="443" spans="1:21" ht="15.75" customHeight="1">
      <c r="A443" s="34"/>
      <c r="B443" s="41"/>
      <c r="C443" s="34"/>
      <c r="D443" s="49"/>
      <c r="E443" s="1"/>
      <c r="F443" s="1"/>
      <c r="G443" s="1"/>
      <c r="H443" s="34"/>
      <c r="I443" s="34"/>
      <c r="J443" s="34"/>
      <c r="K443" s="34"/>
      <c r="L443" s="34"/>
      <c r="M443" s="34"/>
      <c r="N443" s="34"/>
      <c r="O443" s="34"/>
      <c r="P443" s="34"/>
      <c r="Q443" s="34"/>
      <c r="R443" s="34"/>
      <c r="S443" s="34"/>
      <c r="T443" s="34"/>
      <c r="U443" s="34"/>
    </row>
    <row r="444" spans="1:21" ht="15.75" customHeight="1">
      <c r="A444" s="34"/>
      <c r="B444" s="41"/>
      <c r="C444" s="34"/>
      <c r="D444" s="49"/>
      <c r="E444" s="1"/>
      <c r="F444" s="1"/>
      <c r="G444" s="1"/>
      <c r="H444" s="34"/>
      <c r="I444" s="34"/>
      <c r="J444" s="34"/>
      <c r="K444" s="34"/>
      <c r="L444" s="34"/>
      <c r="M444" s="34"/>
      <c r="N444" s="34"/>
      <c r="O444" s="34"/>
      <c r="P444" s="34"/>
      <c r="Q444" s="34"/>
      <c r="R444" s="34"/>
      <c r="S444" s="34"/>
      <c r="T444" s="34"/>
      <c r="U444" s="34"/>
    </row>
    <row r="445" spans="1:21" ht="15.75" customHeight="1">
      <c r="A445" s="34"/>
      <c r="B445" s="41"/>
      <c r="C445" s="34"/>
      <c r="D445" s="49"/>
      <c r="E445" s="1"/>
      <c r="F445" s="1"/>
      <c r="G445" s="1"/>
      <c r="H445" s="34"/>
      <c r="I445" s="34"/>
      <c r="J445" s="34"/>
      <c r="K445" s="34"/>
      <c r="L445" s="34"/>
      <c r="M445" s="34"/>
      <c r="N445" s="34"/>
      <c r="O445" s="34"/>
      <c r="P445" s="34"/>
      <c r="Q445" s="34"/>
      <c r="R445" s="34"/>
      <c r="S445" s="34"/>
      <c r="T445" s="34"/>
      <c r="U445" s="34"/>
    </row>
    <row r="446" spans="1:21" ht="15.75" customHeight="1">
      <c r="A446" s="34"/>
      <c r="B446" s="41"/>
      <c r="C446" s="34"/>
      <c r="D446" s="49"/>
      <c r="E446" s="1"/>
      <c r="F446" s="1"/>
      <c r="G446" s="1"/>
      <c r="H446" s="34"/>
      <c r="I446" s="34"/>
      <c r="J446" s="34"/>
      <c r="K446" s="34"/>
      <c r="L446" s="34"/>
      <c r="M446" s="34"/>
      <c r="N446" s="34"/>
      <c r="O446" s="34"/>
      <c r="P446" s="34"/>
      <c r="Q446" s="34"/>
      <c r="R446" s="34"/>
      <c r="S446" s="34"/>
      <c r="T446" s="34"/>
      <c r="U446" s="34"/>
    </row>
    <row r="447" spans="1:21" ht="15.75" customHeight="1">
      <c r="A447" s="34"/>
      <c r="B447" s="41"/>
      <c r="C447" s="34"/>
      <c r="D447" s="49"/>
      <c r="E447" s="1"/>
      <c r="F447" s="1"/>
      <c r="G447" s="1"/>
      <c r="H447" s="34"/>
      <c r="I447" s="34"/>
      <c r="J447" s="34"/>
      <c r="K447" s="34"/>
      <c r="L447" s="34"/>
      <c r="M447" s="34"/>
      <c r="N447" s="34"/>
      <c r="O447" s="34"/>
      <c r="P447" s="34"/>
      <c r="Q447" s="34"/>
      <c r="R447" s="34"/>
      <c r="S447" s="34"/>
      <c r="T447" s="34"/>
      <c r="U447" s="34"/>
    </row>
    <row r="448" spans="1:21" ht="15.75" customHeight="1">
      <c r="A448" s="34"/>
      <c r="B448" s="41"/>
      <c r="C448" s="34"/>
      <c r="D448" s="49"/>
      <c r="E448" s="1"/>
      <c r="F448" s="1"/>
      <c r="G448" s="1"/>
      <c r="H448" s="34"/>
      <c r="I448" s="34"/>
      <c r="J448" s="34"/>
      <c r="K448" s="34"/>
      <c r="L448" s="34"/>
      <c r="M448" s="34"/>
      <c r="N448" s="34"/>
      <c r="O448" s="34"/>
      <c r="P448" s="34"/>
      <c r="Q448" s="34"/>
      <c r="R448" s="34"/>
      <c r="S448" s="34"/>
      <c r="T448" s="34"/>
      <c r="U448" s="34"/>
    </row>
    <row r="449" spans="1:21" ht="15.75" customHeight="1">
      <c r="A449" s="34"/>
      <c r="B449" s="41"/>
      <c r="C449" s="34"/>
      <c r="D449" s="49"/>
      <c r="E449" s="1"/>
      <c r="F449" s="1"/>
      <c r="G449" s="1"/>
      <c r="H449" s="34"/>
      <c r="I449" s="34"/>
      <c r="J449" s="34"/>
      <c r="K449" s="34"/>
      <c r="L449" s="34"/>
      <c r="M449" s="34"/>
      <c r="N449" s="34"/>
      <c r="O449" s="34"/>
      <c r="P449" s="34"/>
      <c r="Q449" s="34"/>
      <c r="R449" s="34"/>
      <c r="S449" s="34"/>
      <c r="T449" s="34"/>
      <c r="U449" s="34"/>
    </row>
    <row r="450" spans="1:21" ht="15.75" customHeight="1">
      <c r="A450" s="34"/>
      <c r="B450" s="41"/>
      <c r="C450" s="34"/>
      <c r="D450" s="49"/>
      <c r="E450" s="1"/>
      <c r="F450" s="1"/>
      <c r="G450" s="1"/>
      <c r="H450" s="34"/>
      <c r="I450" s="34"/>
      <c r="J450" s="34"/>
      <c r="K450" s="34"/>
      <c r="L450" s="34"/>
      <c r="M450" s="34"/>
      <c r="N450" s="34"/>
      <c r="O450" s="34"/>
      <c r="P450" s="34"/>
      <c r="Q450" s="34"/>
      <c r="R450" s="34"/>
      <c r="S450" s="34"/>
      <c r="T450" s="34"/>
      <c r="U450" s="34"/>
    </row>
    <row r="451" spans="1:21" ht="15.75" customHeight="1">
      <c r="A451" s="34"/>
      <c r="B451" s="41"/>
      <c r="C451" s="34"/>
      <c r="D451" s="49"/>
      <c r="E451" s="1"/>
      <c r="F451" s="1"/>
      <c r="G451" s="1"/>
      <c r="H451" s="34"/>
      <c r="I451" s="34"/>
      <c r="J451" s="34"/>
      <c r="K451" s="34"/>
      <c r="L451" s="34"/>
      <c r="M451" s="34"/>
      <c r="N451" s="34"/>
      <c r="O451" s="34"/>
      <c r="P451" s="34"/>
      <c r="Q451" s="34"/>
      <c r="R451" s="34"/>
      <c r="S451" s="34"/>
      <c r="T451" s="34"/>
      <c r="U451" s="34"/>
    </row>
    <row r="452" spans="1:21" ht="15.75" customHeight="1">
      <c r="A452" s="34"/>
      <c r="B452" s="41"/>
      <c r="C452" s="34"/>
      <c r="D452" s="49"/>
      <c r="E452" s="1"/>
      <c r="F452" s="1"/>
      <c r="G452" s="1"/>
      <c r="H452" s="34"/>
      <c r="I452" s="34"/>
      <c r="J452" s="34"/>
      <c r="K452" s="34"/>
      <c r="L452" s="34"/>
      <c r="M452" s="34"/>
      <c r="N452" s="34"/>
      <c r="O452" s="34"/>
      <c r="P452" s="34"/>
      <c r="Q452" s="34"/>
      <c r="R452" s="34"/>
      <c r="S452" s="34"/>
      <c r="T452" s="34"/>
      <c r="U452" s="34"/>
    </row>
    <row r="453" spans="1:21" ht="15.75" customHeight="1">
      <c r="A453" s="34"/>
      <c r="B453" s="41"/>
      <c r="C453" s="34"/>
      <c r="D453" s="49"/>
      <c r="E453" s="1"/>
      <c r="F453" s="1"/>
      <c r="G453" s="1"/>
      <c r="H453" s="34"/>
      <c r="I453" s="34"/>
      <c r="J453" s="34"/>
      <c r="K453" s="34"/>
      <c r="L453" s="34"/>
      <c r="M453" s="34"/>
      <c r="N453" s="34"/>
      <c r="O453" s="34"/>
      <c r="P453" s="34"/>
      <c r="Q453" s="34"/>
      <c r="R453" s="34"/>
      <c r="S453" s="34"/>
      <c r="T453" s="34"/>
      <c r="U453" s="34"/>
    </row>
    <row r="454" spans="1:21" ht="15.75" customHeight="1">
      <c r="A454" s="34"/>
      <c r="B454" s="41"/>
      <c r="C454" s="34"/>
      <c r="D454" s="49"/>
      <c r="E454" s="1"/>
      <c r="F454" s="1"/>
      <c r="G454" s="1"/>
      <c r="H454" s="34"/>
      <c r="I454" s="34"/>
      <c r="J454" s="34"/>
      <c r="K454" s="34"/>
      <c r="L454" s="34"/>
      <c r="M454" s="34"/>
      <c r="N454" s="34"/>
      <c r="O454" s="34"/>
      <c r="P454" s="34"/>
      <c r="Q454" s="34"/>
      <c r="R454" s="34"/>
      <c r="S454" s="34"/>
      <c r="T454" s="34"/>
      <c r="U454" s="34"/>
    </row>
    <row r="455" spans="1:21" ht="15.75" customHeight="1">
      <c r="A455" s="34"/>
      <c r="B455" s="41"/>
      <c r="C455" s="34"/>
      <c r="D455" s="49"/>
      <c r="E455" s="1"/>
      <c r="F455" s="1"/>
      <c r="G455" s="1"/>
      <c r="H455" s="34"/>
      <c r="I455" s="34"/>
      <c r="J455" s="34"/>
      <c r="K455" s="34"/>
      <c r="L455" s="34"/>
      <c r="M455" s="34"/>
      <c r="N455" s="34"/>
      <c r="O455" s="34"/>
      <c r="P455" s="34"/>
      <c r="Q455" s="34"/>
      <c r="R455" s="34"/>
      <c r="S455" s="34"/>
      <c r="T455" s="34"/>
      <c r="U455" s="34"/>
    </row>
    <row r="456" spans="1:21" ht="15.75" customHeight="1">
      <c r="A456" s="34"/>
      <c r="B456" s="41"/>
      <c r="C456" s="34"/>
      <c r="D456" s="49"/>
      <c r="E456" s="1"/>
      <c r="F456" s="1"/>
      <c r="G456" s="1"/>
      <c r="H456" s="34"/>
      <c r="I456" s="34"/>
      <c r="J456" s="34"/>
      <c r="K456" s="34"/>
      <c r="L456" s="34"/>
      <c r="M456" s="34"/>
      <c r="N456" s="34"/>
      <c r="O456" s="34"/>
      <c r="P456" s="34"/>
      <c r="Q456" s="34"/>
      <c r="R456" s="34"/>
      <c r="S456" s="34"/>
      <c r="T456" s="34"/>
      <c r="U456" s="34"/>
    </row>
    <row r="457" spans="1:21" ht="15.75" customHeight="1">
      <c r="A457" s="34"/>
      <c r="B457" s="41"/>
      <c r="C457" s="34"/>
      <c r="D457" s="49"/>
      <c r="E457" s="1"/>
      <c r="F457" s="1"/>
      <c r="G457" s="1"/>
      <c r="H457" s="34"/>
      <c r="I457" s="34"/>
      <c r="J457" s="34"/>
      <c r="K457" s="34"/>
      <c r="L457" s="34"/>
      <c r="M457" s="34"/>
      <c r="N457" s="34"/>
      <c r="O457" s="34"/>
      <c r="P457" s="34"/>
      <c r="Q457" s="34"/>
      <c r="R457" s="34"/>
      <c r="S457" s="34"/>
      <c r="T457" s="34"/>
      <c r="U457" s="34"/>
    </row>
    <row r="458" spans="1:21" ht="15.75" customHeight="1">
      <c r="A458" s="34"/>
      <c r="B458" s="41"/>
      <c r="C458" s="34"/>
      <c r="D458" s="49"/>
      <c r="E458" s="1"/>
      <c r="F458" s="1"/>
      <c r="G458" s="1"/>
      <c r="H458" s="34"/>
      <c r="I458" s="34"/>
      <c r="J458" s="34"/>
      <c r="K458" s="34"/>
      <c r="L458" s="34"/>
      <c r="M458" s="34"/>
      <c r="N458" s="34"/>
      <c r="O458" s="34"/>
      <c r="P458" s="34"/>
      <c r="Q458" s="34"/>
      <c r="R458" s="34"/>
      <c r="S458" s="34"/>
      <c r="T458" s="34"/>
      <c r="U458" s="34"/>
    </row>
    <row r="459" spans="1:21" ht="15.75" customHeight="1">
      <c r="A459" s="34"/>
      <c r="B459" s="41"/>
      <c r="C459" s="34"/>
      <c r="D459" s="49"/>
      <c r="E459" s="1"/>
      <c r="F459" s="1"/>
      <c r="G459" s="1"/>
      <c r="H459" s="34"/>
      <c r="I459" s="34"/>
      <c r="J459" s="34"/>
      <c r="K459" s="34"/>
      <c r="L459" s="34"/>
      <c r="M459" s="34"/>
      <c r="N459" s="34"/>
      <c r="O459" s="34"/>
      <c r="P459" s="34"/>
      <c r="Q459" s="34"/>
      <c r="R459" s="34"/>
      <c r="S459" s="34"/>
      <c r="T459" s="34"/>
      <c r="U459" s="34"/>
    </row>
    <row r="460" spans="1:21" ht="15.75" customHeight="1">
      <c r="A460" s="34"/>
      <c r="B460" s="41"/>
      <c r="C460" s="34"/>
      <c r="D460" s="49"/>
      <c r="E460" s="1"/>
      <c r="F460" s="1"/>
      <c r="G460" s="1"/>
      <c r="H460" s="34"/>
      <c r="I460" s="34"/>
      <c r="J460" s="34"/>
      <c r="K460" s="34"/>
      <c r="L460" s="34"/>
      <c r="M460" s="34"/>
      <c r="N460" s="34"/>
      <c r="O460" s="34"/>
      <c r="P460" s="34"/>
      <c r="Q460" s="34"/>
      <c r="R460" s="34"/>
      <c r="S460" s="34"/>
      <c r="T460" s="34"/>
      <c r="U460" s="34"/>
    </row>
    <row r="461" spans="1:21" ht="15.75" customHeight="1">
      <c r="A461" s="34"/>
      <c r="B461" s="41"/>
      <c r="C461" s="34"/>
      <c r="D461" s="49"/>
      <c r="E461" s="1"/>
      <c r="F461" s="1"/>
      <c r="G461" s="1"/>
      <c r="H461" s="34"/>
      <c r="I461" s="34"/>
      <c r="J461" s="34"/>
      <c r="K461" s="34"/>
      <c r="L461" s="34"/>
      <c r="M461" s="34"/>
      <c r="N461" s="34"/>
      <c r="O461" s="34"/>
      <c r="P461" s="34"/>
      <c r="Q461" s="34"/>
      <c r="R461" s="34"/>
      <c r="S461" s="34"/>
      <c r="T461" s="34"/>
      <c r="U461" s="34"/>
    </row>
    <row r="462" spans="1:21" ht="15.75" customHeight="1">
      <c r="A462" s="34"/>
      <c r="B462" s="41"/>
      <c r="C462" s="34"/>
      <c r="D462" s="49"/>
      <c r="E462" s="1"/>
      <c r="F462" s="1"/>
      <c r="G462" s="1"/>
      <c r="H462" s="34"/>
      <c r="I462" s="34"/>
      <c r="J462" s="34"/>
      <c r="K462" s="34"/>
      <c r="L462" s="34"/>
      <c r="M462" s="34"/>
      <c r="N462" s="34"/>
      <c r="O462" s="34"/>
      <c r="P462" s="34"/>
      <c r="Q462" s="34"/>
      <c r="R462" s="34"/>
      <c r="S462" s="34"/>
      <c r="T462" s="34"/>
      <c r="U462" s="34"/>
    </row>
    <row r="463" spans="1:21" ht="15.75" customHeight="1">
      <c r="A463" s="34"/>
      <c r="B463" s="41"/>
      <c r="C463" s="34"/>
      <c r="D463" s="49"/>
      <c r="E463" s="1"/>
      <c r="F463" s="1"/>
      <c r="G463" s="1"/>
      <c r="H463" s="34"/>
      <c r="I463" s="34"/>
      <c r="J463" s="34"/>
      <c r="K463" s="34"/>
      <c r="L463" s="34"/>
      <c r="M463" s="34"/>
      <c r="N463" s="34"/>
      <c r="O463" s="34"/>
      <c r="P463" s="34"/>
      <c r="Q463" s="34"/>
      <c r="R463" s="34"/>
      <c r="S463" s="34"/>
      <c r="T463" s="34"/>
      <c r="U463" s="34"/>
    </row>
    <row r="464" spans="1:21" ht="15.75" customHeight="1">
      <c r="A464" s="34"/>
      <c r="B464" s="41"/>
      <c r="C464" s="34"/>
      <c r="D464" s="49"/>
      <c r="E464" s="1"/>
      <c r="F464" s="1"/>
      <c r="G464" s="1"/>
      <c r="H464" s="34"/>
      <c r="I464" s="34"/>
      <c r="J464" s="34"/>
      <c r="K464" s="34"/>
      <c r="L464" s="34"/>
      <c r="M464" s="34"/>
      <c r="N464" s="34"/>
      <c r="O464" s="34"/>
      <c r="P464" s="34"/>
      <c r="Q464" s="34"/>
      <c r="R464" s="34"/>
      <c r="S464" s="34"/>
      <c r="T464" s="34"/>
      <c r="U464" s="34"/>
    </row>
    <row r="465" spans="1:21" ht="15.75" customHeight="1">
      <c r="A465" s="34"/>
      <c r="B465" s="41"/>
      <c r="C465" s="34"/>
      <c r="D465" s="49"/>
      <c r="E465" s="1"/>
      <c r="F465" s="1"/>
      <c r="G465" s="1"/>
      <c r="H465" s="34"/>
      <c r="I465" s="34"/>
      <c r="J465" s="34"/>
      <c r="K465" s="34"/>
      <c r="L465" s="34"/>
      <c r="M465" s="34"/>
      <c r="N465" s="34"/>
      <c r="O465" s="34"/>
      <c r="P465" s="34"/>
      <c r="Q465" s="34"/>
      <c r="R465" s="34"/>
      <c r="S465" s="34"/>
      <c r="T465" s="34"/>
      <c r="U465" s="34"/>
    </row>
    <row r="466" spans="1:21" ht="15.75" customHeight="1">
      <c r="A466" s="34"/>
      <c r="B466" s="41"/>
      <c r="C466" s="34"/>
      <c r="D466" s="49"/>
      <c r="E466" s="1"/>
      <c r="F466" s="1"/>
      <c r="G466" s="1"/>
      <c r="H466" s="34"/>
      <c r="I466" s="34"/>
      <c r="J466" s="34"/>
      <c r="K466" s="34"/>
      <c r="L466" s="34"/>
      <c r="M466" s="34"/>
      <c r="N466" s="34"/>
      <c r="O466" s="34"/>
      <c r="P466" s="34"/>
      <c r="Q466" s="34"/>
      <c r="R466" s="34"/>
      <c r="S466" s="34"/>
      <c r="T466" s="34"/>
      <c r="U466" s="34"/>
    </row>
    <row r="467" spans="1:21" ht="15.75" customHeight="1">
      <c r="A467" s="34"/>
      <c r="B467" s="41"/>
      <c r="C467" s="34"/>
      <c r="D467" s="49"/>
      <c r="E467" s="1"/>
      <c r="F467" s="1"/>
      <c r="G467" s="1"/>
      <c r="H467" s="34"/>
      <c r="I467" s="34"/>
      <c r="J467" s="34"/>
      <c r="K467" s="34"/>
      <c r="L467" s="34"/>
      <c r="M467" s="34"/>
      <c r="N467" s="34"/>
      <c r="O467" s="34"/>
      <c r="P467" s="34"/>
      <c r="Q467" s="34"/>
      <c r="R467" s="34"/>
      <c r="S467" s="34"/>
      <c r="T467" s="34"/>
      <c r="U467" s="34"/>
    </row>
    <row r="468" spans="1:21" ht="15.75" customHeight="1">
      <c r="A468" s="34"/>
      <c r="B468" s="41"/>
      <c r="C468" s="34"/>
      <c r="D468" s="49"/>
      <c r="E468" s="1"/>
      <c r="F468" s="1"/>
      <c r="G468" s="1"/>
      <c r="H468" s="34"/>
      <c r="I468" s="34"/>
      <c r="J468" s="34"/>
      <c r="K468" s="34"/>
      <c r="L468" s="34"/>
      <c r="M468" s="34"/>
      <c r="N468" s="34"/>
      <c r="O468" s="34"/>
      <c r="P468" s="34"/>
      <c r="Q468" s="34"/>
      <c r="R468" s="34"/>
      <c r="S468" s="34"/>
      <c r="T468" s="34"/>
      <c r="U468" s="34"/>
    </row>
    <row r="469" spans="1:21" ht="15.75" customHeight="1">
      <c r="A469" s="34"/>
      <c r="B469" s="41"/>
      <c r="C469" s="34"/>
      <c r="D469" s="49"/>
      <c r="E469" s="1"/>
      <c r="F469" s="1"/>
      <c r="G469" s="1"/>
      <c r="H469" s="34"/>
      <c r="I469" s="34"/>
      <c r="J469" s="34"/>
      <c r="K469" s="34"/>
      <c r="L469" s="34"/>
      <c r="M469" s="34"/>
      <c r="N469" s="34"/>
      <c r="O469" s="34"/>
      <c r="P469" s="34"/>
      <c r="Q469" s="34"/>
      <c r="R469" s="34"/>
      <c r="S469" s="34"/>
      <c r="T469" s="34"/>
      <c r="U469" s="34"/>
    </row>
    <row r="470" spans="1:21" ht="15.75" customHeight="1">
      <c r="A470" s="34"/>
      <c r="B470" s="41"/>
      <c r="C470" s="34"/>
      <c r="D470" s="49"/>
      <c r="E470" s="1"/>
      <c r="F470" s="1"/>
      <c r="G470" s="1"/>
      <c r="H470" s="34"/>
      <c r="I470" s="34"/>
      <c r="J470" s="34"/>
      <c r="K470" s="34"/>
      <c r="L470" s="34"/>
      <c r="M470" s="34"/>
      <c r="N470" s="34"/>
      <c r="O470" s="34"/>
      <c r="P470" s="34"/>
      <c r="Q470" s="34"/>
      <c r="R470" s="34"/>
      <c r="S470" s="34"/>
      <c r="T470" s="34"/>
      <c r="U470" s="34"/>
    </row>
    <row r="471" spans="1:21" ht="15.75" customHeight="1">
      <c r="A471" s="34"/>
      <c r="B471" s="41"/>
      <c r="C471" s="34"/>
      <c r="D471" s="49"/>
      <c r="E471" s="1"/>
      <c r="F471" s="1"/>
      <c r="G471" s="1"/>
      <c r="H471" s="34"/>
      <c r="I471" s="34"/>
      <c r="J471" s="34"/>
      <c r="K471" s="34"/>
      <c r="L471" s="34"/>
      <c r="M471" s="34"/>
      <c r="N471" s="34"/>
      <c r="O471" s="34"/>
      <c r="P471" s="34"/>
      <c r="Q471" s="34"/>
      <c r="R471" s="34"/>
      <c r="S471" s="34"/>
      <c r="T471" s="34"/>
      <c r="U471" s="34"/>
    </row>
    <row r="472" spans="1:21" ht="15.75" customHeight="1">
      <c r="A472" s="34"/>
      <c r="B472" s="41"/>
      <c r="C472" s="34"/>
      <c r="D472" s="49"/>
      <c r="E472" s="1"/>
      <c r="F472" s="1"/>
      <c r="G472" s="1"/>
      <c r="H472" s="34"/>
      <c r="I472" s="34"/>
      <c r="J472" s="34"/>
      <c r="K472" s="34"/>
      <c r="L472" s="34"/>
      <c r="M472" s="34"/>
      <c r="N472" s="34"/>
      <c r="O472" s="34"/>
      <c r="P472" s="34"/>
      <c r="Q472" s="34"/>
      <c r="R472" s="34"/>
      <c r="S472" s="34"/>
      <c r="T472" s="34"/>
      <c r="U472" s="34"/>
    </row>
    <row r="473" spans="1:21" ht="15.75" customHeight="1">
      <c r="A473" s="34"/>
      <c r="B473" s="41"/>
      <c r="C473" s="34"/>
      <c r="D473" s="49"/>
      <c r="E473" s="1"/>
      <c r="F473" s="1"/>
      <c r="G473" s="1"/>
      <c r="H473" s="34"/>
      <c r="I473" s="34"/>
      <c r="J473" s="34"/>
      <c r="K473" s="34"/>
      <c r="L473" s="34"/>
      <c r="M473" s="34"/>
      <c r="N473" s="34"/>
      <c r="O473" s="34"/>
      <c r="P473" s="34"/>
      <c r="Q473" s="34"/>
      <c r="R473" s="34"/>
      <c r="S473" s="34"/>
      <c r="T473" s="34"/>
      <c r="U473" s="34"/>
    </row>
    <row r="474" spans="1:21" ht="15.75" customHeight="1">
      <c r="A474" s="34"/>
      <c r="B474" s="41"/>
      <c r="C474" s="34"/>
      <c r="D474" s="49"/>
      <c r="E474" s="1"/>
      <c r="F474" s="1"/>
      <c r="G474" s="1"/>
      <c r="H474" s="34"/>
      <c r="I474" s="34"/>
      <c r="J474" s="34"/>
      <c r="K474" s="34"/>
      <c r="L474" s="34"/>
      <c r="M474" s="34"/>
      <c r="N474" s="34"/>
      <c r="O474" s="34"/>
      <c r="P474" s="34"/>
      <c r="Q474" s="34"/>
      <c r="R474" s="34"/>
      <c r="S474" s="34"/>
      <c r="T474" s="34"/>
      <c r="U474" s="34"/>
    </row>
    <row r="475" spans="1:21" ht="15.75" customHeight="1">
      <c r="A475" s="34"/>
      <c r="B475" s="41"/>
      <c r="C475" s="34"/>
      <c r="D475" s="49"/>
      <c r="E475" s="1"/>
      <c r="F475" s="1"/>
      <c r="G475" s="1"/>
      <c r="H475" s="34"/>
      <c r="I475" s="34"/>
      <c r="J475" s="34"/>
      <c r="K475" s="34"/>
      <c r="L475" s="34"/>
      <c r="M475" s="34"/>
      <c r="N475" s="34"/>
      <c r="O475" s="34"/>
      <c r="P475" s="34"/>
      <c r="Q475" s="34"/>
      <c r="R475" s="34"/>
      <c r="S475" s="34"/>
      <c r="T475" s="34"/>
      <c r="U475" s="34"/>
    </row>
    <row r="476" spans="1:21" ht="15.75" customHeight="1">
      <c r="A476" s="34"/>
      <c r="B476" s="41"/>
      <c r="C476" s="34"/>
      <c r="D476" s="49"/>
      <c r="E476" s="1"/>
      <c r="F476" s="1"/>
      <c r="G476" s="1"/>
      <c r="H476" s="34"/>
      <c r="I476" s="34"/>
      <c r="J476" s="34"/>
      <c r="K476" s="34"/>
      <c r="L476" s="34"/>
      <c r="M476" s="34"/>
      <c r="N476" s="34"/>
      <c r="O476" s="34"/>
      <c r="P476" s="34"/>
      <c r="Q476" s="34"/>
      <c r="R476" s="34"/>
      <c r="S476" s="34"/>
      <c r="T476" s="34"/>
      <c r="U476" s="34"/>
    </row>
    <row r="477" spans="1:21" ht="15.75" customHeight="1">
      <c r="A477" s="34"/>
      <c r="B477" s="41"/>
      <c r="C477" s="34"/>
      <c r="D477" s="49"/>
      <c r="E477" s="1"/>
      <c r="F477" s="1"/>
      <c r="G477" s="1"/>
      <c r="H477" s="34"/>
      <c r="I477" s="34"/>
      <c r="J477" s="34"/>
      <c r="K477" s="34"/>
      <c r="L477" s="34"/>
      <c r="M477" s="34"/>
      <c r="N477" s="34"/>
      <c r="O477" s="34"/>
      <c r="P477" s="34"/>
      <c r="Q477" s="34"/>
      <c r="R477" s="34"/>
      <c r="S477" s="34"/>
      <c r="T477" s="34"/>
      <c r="U477" s="34"/>
    </row>
    <row r="478" spans="1:21" ht="15.75" customHeight="1">
      <c r="A478" s="34"/>
      <c r="B478" s="41"/>
      <c r="C478" s="34"/>
      <c r="D478" s="49"/>
      <c r="E478" s="1"/>
      <c r="F478" s="1"/>
      <c r="G478" s="1"/>
      <c r="H478" s="34"/>
      <c r="I478" s="34"/>
      <c r="J478" s="34"/>
      <c r="K478" s="34"/>
      <c r="L478" s="34"/>
      <c r="M478" s="34"/>
      <c r="N478" s="34"/>
      <c r="O478" s="34"/>
      <c r="P478" s="34"/>
      <c r="Q478" s="34"/>
      <c r="R478" s="34"/>
      <c r="S478" s="34"/>
      <c r="T478" s="34"/>
      <c r="U478" s="34"/>
    </row>
    <row r="479" spans="1:21" ht="15.75" customHeight="1">
      <c r="A479" s="34"/>
      <c r="B479" s="41"/>
      <c r="C479" s="34"/>
      <c r="D479" s="49"/>
      <c r="E479" s="1"/>
      <c r="F479" s="1"/>
      <c r="G479" s="1"/>
      <c r="H479" s="34"/>
      <c r="I479" s="34"/>
      <c r="J479" s="34"/>
      <c r="K479" s="34"/>
      <c r="L479" s="34"/>
      <c r="M479" s="34"/>
      <c r="N479" s="34"/>
      <c r="O479" s="34"/>
      <c r="P479" s="34"/>
      <c r="Q479" s="34"/>
      <c r="R479" s="34"/>
      <c r="S479" s="34"/>
      <c r="T479" s="34"/>
      <c r="U479" s="34"/>
    </row>
    <row r="480" spans="1:21" ht="15.75" customHeight="1">
      <c r="A480" s="34"/>
      <c r="B480" s="41"/>
      <c r="C480" s="34"/>
      <c r="D480" s="49"/>
      <c r="E480" s="1"/>
      <c r="F480" s="1"/>
      <c r="G480" s="1"/>
      <c r="H480" s="34"/>
      <c r="I480" s="34"/>
      <c r="J480" s="34"/>
      <c r="K480" s="34"/>
      <c r="L480" s="34"/>
      <c r="M480" s="34"/>
      <c r="N480" s="34"/>
      <c r="O480" s="34"/>
      <c r="P480" s="34"/>
      <c r="Q480" s="34"/>
      <c r="R480" s="34"/>
      <c r="S480" s="34"/>
      <c r="T480" s="34"/>
      <c r="U480" s="34"/>
    </row>
    <row r="481" spans="1:21" ht="15.75" customHeight="1">
      <c r="A481" s="34"/>
      <c r="B481" s="41"/>
      <c r="C481" s="34"/>
      <c r="D481" s="49"/>
      <c r="E481" s="1"/>
      <c r="F481" s="1"/>
      <c r="G481" s="1"/>
      <c r="H481" s="34"/>
      <c r="I481" s="34"/>
      <c r="J481" s="34"/>
      <c r="K481" s="34"/>
      <c r="L481" s="34"/>
      <c r="M481" s="34"/>
      <c r="N481" s="34"/>
      <c r="O481" s="34"/>
      <c r="P481" s="34"/>
      <c r="Q481" s="34"/>
      <c r="R481" s="34"/>
      <c r="S481" s="34"/>
      <c r="T481" s="34"/>
      <c r="U481" s="34"/>
    </row>
    <row r="482" spans="1:21" ht="15.75" customHeight="1">
      <c r="A482" s="34"/>
      <c r="B482" s="41"/>
      <c r="C482" s="34"/>
      <c r="D482" s="49"/>
      <c r="E482" s="1"/>
      <c r="F482" s="1"/>
      <c r="G482" s="1"/>
      <c r="H482" s="34"/>
      <c r="I482" s="34"/>
      <c r="J482" s="34"/>
      <c r="K482" s="34"/>
      <c r="L482" s="34"/>
      <c r="M482" s="34"/>
      <c r="N482" s="34"/>
      <c r="O482" s="34"/>
      <c r="P482" s="34"/>
      <c r="Q482" s="34"/>
      <c r="R482" s="34"/>
      <c r="S482" s="34"/>
      <c r="T482" s="34"/>
      <c r="U482" s="34"/>
    </row>
    <row r="483" spans="1:21" ht="15.75" customHeight="1">
      <c r="A483" s="34"/>
      <c r="B483" s="41"/>
      <c r="C483" s="34"/>
      <c r="D483" s="49"/>
      <c r="E483" s="1"/>
      <c r="F483" s="1"/>
      <c r="G483" s="1"/>
      <c r="H483" s="34"/>
      <c r="I483" s="34"/>
      <c r="J483" s="34"/>
      <c r="K483" s="34"/>
      <c r="L483" s="34"/>
      <c r="M483" s="34"/>
      <c r="N483" s="34"/>
      <c r="O483" s="34"/>
      <c r="P483" s="34"/>
      <c r="Q483" s="34"/>
      <c r="R483" s="34"/>
      <c r="S483" s="34"/>
      <c r="T483" s="34"/>
      <c r="U483" s="34"/>
    </row>
    <row r="484" spans="1:21" ht="15.75" customHeight="1">
      <c r="A484" s="34"/>
      <c r="B484" s="41"/>
      <c r="C484" s="34"/>
      <c r="D484" s="49"/>
      <c r="E484" s="1"/>
      <c r="F484" s="1"/>
      <c r="G484" s="1"/>
      <c r="H484" s="34"/>
      <c r="I484" s="34"/>
      <c r="J484" s="34"/>
      <c r="K484" s="34"/>
      <c r="L484" s="34"/>
      <c r="M484" s="34"/>
      <c r="N484" s="34"/>
      <c r="O484" s="34"/>
      <c r="P484" s="34"/>
      <c r="Q484" s="34"/>
      <c r="R484" s="34"/>
      <c r="S484" s="34"/>
      <c r="T484" s="34"/>
      <c r="U484" s="34"/>
    </row>
    <row r="485" spans="1:21" ht="15.75" customHeight="1">
      <c r="A485" s="34"/>
      <c r="B485" s="41"/>
      <c r="C485" s="34"/>
      <c r="D485" s="49"/>
      <c r="E485" s="1"/>
      <c r="F485" s="1"/>
      <c r="G485" s="1"/>
      <c r="H485" s="34"/>
      <c r="I485" s="34"/>
      <c r="J485" s="34"/>
      <c r="K485" s="34"/>
      <c r="L485" s="34"/>
      <c r="M485" s="34"/>
      <c r="N485" s="34"/>
      <c r="O485" s="34"/>
      <c r="P485" s="34"/>
      <c r="Q485" s="34"/>
      <c r="R485" s="34"/>
      <c r="S485" s="34"/>
      <c r="T485" s="34"/>
      <c r="U485" s="34"/>
    </row>
    <row r="486" spans="1:21" ht="15.75" customHeight="1">
      <c r="A486" s="34"/>
      <c r="B486" s="41"/>
      <c r="C486" s="34"/>
      <c r="D486" s="49"/>
      <c r="E486" s="1"/>
      <c r="F486" s="1"/>
      <c r="G486" s="1"/>
      <c r="H486" s="34"/>
      <c r="I486" s="34"/>
      <c r="J486" s="34"/>
      <c r="K486" s="34"/>
      <c r="L486" s="34"/>
      <c r="M486" s="34"/>
      <c r="N486" s="34"/>
      <c r="O486" s="34"/>
      <c r="P486" s="34"/>
      <c r="Q486" s="34"/>
      <c r="R486" s="34"/>
      <c r="S486" s="34"/>
      <c r="T486" s="34"/>
      <c r="U486" s="34"/>
    </row>
    <row r="487" spans="1:21" ht="15.75" customHeight="1">
      <c r="A487" s="34"/>
      <c r="B487" s="41"/>
      <c r="C487" s="34"/>
      <c r="D487" s="49"/>
      <c r="E487" s="1"/>
      <c r="F487" s="1"/>
      <c r="G487" s="1"/>
      <c r="H487" s="34"/>
      <c r="I487" s="34"/>
      <c r="J487" s="34"/>
      <c r="K487" s="34"/>
      <c r="L487" s="34"/>
      <c r="M487" s="34"/>
      <c r="N487" s="34"/>
      <c r="O487" s="34"/>
      <c r="P487" s="34"/>
      <c r="Q487" s="34"/>
      <c r="R487" s="34"/>
      <c r="S487" s="34"/>
      <c r="T487" s="34"/>
      <c r="U487" s="34"/>
    </row>
    <row r="488" spans="1:21" ht="15.75" customHeight="1">
      <c r="A488" s="34"/>
      <c r="B488" s="41"/>
      <c r="C488" s="34"/>
      <c r="D488" s="49"/>
      <c r="E488" s="1"/>
      <c r="F488" s="1"/>
      <c r="G488" s="1"/>
      <c r="H488" s="34"/>
      <c r="I488" s="34"/>
      <c r="J488" s="34"/>
      <c r="K488" s="34"/>
      <c r="L488" s="34"/>
      <c r="M488" s="34"/>
      <c r="N488" s="34"/>
      <c r="O488" s="34"/>
      <c r="P488" s="34"/>
      <c r="Q488" s="34"/>
      <c r="R488" s="34"/>
      <c r="S488" s="34"/>
      <c r="T488" s="34"/>
      <c r="U488" s="34"/>
    </row>
    <row r="489" spans="1:21" ht="15.75" customHeight="1">
      <c r="A489" s="34"/>
      <c r="B489" s="41"/>
      <c r="C489" s="34"/>
      <c r="D489" s="49"/>
      <c r="E489" s="1"/>
      <c r="F489" s="1"/>
      <c r="G489" s="1"/>
      <c r="H489" s="34"/>
      <c r="I489" s="34"/>
      <c r="J489" s="34"/>
      <c r="K489" s="34"/>
      <c r="L489" s="34"/>
      <c r="M489" s="34"/>
      <c r="N489" s="34"/>
      <c r="O489" s="34"/>
      <c r="P489" s="34"/>
      <c r="Q489" s="34"/>
      <c r="R489" s="34"/>
      <c r="S489" s="34"/>
      <c r="T489" s="34"/>
      <c r="U489" s="34"/>
    </row>
    <row r="490" spans="1:21" ht="15.75" customHeight="1">
      <c r="A490" s="34"/>
      <c r="B490" s="41"/>
      <c r="C490" s="34"/>
      <c r="D490" s="49"/>
      <c r="E490" s="1"/>
      <c r="F490" s="1"/>
      <c r="G490" s="1"/>
      <c r="H490" s="34"/>
      <c r="I490" s="34"/>
      <c r="J490" s="34"/>
      <c r="K490" s="34"/>
      <c r="L490" s="34"/>
      <c r="M490" s="34"/>
      <c r="N490" s="34"/>
      <c r="O490" s="34"/>
      <c r="P490" s="34"/>
      <c r="Q490" s="34"/>
      <c r="R490" s="34"/>
      <c r="S490" s="34"/>
      <c r="T490" s="34"/>
      <c r="U490" s="34"/>
    </row>
    <row r="491" spans="1:21" ht="15.75" customHeight="1">
      <c r="A491" s="34"/>
      <c r="B491" s="41"/>
      <c r="C491" s="34"/>
      <c r="D491" s="49"/>
      <c r="E491" s="1"/>
      <c r="F491" s="1"/>
      <c r="G491" s="1"/>
      <c r="H491" s="34"/>
      <c r="I491" s="34"/>
      <c r="J491" s="34"/>
      <c r="K491" s="34"/>
      <c r="L491" s="34"/>
      <c r="M491" s="34"/>
      <c r="N491" s="34"/>
      <c r="O491" s="34"/>
      <c r="P491" s="34"/>
      <c r="Q491" s="34"/>
      <c r="R491" s="34"/>
      <c r="S491" s="34"/>
      <c r="T491" s="34"/>
      <c r="U491" s="34"/>
    </row>
    <row r="492" spans="1:21" ht="15.75" customHeight="1">
      <c r="A492" s="34"/>
      <c r="B492" s="41"/>
      <c r="C492" s="34"/>
      <c r="D492" s="49"/>
      <c r="E492" s="1"/>
      <c r="F492" s="1"/>
      <c r="G492" s="1"/>
      <c r="H492" s="34"/>
      <c r="I492" s="34"/>
      <c r="J492" s="34"/>
      <c r="K492" s="34"/>
      <c r="L492" s="34"/>
      <c r="M492" s="34"/>
      <c r="N492" s="34"/>
      <c r="O492" s="34"/>
      <c r="P492" s="34"/>
      <c r="Q492" s="34"/>
      <c r="R492" s="34"/>
      <c r="S492" s="34"/>
      <c r="T492" s="34"/>
      <c r="U492" s="34"/>
    </row>
    <row r="493" spans="1:21" ht="15.75" customHeight="1">
      <c r="A493" s="34"/>
      <c r="B493" s="41"/>
      <c r="C493" s="34"/>
      <c r="D493" s="49"/>
      <c r="E493" s="1"/>
      <c r="F493" s="1"/>
      <c r="G493" s="1"/>
      <c r="H493" s="34"/>
      <c r="I493" s="34"/>
      <c r="J493" s="34"/>
      <c r="K493" s="34"/>
      <c r="L493" s="34"/>
      <c r="M493" s="34"/>
      <c r="N493" s="34"/>
      <c r="O493" s="34"/>
      <c r="P493" s="34"/>
      <c r="Q493" s="34"/>
      <c r="R493" s="34"/>
      <c r="S493" s="34"/>
      <c r="T493" s="34"/>
      <c r="U493" s="34"/>
    </row>
    <row r="494" spans="1:21" ht="15.75" customHeight="1">
      <c r="A494" s="34"/>
      <c r="B494" s="41"/>
      <c r="C494" s="34"/>
      <c r="D494" s="49"/>
      <c r="E494" s="1"/>
      <c r="F494" s="1"/>
      <c r="G494" s="1"/>
      <c r="H494" s="34"/>
      <c r="I494" s="34"/>
      <c r="J494" s="34"/>
      <c r="K494" s="34"/>
      <c r="L494" s="34"/>
      <c r="M494" s="34"/>
      <c r="N494" s="34"/>
      <c r="O494" s="34"/>
      <c r="P494" s="34"/>
      <c r="Q494" s="34"/>
      <c r="R494" s="34"/>
      <c r="S494" s="34"/>
      <c r="T494" s="34"/>
      <c r="U494" s="34"/>
    </row>
    <row r="495" spans="1:21" ht="15.75" customHeight="1">
      <c r="A495" s="34"/>
      <c r="B495" s="41"/>
      <c r="C495" s="34"/>
      <c r="D495" s="49"/>
      <c r="E495" s="1"/>
      <c r="F495" s="1"/>
      <c r="G495" s="1"/>
      <c r="H495" s="34"/>
      <c r="I495" s="34"/>
      <c r="J495" s="34"/>
      <c r="K495" s="34"/>
      <c r="L495" s="34"/>
      <c r="M495" s="34"/>
      <c r="N495" s="34"/>
      <c r="O495" s="34"/>
      <c r="P495" s="34"/>
      <c r="Q495" s="34"/>
      <c r="R495" s="34"/>
      <c r="S495" s="34"/>
      <c r="T495" s="34"/>
      <c r="U495" s="34"/>
    </row>
    <row r="496" spans="1:21" ht="15.75" customHeight="1">
      <c r="A496" s="34"/>
      <c r="B496" s="41"/>
      <c r="C496" s="34"/>
      <c r="D496" s="49"/>
      <c r="E496" s="1"/>
      <c r="F496" s="1"/>
      <c r="G496" s="1"/>
      <c r="H496" s="34"/>
      <c r="I496" s="34"/>
      <c r="J496" s="34"/>
      <c r="K496" s="34"/>
      <c r="L496" s="34"/>
      <c r="M496" s="34"/>
      <c r="N496" s="34"/>
      <c r="O496" s="34"/>
      <c r="P496" s="34"/>
      <c r="Q496" s="34"/>
      <c r="R496" s="34"/>
      <c r="S496" s="34"/>
      <c r="T496" s="34"/>
      <c r="U496" s="34"/>
    </row>
    <row r="497" spans="1:21" ht="15.75" customHeight="1">
      <c r="A497" s="34"/>
      <c r="B497" s="41"/>
      <c r="C497" s="34"/>
      <c r="D497" s="49"/>
      <c r="E497" s="1"/>
      <c r="F497" s="1"/>
      <c r="G497" s="1"/>
      <c r="H497" s="34"/>
      <c r="I497" s="34"/>
      <c r="J497" s="34"/>
      <c r="K497" s="34"/>
      <c r="L497" s="34"/>
      <c r="M497" s="34"/>
      <c r="N497" s="34"/>
      <c r="O497" s="34"/>
      <c r="P497" s="34"/>
      <c r="Q497" s="34"/>
      <c r="R497" s="34"/>
      <c r="S497" s="34"/>
      <c r="T497" s="34"/>
      <c r="U497" s="34"/>
    </row>
    <row r="498" spans="1:21" ht="15.75" customHeight="1">
      <c r="A498" s="34"/>
      <c r="B498" s="41"/>
      <c r="C498" s="34"/>
      <c r="D498" s="49"/>
      <c r="E498" s="1"/>
      <c r="F498" s="1"/>
      <c r="G498" s="1"/>
      <c r="H498" s="34"/>
      <c r="I498" s="34"/>
      <c r="J498" s="34"/>
      <c r="K498" s="34"/>
      <c r="L498" s="34"/>
      <c r="M498" s="34"/>
      <c r="N498" s="34"/>
      <c r="O498" s="34"/>
      <c r="P498" s="34"/>
      <c r="Q498" s="34"/>
      <c r="R498" s="34"/>
      <c r="S498" s="34"/>
      <c r="T498" s="34"/>
      <c r="U498" s="34"/>
    </row>
    <row r="499" spans="1:21" ht="15.75" customHeight="1">
      <c r="A499" s="34"/>
      <c r="B499" s="41"/>
      <c r="C499" s="34"/>
      <c r="D499" s="49"/>
      <c r="E499" s="1"/>
      <c r="F499" s="1"/>
      <c r="G499" s="1"/>
      <c r="H499" s="34"/>
      <c r="I499" s="34"/>
      <c r="J499" s="34"/>
      <c r="K499" s="34"/>
      <c r="L499" s="34"/>
      <c r="M499" s="34"/>
      <c r="N499" s="34"/>
      <c r="O499" s="34"/>
      <c r="P499" s="34"/>
      <c r="Q499" s="34"/>
      <c r="R499" s="34"/>
      <c r="S499" s="34"/>
      <c r="T499" s="34"/>
      <c r="U499" s="34"/>
    </row>
    <row r="500" spans="1:21" ht="15.75" customHeight="1">
      <c r="A500" s="34"/>
      <c r="B500" s="41"/>
      <c r="C500" s="34"/>
      <c r="D500" s="49"/>
      <c r="E500" s="1"/>
      <c r="F500" s="1"/>
      <c r="G500" s="1"/>
      <c r="H500" s="34"/>
      <c r="I500" s="34"/>
      <c r="J500" s="34"/>
      <c r="K500" s="34"/>
      <c r="L500" s="34"/>
      <c r="M500" s="34"/>
      <c r="N500" s="34"/>
      <c r="O500" s="34"/>
      <c r="P500" s="34"/>
      <c r="Q500" s="34"/>
      <c r="R500" s="34"/>
      <c r="S500" s="34"/>
      <c r="T500" s="34"/>
      <c r="U500" s="34"/>
    </row>
    <row r="501" spans="1:21" ht="15.75" customHeight="1">
      <c r="A501" s="34"/>
      <c r="B501" s="41"/>
      <c r="C501" s="34"/>
      <c r="D501" s="49"/>
      <c r="E501" s="1"/>
      <c r="F501" s="1"/>
      <c r="G501" s="1"/>
      <c r="H501" s="34"/>
      <c r="I501" s="34"/>
      <c r="J501" s="34"/>
      <c r="K501" s="34"/>
      <c r="L501" s="34"/>
      <c r="M501" s="34"/>
      <c r="N501" s="34"/>
      <c r="O501" s="34"/>
      <c r="P501" s="34"/>
      <c r="Q501" s="34"/>
      <c r="R501" s="34"/>
      <c r="S501" s="34"/>
      <c r="T501" s="34"/>
      <c r="U501" s="34"/>
    </row>
    <row r="502" spans="1:21" ht="15.75" customHeight="1">
      <c r="A502" s="34"/>
      <c r="B502" s="41"/>
      <c r="C502" s="34"/>
      <c r="D502" s="49"/>
      <c r="E502" s="1"/>
      <c r="F502" s="1"/>
      <c r="G502" s="1"/>
      <c r="H502" s="34"/>
      <c r="I502" s="34"/>
      <c r="J502" s="34"/>
      <c r="K502" s="34"/>
      <c r="L502" s="34"/>
      <c r="M502" s="34"/>
      <c r="N502" s="34"/>
      <c r="O502" s="34"/>
      <c r="P502" s="34"/>
      <c r="Q502" s="34"/>
      <c r="R502" s="34"/>
      <c r="S502" s="34"/>
      <c r="T502" s="34"/>
      <c r="U502" s="34"/>
    </row>
    <row r="503" spans="1:21" ht="15.75" customHeight="1">
      <c r="A503" s="34"/>
      <c r="B503" s="41"/>
      <c r="C503" s="34"/>
      <c r="D503" s="49"/>
      <c r="E503" s="1"/>
      <c r="F503" s="1"/>
      <c r="G503" s="1"/>
      <c r="H503" s="34"/>
      <c r="I503" s="34"/>
      <c r="J503" s="34"/>
      <c r="K503" s="34"/>
      <c r="L503" s="34"/>
      <c r="M503" s="34"/>
      <c r="N503" s="34"/>
      <c r="O503" s="34"/>
      <c r="P503" s="34"/>
      <c r="Q503" s="34"/>
      <c r="R503" s="34"/>
      <c r="S503" s="34"/>
      <c r="T503" s="34"/>
      <c r="U503" s="34"/>
    </row>
    <row r="504" spans="1:21" ht="15.75" customHeight="1">
      <c r="A504" s="34"/>
      <c r="B504" s="41"/>
      <c r="C504" s="34"/>
      <c r="D504" s="49"/>
      <c r="E504" s="1"/>
      <c r="F504" s="1"/>
      <c r="G504" s="1"/>
      <c r="H504" s="34"/>
      <c r="I504" s="34"/>
      <c r="J504" s="34"/>
      <c r="K504" s="34"/>
      <c r="L504" s="34"/>
      <c r="M504" s="34"/>
      <c r="N504" s="34"/>
      <c r="O504" s="34"/>
      <c r="P504" s="34"/>
      <c r="Q504" s="34"/>
      <c r="R504" s="34"/>
      <c r="S504" s="34"/>
      <c r="T504" s="34"/>
      <c r="U504" s="34"/>
    </row>
    <row r="505" spans="1:21" ht="15.75" customHeight="1">
      <c r="A505" s="34"/>
      <c r="B505" s="41"/>
      <c r="C505" s="34"/>
      <c r="D505" s="49"/>
      <c r="E505" s="1"/>
      <c r="F505" s="1"/>
      <c r="G505" s="1"/>
      <c r="H505" s="34"/>
      <c r="I505" s="34"/>
      <c r="J505" s="34"/>
      <c r="K505" s="34"/>
      <c r="L505" s="34"/>
      <c r="M505" s="34"/>
      <c r="N505" s="34"/>
      <c r="O505" s="34"/>
      <c r="P505" s="34"/>
      <c r="Q505" s="34"/>
      <c r="R505" s="34"/>
      <c r="S505" s="34"/>
      <c r="T505" s="34"/>
      <c r="U505" s="34"/>
    </row>
    <row r="506" spans="1:21" ht="15.75" customHeight="1">
      <c r="A506" s="34"/>
      <c r="B506" s="41"/>
      <c r="C506" s="34"/>
      <c r="D506" s="49"/>
      <c r="E506" s="1"/>
      <c r="F506" s="1"/>
      <c r="G506" s="1"/>
      <c r="H506" s="34"/>
      <c r="I506" s="34"/>
      <c r="J506" s="34"/>
      <c r="K506" s="34"/>
      <c r="L506" s="34"/>
      <c r="M506" s="34"/>
      <c r="N506" s="34"/>
      <c r="O506" s="34"/>
      <c r="P506" s="34"/>
      <c r="Q506" s="34"/>
      <c r="R506" s="34"/>
      <c r="S506" s="34"/>
      <c r="T506" s="34"/>
      <c r="U506" s="34"/>
    </row>
    <row r="507" spans="1:21" ht="15.75" customHeight="1">
      <c r="A507" s="34"/>
      <c r="B507" s="41"/>
      <c r="C507" s="34"/>
      <c r="D507" s="49"/>
      <c r="E507" s="1"/>
      <c r="F507" s="1"/>
      <c r="G507" s="1"/>
      <c r="H507" s="34"/>
      <c r="I507" s="34"/>
      <c r="J507" s="34"/>
      <c r="K507" s="34"/>
      <c r="L507" s="34"/>
      <c r="M507" s="34"/>
      <c r="N507" s="34"/>
      <c r="O507" s="34"/>
      <c r="P507" s="34"/>
      <c r="Q507" s="34"/>
      <c r="R507" s="34"/>
      <c r="S507" s="34"/>
      <c r="T507" s="34"/>
      <c r="U507" s="34"/>
    </row>
    <row r="508" spans="1:21" ht="15.75" customHeight="1">
      <c r="A508" s="34"/>
      <c r="B508" s="41"/>
      <c r="C508" s="34"/>
      <c r="D508" s="49"/>
      <c r="E508" s="1"/>
      <c r="F508" s="1"/>
      <c r="G508" s="1"/>
      <c r="H508" s="34"/>
      <c r="I508" s="34"/>
      <c r="J508" s="34"/>
      <c r="K508" s="34"/>
      <c r="L508" s="34"/>
      <c r="M508" s="34"/>
      <c r="N508" s="34"/>
      <c r="O508" s="34"/>
      <c r="P508" s="34"/>
      <c r="Q508" s="34"/>
      <c r="R508" s="34"/>
      <c r="S508" s="34"/>
      <c r="T508" s="34"/>
      <c r="U508" s="34"/>
    </row>
    <row r="509" spans="1:21" ht="15.75" customHeight="1">
      <c r="A509" s="34"/>
      <c r="B509" s="41"/>
      <c r="C509" s="34"/>
      <c r="D509" s="49"/>
      <c r="E509" s="1"/>
      <c r="F509" s="1"/>
      <c r="G509" s="1"/>
      <c r="H509" s="34"/>
      <c r="I509" s="34"/>
      <c r="J509" s="34"/>
      <c r="K509" s="34"/>
      <c r="L509" s="34"/>
      <c r="M509" s="34"/>
      <c r="N509" s="34"/>
      <c r="O509" s="34"/>
      <c r="P509" s="34"/>
      <c r="Q509" s="34"/>
      <c r="R509" s="34"/>
      <c r="S509" s="34"/>
      <c r="T509" s="34"/>
      <c r="U509" s="34"/>
    </row>
    <row r="510" spans="1:21" ht="15.75" customHeight="1">
      <c r="A510" s="34"/>
      <c r="B510" s="41"/>
      <c r="C510" s="34"/>
      <c r="D510" s="49"/>
      <c r="E510" s="1"/>
      <c r="F510" s="1"/>
      <c r="G510" s="1"/>
      <c r="H510" s="34"/>
      <c r="I510" s="34"/>
      <c r="J510" s="34"/>
      <c r="K510" s="34"/>
      <c r="L510" s="34"/>
      <c r="M510" s="34"/>
      <c r="N510" s="34"/>
      <c r="O510" s="34"/>
      <c r="P510" s="34"/>
      <c r="Q510" s="34"/>
      <c r="R510" s="34"/>
      <c r="S510" s="34"/>
      <c r="T510" s="34"/>
      <c r="U510" s="34"/>
    </row>
    <row r="511" spans="1:21" ht="15.75" customHeight="1">
      <c r="A511" s="34"/>
      <c r="B511" s="41"/>
      <c r="C511" s="34"/>
      <c r="D511" s="49"/>
      <c r="E511" s="1"/>
      <c r="F511" s="1"/>
      <c r="G511" s="1"/>
      <c r="H511" s="34"/>
      <c r="I511" s="34"/>
      <c r="J511" s="34"/>
      <c r="K511" s="34"/>
      <c r="L511" s="34"/>
      <c r="M511" s="34"/>
      <c r="N511" s="34"/>
      <c r="O511" s="34"/>
      <c r="P511" s="34"/>
      <c r="Q511" s="34"/>
      <c r="R511" s="34"/>
      <c r="S511" s="34"/>
      <c r="T511" s="34"/>
      <c r="U511" s="34"/>
    </row>
    <row r="512" spans="1:21" ht="15.75" customHeight="1">
      <c r="A512" s="34"/>
      <c r="B512" s="41"/>
      <c r="C512" s="34"/>
      <c r="D512" s="49"/>
      <c r="E512" s="1"/>
      <c r="F512" s="1"/>
      <c r="G512" s="1"/>
      <c r="H512" s="34"/>
      <c r="I512" s="34"/>
      <c r="J512" s="34"/>
      <c r="K512" s="34"/>
      <c r="L512" s="34"/>
      <c r="M512" s="34"/>
      <c r="N512" s="34"/>
      <c r="O512" s="34"/>
      <c r="P512" s="34"/>
      <c r="Q512" s="34"/>
      <c r="R512" s="34"/>
      <c r="S512" s="34"/>
      <c r="T512" s="34"/>
      <c r="U512" s="34"/>
    </row>
    <row r="513" spans="1:21" ht="15.75" customHeight="1">
      <c r="A513" s="34"/>
      <c r="B513" s="41"/>
      <c r="C513" s="34"/>
      <c r="D513" s="49"/>
      <c r="E513" s="1"/>
      <c r="F513" s="1"/>
      <c r="G513" s="1"/>
      <c r="H513" s="34"/>
      <c r="I513" s="34"/>
      <c r="J513" s="34"/>
      <c r="K513" s="34"/>
      <c r="L513" s="34"/>
      <c r="M513" s="34"/>
      <c r="N513" s="34"/>
      <c r="O513" s="34"/>
      <c r="P513" s="34"/>
      <c r="Q513" s="34"/>
      <c r="R513" s="34"/>
      <c r="S513" s="34"/>
      <c r="T513" s="34"/>
      <c r="U513" s="34"/>
    </row>
    <row r="514" spans="1:21" ht="15.75" customHeight="1">
      <c r="A514" s="34"/>
      <c r="B514" s="41"/>
      <c r="C514" s="34"/>
      <c r="D514" s="49"/>
      <c r="E514" s="1"/>
      <c r="F514" s="1"/>
      <c r="G514" s="1"/>
      <c r="H514" s="34"/>
      <c r="I514" s="34"/>
      <c r="J514" s="34"/>
      <c r="K514" s="34"/>
      <c r="L514" s="34"/>
      <c r="M514" s="34"/>
      <c r="N514" s="34"/>
      <c r="O514" s="34"/>
      <c r="P514" s="34"/>
      <c r="Q514" s="34"/>
      <c r="R514" s="34"/>
      <c r="S514" s="34"/>
      <c r="T514" s="34"/>
      <c r="U514" s="34"/>
    </row>
    <row r="515" spans="1:21" ht="15.75" customHeight="1">
      <c r="A515" s="34"/>
      <c r="B515" s="41"/>
      <c r="C515" s="34"/>
      <c r="D515" s="49"/>
      <c r="E515" s="1"/>
      <c r="F515" s="1"/>
      <c r="G515" s="1"/>
      <c r="H515" s="34"/>
      <c r="I515" s="34"/>
      <c r="J515" s="34"/>
      <c r="K515" s="34"/>
      <c r="L515" s="34"/>
      <c r="M515" s="34"/>
      <c r="N515" s="34"/>
      <c r="O515" s="34"/>
      <c r="P515" s="34"/>
      <c r="Q515" s="34"/>
      <c r="R515" s="34"/>
      <c r="S515" s="34"/>
      <c r="T515" s="34"/>
      <c r="U515" s="34"/>
    </row>
    <row r="516" spans="1:21" ht="15.75" customHeight="1">
      <c r="A516" s="34"/>
      <c r="B516" s="41"/>
      <c r="C516" s="34"/>
      <c r="D516" s="49"/>
      <c r="E516" s="1"/>
      <c r="F516" s="1"/>
      <c r="G516" s="1"/>
      <c r="H516" s="34"/>
      <c r="I516" s="34"/>
      <c r="J516" s="34"/>
      <c r="K516" s="34"/>
      <c r="L516" s="34"/>
      <c r="M516" s="34"/>
      <c r="N516" s="34"/>
      <c r="O516" s="34"/>
      <c r="P516" s="34"/>
      <c r="Q516" s="34"/>
      <c r="R516" s="34"/>
      <c r="S516" s="34"/>
      <c r="T516" s="34"/>
      <c r="U516" s="34"/>
    </row>
    <row r="517" spans="1:21" ht="15.75" customHeight="1">
      <c r="A517" s="34"/>
      <c r="B517" s="41"/>
      <c r="C517" s="34"/>
      <c r="D517" s="49"/>
      <c r="E517" s="1"/>
      <c r="F517" s="1"/>
      <c r="G517" s="1"/>
      <c r="H517" s="34"/>
      <c r="I517" s="34"/>
      <c r="J517" s="34"/>
      <c r="K517" s="34"/>
      <c r="L517" s="34"/>
      <c r="M517" s="34"/>
      <c r="N517" s="34"/>
      <c r="O517" s="34"/>
      <c r="P517" s="34"/>
      <c r="Q517" s="34"/>
      <c r="R517" s="34"/>
      <c r="S517" s="34"/>
      <c r="T517" s="34"/>
      <c r="U517" s="34"/>
    </row>
    <row r="518" spans="1:21" ht="15.75" customHeight="1">
      <c r="A518" s="34"/>
      <c r="B518" s="41"/>
      <c r="C518" s="34"/>
      <c r="D518" s="49"/>
      <c r="E518" s="1"/>
      <c r="F518" s="1"/>
      <c r="G518" s="1"/>
      <c r="H518" s="34"/>
      <c r="I518" s="34"/>
      <c r="J518" s="34"/>
      <c r="K518" s="34"/>
      <c r="L518" s="34"/>
      <c r="M518" s="34"/>
      <c r="N518" s="34"/>
      <c r="O518" s="34"/>
      <c r="P518" s="34"/>
      <c r="Q518" s="34"/>
      <c r="R518" s="34"/>
      <c r="S518" s="34"/>
      <c r="T518" s="34"/>
      <c r="U518" s="34"/>
    </row>
    <row r="519" spans="1:21" ht="15.75" customHeight="1">
      <c r="A519" s="34"/>
      <c r="B519" s="41"/>
      <c r="C519" s="34"/>
      <c r="D519" s="49"/>
      <c r="E519" s="1"/>
      <c r="F519" s="1"/>
      <c r="G519" s="1"/>
      <c r="H519" s="34"/>
      <c r="I519" s="34"/>
      <c r="J519" s="34"/>
      <c r="K519" s="34"/>
      <c r="L519" s="34"/>
      <c r="M519" s="34"/>
      <c r="N519" s="34"/>
      <c r="O519" s="34"/>
      <c r="P519" s="34"/>
      <c r="Q519" s="34"/>
      <c r="R519" s="34"/>
      <c r="S519" s="34"/>
      <c r="T519" s="34"/>
      <c r="U519" s="34"/>
    </row>
    <row r="520" spans="1:21" ht="15.75" customHeight="1">
      <c r="A520" s="34"/>
      <c r="B520" s="41"/>
      <c r="C520" s="34"/>
      <c r="D520" s="49"/>
      <c r="E520" s="1"/>
      <c r="F520" s="1"/>
      <c r="G520" s="1"/>
      <c r="H520" s="34"/>
      <c r="I520" s="34"/>
      <c r="J520" s="34"/>
      <c r="K520" s="34"/>
      <c r="L520" s="34"/>
      <c r="M520" s="34"/>
      <c r="N520" s="34"/>
      <c r="O520" s="34"/>
      <c r="P520" s="34"/>
      <c r="Q520" s="34"/>
      <c r="R520" s="34"/>
      <c r="S520" s="34"/>
      <c r="T520" s="34"/>
      <c r="U520" s="34"/>
    </row>
    <row r="521" spans="1:21" ht="15.75" customHeight="1">
      <c r="A521" s="34"/>
      <c r="B521" s="41"/>
      <c r="C521" s="34"/>
      <c r="D521" s="49"/>
      <c r="E521" s="1"/>
      <c r="F521" s="1"/>
      <c r="G521" s="1"/>
      <c r="H521" s="34"/>
      <c r="I521" s="34"/>
      <c r="J521" s="34"/>
      <c r="K521" s="34"/>
      <c r="L521" s="34"/>
      <c r="M521" s="34"/>
      <c r="N521" s="34"/>
      <c r="O521" s="34"/>
      <c r="P521" s="34"/>
      <c r="Q521" s="34"/>
      <c r="R521" s="34"/>
      <c r="S521" s="34"/>
      <c r="T521" s="34"/>
      <c r="U521" s="34"/>
    </row>
    <row r="522" spans="1:21" ht="15.75" customHeight="1">
      <c r="A522" s="34"/>
      <c r="B522" s="41"/>
      <c r="C522" s="34"/>
      <c r="D522" s="49"/>
      <c r="E522" s="1"/>
      <c r="F522" s="1"/>
      <c r="G522" s="1"/>
      <c r="H522" s="34"/>
      <c r="I522" s="34"/>
      <c r="J522" s="34"/>
      <c r="K522" s="34"/>
      <c r="L522" s="34"/>
      <c r="M522" s="34"/>
      <c r="N522" s="34"/>
      <c r="O522" s="34"/>
      <c r="P522" s="34"/>
      <c r="Q522" s="34"/>
      <c r="R522" s="34"/>
      <c r="S522" s="34"/>
      <c r="T522" s="34"/>
      <c r="U522" s="34"/>
    </row>
    <row r="523" spans="1:21" ht="15.75" customHeight="1">
      <c r="A523" s="34"/>
      <c r="B523" s="41"/>
      <c r="C523" s="34"/>
      <c r="D523" s="49"/>
      <c r="E523" s="1"/>
      <c r="F523" s="1"/>
      <c r="G523" s="1"/>
      <c r="H523" s="34"/>
      <c r="I523" s="34"/>
      <c r="J523" s="34"/>
      <c r="K523" s="34"/>
      <c r="L523" s="34"/>
      <c r="M523" s="34"/>
      <c r="N523" s="34"/>
      <c r="O523" s="34"/>
      <c r="P523" s="34"/>
      <c r="Q523" s="34"/>
      <c r="R523" s="34"/>
      <c r="S523" s="34"/>
      <c r="T523" s="34"/>
      <c r="U523" s="34"/>
    </row>
    <row r="524" spans="1:21" ht="15.75" customHeight="1">
      <c r="A524" s="34"/>
      <c r="B524" s="41"/>
      <c r="C524" s="34"/>
      <c r="D524" s="49"/>
      <c r="E524" s="1"/>
      <c r="F524" s="1"/>
      <c r="G524" s="1"/>
      <c r="H524" s="34"/>
      <c r="I524" s="34"/>
      <c r="J524" s="34"/>
      <c r="K524" s="34"/>
      <c r="L524" s="34"/>
      <c r="M524" s="34"/>
      <c r="N524" s="34"/>
      <c r="O524" s="34"/>
      <c r="P524" s="34"/>
      <c r="Q524" s="34"/>
      <c r="R524" s="34"/>
      <c r="S524" s="34"/>
      <c r="T524" s="34"/>
      <c r="U524" s="34"/>
    </row>
    <row r="525" spans="1:21" ht="15.75" customHeight="1">
      <c r="A525" s="34"/>
      <c r="B525" s="41"/>
      <c r="C525" s="34"/>
      <c r="D525" s="49"/>
      <c r="E525" s="1"/>
      <c r="F525" s="1"/>
      <c r="G525" s="1"/>
      <c r="H525" s="34"/>
      <c r="I525" s="34"/>
      <c r="J525" s="34"/>
      <c r="K525" s="34"/>
      <c r="L525" s="34"/>
      <c r="M525" s="34"/>
      <c r="N525" s="34"/>
      <c r="O525" s="34"/>
      <c r="P525" s="34"/>
      <c r="Q525" s="34"/>
      <c r="R525" s="34"/>
      <c r="S525" s="34"/>
      <c r="T525" s="34"/>
      <c r="U525" s="34"/>
    </row>
    <row r="526" spans="1:21" ht="15.75" customHeight="1">
      <c r="A526" s="34"/>
      <c r="B526" s="41"/>
      <c r="C526" s="34"/>
      <c r="D526" s="49"/>
      <c r="E526" s="1"/>
      <c r="F526" s="1"/>
      <c r="G526" s="1"/>
      <c r="H526" s="34"/>
      <c r="I526" s="34"/>
      <c r="J526" s="34"/>
      <c r="K526" s="34"/>
      <c r="L526" s="34"/>
      <c r="M526" s="34"/>
      <c r="N526" s="34"/>
      <c r="O526" s="34"/>
      <c r="P526" s="34"/>
      <c r="Q526" s="34"/>
      <c r="R526" s="34"/>
      <c r="S526" s="34"/>
      <c r="T526" s="34"/>
      <c r="U526" s="34"/>
    </row>
    <row r="527" spans="1:21" ht="15.75" customHeight="1">
      <c r="A527" s="34"/>
      <c r="B527" s="41"/>
      <c r="C527" s="34"/>
      <c r="D527" s="49"/>
      <c r="E527" s="1"/>
      <c r="F527" s="1"/>
      <c r="G527" s="1"/>
      <c r="H527" s="34"/>
      <c r="I527" s="34"/>
      <c r="J527" s="34"/>
      <c r="K527" s="34"/>
      <c r="L527" s="34"/>
      <c r="M527" s="34"/>
      <c r="N527" s="34"/>
      <c r="O527" s="34"/>
      <c r="P527" s="34"/>
      <c r="Q527" s="34"/>
      <c r="R527" s="34"/>
      <c r="S527" s="34"/>
      <c r="T527" s="34"/>
      <c r="U527" s="34"/>
    </row>
    <row r="528" spans="1:21" ht="15.75" customHeight="1">
      <c r="A528" s="34"/>
      <c r="B528" s="41"/>
      <c r="C528" s="34"/>
      <c r="D528" s="49"/>
      <c r="E528" s="1"/>
      <c r="F528" s="1"/>
      <c r="G528" s="1"/>
      <c r="H528" s="34"/>
      <c r="I528" s="34"/>
      <c r="J528" s="34"/>
      <c r="K528" s="34"/>
      <c r="L528" s="34"/>
      <c r="M528" s="34"/>
      <c r="N528" s="34"/>
      <c r="O528" s="34"/>
      <c r="P528" s="34"/>
      <c r="Q528" s="34"/>
      <c r="R528" s="34"/>
      <c r="S528" s="34"/>
      <c r="T528" s="34"/>
      <c r="U528" s="34"/>
    </row>
    <row r="529" spans="1:21" ht="15.75" customHeight="1">
      <c r="A529" s="34"/>
      <c r="B529" s="41"/>
      <c r="C529" s="34"/>
      <c r="D529" s="49"/>
      <c r="E529" s="1"/>
      <c r="F529" s="1"/>
      <c r="G529" s="1"/>
      <c r="H529" s="34"/>
      <c r="I529" s="34"/>
      <c r="J529" s="34"/>
      <c r="K529" s="34"/>
      <c r="L529" s="34"/>
      <c r="M529" s="34"/>
      <c r="N529" s="34"/>
      <c r="O529" s="34"/>
      <c r="P529" s="34"/>
      <c r="Q529" s="34"/>
      <c r="R529" s="34"/>
      <c r="S529" s="34"/>
      <c r="T529" s="34"/>
      <c r="U529" s="34"/>
    </row>
    <row r="530" spans="1:21" ht="15.75" customHeight="1">
      <c r="A530" s="34"/>
      <c r="B530" s="41"/>
      <c r="C530" s="34"/>
      <c r="D530" s="49"/>
      <c r="E530" s="1"/>
      <c r="F530" s="1"/>
      <c r="G530" s="1"/>
      <c r="H530" s="34"/>
      <c r="I530" s="34"/>
      <c r="J530" s="34"/>
      <c r="K530" s="34"/>
      <c r="L530" s="34"/>
      <c r="M530" s="34"/>
      <c r="N530" s="34"/>
      <c r="O530" s="34"/>
      <c r="P530" s="34"/>
      <c r="Q530" s="34"/>
      <c r="R530" s="34"/>
      <c r="S530" s="34"/>
      <c r="T530" s="34"/>
      <c r="U530" s="34"/>
    </row>
    <row r="531" spans="1:21" ht="15.75" customHeight="1">
      <c r="A531" s="34"/>
      <c r="B531" s="41"/>
      <c r="C531" s="34"/>
      <c r="D531" s="49"/>
      <c r="E531" s="1"/>
      <c r="F531" s="1"/>
      <c r="G531" s="1"/>
      <c r="H531" s="34"/>
      <c r="I531" s="34"/>
      <c r="J531" s="34"/>
      <c r="K531" s="34"/>
      <c r="L531" s="34"/>
      <c r="M531" s="34"/>
      <c r="N531" s="34"/>
      <c r="O531" s="34"/>
      <c r="P531" s="34"/>
      <c r="Q531" s="34"/>
      <c r="R531" s="34"/>
      <c r="S531" s="34"/>
      <c r="T531" s="34"/>
      <c r="U531" s="34"/>
    </row>
    <row r="532" spans="1:21" ht="15.75" customHeight="1">
      <c r="A532" s="34"/>
      <c r="B532" s="41"/>
      <c r="C532" s="34"/>
      <c r="D532" s="49"/>
      <c r="E532" s="1"/>
      <c r="F532" s="1"/>
      <c r="G532" s="1"/>
      <c r="H532" s="34"/>
      <c r="I532" s="34"/>
      <c r="J532" s="34"/>
      <c r="K532" s="34"/>
      <c r="L532" s="34"/>
      <c r="M532" s="34"/>
      <c r="N532" s="34"/>
      <c r="O532" s="34"/>
      <c r="P532" s="34"/>
      <c r="Q532" s="34"/>
      <c r="R532" s="34"/>
      <c r="S532" s="34"/>
      <c r="T532" s="34"/>
      <c r="U532" s="34"/>
    </row>
    <row r="533" spans="1:21" ht="15.75" customHeight="1">
      <c r="A533" s="34"/>
      <c r="B533" s="41"/>
      <c r="C533" s="34"/>
      <c r="D533" s="49"/>
      <c r="E533" s="1"/>
      <c r="F533" s="1"/>
      <c r="G533" s="1"/>
      <c r="H533" s="34"/>
      <c r="I533" s="34"/>
      <c r="J533" s="34"/>
      <c r="K533" s="34"/>
      <c r="L533" s="34"/>
      <c r="M533" s="34"/>
      <c r="N533" s="34"/>
      <c r="O533" s="34"/>
      <c r="P533" s="34"/>
      <c r="Q533" s="34"/>
      <c r="R533" s="34"/>
      <c r="S533" s="34"/>
      <c r="T533" s="34"/>
      <c r="U533" s="34"/>
    </row>
    <row r="534" spans="1:21" ht="15.75" customHeight="1">
      <c r="A534" s="34"/>
      <c r="B534" s="41"/>
      <c r="C534" s="34"/>
      <c r="D534" s="49"/>
      <c r="E534" s="1"/>
      <c r="F534" s="1"/>
      <c r="G534" s="1"/>
      <c r="H534" s="34"/>
      <c r="I534" s="34"/>
      <c r="J534" s="34"/>
      <c r="K534" s="34"/>
      <c r="L534" s="34"/>
      <c r="M534" s="34"/>
      <c r="N534" s="34"/>
      <c r="O534" s="34"/>
      <c r="P534" s="34"/>
      <c r="Q534" s="34"/>
      <c r="R534" s="34"/>
      <c r="S534" s="34"/>
      <c r="T534" s="34"/>
      <c r="U534" s="34"/>
    </row>
    <row r="535" spans="1:21" ht="15.75" customHeight="1">
      <c r="A535" s="34"/>
      <c r="B535" s="41"/>
      <c r="C535" s="34"/>
      <c r="D535" s="49"/>
      <c r="E535" s="1"/>
      <c r="F535" s="1"/>
      <c r="G535" s="1"/>
      <c r="H535" s="34"/>
      <c r="I535" s="34"/>
      <c r="J535" s="34"/>
      <c r="K535" s="34"/>
      <c r="L535" s="34"/>
      <c r="M535" s="34"/>
      <c r="N535" s="34"/>
      <c r="O535" s="34"/>
      <c r="P535" s="34"/>
      <c r="Q535" s="34"/>
      <c r="R535" s="34"/>
      <c r="S535" s="34"/>
      <c r="T535" s="34"/>
      <c r="U535" s="34"/>
    </row>
    <row r="536" spans="1:21" ht="15.75" customHeight="1">
      <c r="A536" s="34"/>
      <c r="B536" s="41"/>
      <c r="C536" s="34"/>
      <c r="D536" s="49"/>
      <c r="E536" s="1"/>
      <c r="F536" s="1"/>
      <c r="G536" s="1"/>
      <c r="H536" s="34"/>
      <c r="I536" s="34"/>
      <c r="J536" s="34"/>
      <c r="K536" s="34"/>
      <c r="L536" s="34"/>
      <c r="M536" s="34"/>
      <c r="N536" s="34"/>
      <c r="O536" s="34"/>
      <c r="P536" s="34"/>
      <c r="Q536" s="34"/>
      <c r="R536" s="34"/>
      <c r="S536" s="34"/>
      <c r="T536" s="34"/>
      <c r="U536" s="34"/>
    </row>
    <row r="537" spans="1:21" ht="15.75" customHeight="1">
      <c r="A537" s="34"/>
      <c r="B537" s="41"/>
      <c r="C537" s="34"/>
      <c r="D537" s="49"/>
      <c r="E537" s="1"/>
      <c r="F537" s="1"/>
      <c r="G537" s="1"/>
      <c r="H537" s="34"/>
      <c r="I537" s="34"/>
      <c r="J537" s="34"/>
      <c r="K537" s="34"/>
      <c r="L537" s="34"/>
      <c r="M537" s="34"/>
      <c r="N537" s="34"/>
      <c r="O537" s="34"/>
      <c r="P537" s="34"/>
      <c r="Q537" s="34"/>
      <c r="R537" s="34"/>
      <c r="S537" s="34"/>
      <c r="T537" s="34"/>
      <c r="U537" s="34"/>
    </row>
    <row r="538" spans="1:21" ht="15.75" customHeight="1">
      <c r="A538" s="34"/>
      <c r="B538" s="41"/>
      <c r="C538" s="34"/>
      <c r="D538" s="49"/>
      <c r="E538" s="1"/>
      <c r="F538" s="1"/>
      <c r="G538" s="1"/>
      <c r="H538" s="34"/>
      <c r="I538" s="34"/>
      <c r="J538" s="34"/>
      <c r="K538" s="34"/>
      <c r="L538" s="34"/>
      <c r="M538" s="34"/>
      <c r="N538" s="34"/>
      <c r="O538" s="34"/>
      <c r="P538" s="34"/>
      <c r="Q538" s="34"/>
      <c r="R538" s="34"/>
      <c r="S538" s="34"/>
      <c r="T538" s="34"/>
      <c r="U538" s="34"/>
    </row>
    <row r="539" spans="1:21" ht="15.75" customHeight="1">
      <c r="A539" s="34"/>
      <c r="B539" s="41"/>
      <c r="C539" s="34"/>
      <c r="D539" s="49"/>
      <c r="E539" s="1"/>
      <c r="F539" s="1"/>
      <c r="G539" s="1"/>
      <c r="H539" s="34"/>
      <c r="I539" s="34"/>
      <c r="J539" s="34"/>
      <c r="K539" s="34"/>
      <c r="L539" s="34"/>
      <c r="M539" s="34"/>
      <c r="N539" s="34"/>
      <c r="O539" s="34"/>
      <c r="P539" s="34"/>
      <c r="Q539" s="34"/>
      <c r="R539" s="34"/>
      <c r="S539" s="34"/>
      <c r="T539" s="34"/>
      <c r="U539" s="34"/>
    </row>
    <row r="540" spans="1:21" ht="15.75" customHeight="1">
      <c r="A540" s="34"/>
      <c r="B540" s="41"/>
      <c r="C540" s="34"/>
      <c r="D540" s="49"/>
      <c r="E540" s="1"/>
      <c r="F540" s="1"/>
      <c r="G540" s="1"/>
      <c r="H540" s="34"/>
      <c r="I540" s="34"/>
      <c r="J540" s="34"/>
      <c r="K540" s="34"/>
      <c r="L540" s="34"/>
      <c r="M540" s="34"/>
      <c r="N540" s="34"/>
      <c r="O540" s="34"/>
      <c r="P540" s="34"/>
      <c r="Q540" s="34"/>
      <c r="R540" s="34"/>
      <c r="S540" s="34"/>
      <c r="T540" s="34"/>
      <c r="U540" s="34"/>
    </row>
    <row r="541" spans="1:21" ht="15.75" customHeight="1">
      <c r="A541" s="34"/>
      <c r="B541" s="41"/>
      <c r="C541" s="34"/>
      <c r="D541" s="49"/>
      <c r="E541" s="1"/>
      <c r="F541" s="1"/>
      <c r="G541" s="1"/>
      <c r="H541" s="34"/>
      <c r="I541" s="34"/>
      <c r="J541" s="34"/>
      <c r="K541" s="34"/>
      <c r="L541" s="34"/>
      <c r="M541" s="34"/>
      <c r="N541" s="34"/>
      <c r="O541" s="34"/>
      <c r="P541" s="34"/>
      <c r="Q541" s="34"/>
      <c r="R541" s="34"/>
      <c r="S541" s="34"/>
      <c r="T541" s="34"/>
      <c r="U541" s="34"/>
    </row>
    <row r="542" spans="1:21" ht="15.75" customHeight="1">
      <c r="A542" s="34"/>
      <c r="B542" s="41"/>
      <c r="C542" s="34"/>
      <c r="D542" s="49"/>
      <c r="E542" s="1"/>
      <c r="F542" s="1"/>
      <c r="G542" s="1"/>
      <c r="H542" s="34"/>
      <c r="I542" s="34"/>
      <c r="J542" s="34"/>
      <c r="K542" s="34"/>
      <c r="L542" s="34"/>
      <c r="M542" s="34"/>
      <c r="N542" s="34"/>
      <c r="O542" s="34"/>
      <c r="P542" s="34"/>
      <c r="Q542" s="34"/>
      <c r="R542" s="34"/>
      <c r="S542" s="34"/>
      <c r="T542" s="34"/>
      <c r="U542" s="34"/>
    </row>
    <row r="543" spans="1:21" ht="15.75" customHeight="1">
      <c r="A543" s="34"/>
      <c r="B543" s="41"/>
      <c r="C543" s="34"/>
      <c r="D543" s="49"/>
      <c r="E543" s="1"/>
      <c r="F543" s="1"/>
      <c r="G543" s="1"/>
      <c r="H543" s="34"/>
      <c r="I543" s="34"/>
      <c r="J543" s="34"/>
      <c r="K543" s="34"/>
      <c r="L543" s="34"/>
      <c r="M543" s="34"/>
      <c r="N543" s="34"/>
      <c r="O543" s="34"/>
      <c r="P543" s="34"/>
      <c r="Q543" s="34"/>
      <c r="R543" s="34"/>
      <c r="S543" s="34"/>
      <c r="T543" s="34"/>
      <c r="U543" s="34"/>
    </row>
    <row r="544" spans="1:21" ht="15.75" customHeight="1">
      <c r="A544" s="34"/>
      <c r="B544" s="41"/>
      <c r="C544" s="34"/>
      <c r="D544" s="49"/>
      <c r="E544" s="1"/>
      <c r="F544" s="1"/>
      <c r="G544" s="1"/>
      <c r="H544" s="34"/>
      <c r="I544" s="34"/>
      <c r="J544" s="34"/>
      <c r="K544" s="34"/>
      <c r="L544" s="34"/>
      <c r="M544" s="34"/>
      <c r="N544" s="34"/>
      <c r="O544" s="34"/>
      <c r="P544" s="34"/>
      <c r="Q544" s="34"/>
      <c r="R544" s="34"/>
      <c r="S544" s="34"/>
      <c r="T544" s="34"/>
      <c r="U544" s="34"/>
    </row>
    <row r="545" spans="1:21" ht="15.75" customHeight="1">
      <c r="A545" s="34"/>
      <c r="B545" s="41"/>
      <c r="C545" s="34"/>
      <c r="D545" s="49"/>
      <c r="E545" s="1"/>
      <c r="F545" s="1"/>
      <c r="G545" s="1"/>
      <c r="H545" s="34"/>
      <c r="I545" s="34"/>
      <c r="J545" s="34"/>
      <c r="K545" s="34"/>
      <c r="L545" s="34"/>
      <c r="M545" s="34"/>
      <c r="N545" s="34"/>
      <c r="O545" s="34"/>
      <c r="P545" s="34"/>
      <c r="Q545" s="34"/>
      <c r="R545" s="34"/>
      <c r="S545" s="34"/>
      <c r="T545" s="34"/>
      <c r="U545" s="34"/>
    </row>
    <row r="546" spans="1:21" ht="15.75" customHeight="1">
      <c r="A546" s="34"/>
      <c r="B546" s="41"/>
      <c r="C546" s="34"/>
      <c r="D546" s="49"/>
      <c r="E546" s="1"/>
      <c r="F546" s="1"/>
      <c r="G546" s="1"/>
      <c r="H546" s="34"/>
      <c r="I546" s="34"/>
      <c r="J546" s="34"/>
      <c r="K546" s="34"/>
      <c r="L546" s="34"/>
      <c r="M546" s="34"/>
      <c r="N546" s="34"/>
      <c r="O546" s="34"/>
      <c r="P546" s="34"/>
      <c r="Q546" s="34"/>
      <c r="R546" s="34"/>
      <c r="S546" s="34"/>
      <c r="T546" s="34"/>
      <c r="U546" s="34"/>
    </row>
    <row r="547" spans="1:21" ht="15.75" customHeight="1">
      <c r="A547" s="34"/>
      <c r="B547" s="41"/>
      <c r="C547" s="34"/>
      <c r="D547" s="49"/>
      <c r="E547" s="1"/>
      <c r="F547" s="1"/>
      <c r="G547" s="1"/>
      <c r="H547" s="34"/>
      <c r="I547" s="34"/>
      <c r="J547" s="34"/>
      <c r="K547" s="34"/>
      <c r="L547" s="34"/>
      <c r="M547" s="34"/>
      <c r="N547" s="34"/>
      <c r="O547" s="34"/>
      <c r="P547" s="34"/>
      <c r="Q547" s="34"/>
      <c r="R547" s="34"/>
      <c r="S547" s="34"/>
      <c r="T547" s="34"/>
      <c r="U547" s="34"/>
    </row>
    <row r="548" spans="1:21" ht="15.75" customHeight="1">
      <c r="A548" s="34"/>
      <c r="B548" s="41"/>
      <c r="C548" s="34"/>
      <c r="D548" s="49"/>
      <c r="E548" s="1"/>
      <c r="F548" s="1"/>
      <c r="G548" s="1"/>
      <c r="H548" s="34"/>
      <c r="I548" s="34"/>
      <c r="J548" s="34"/>
      <c r="K548" s="34"/>
      <c r="L548" s="34"/>
      <c r="M548" s="34"/>
      <c r="N548" s="34"/>
      <c r="O548" s="34"/>
      <c r="P548" s="34"/>
      <c r="Q548" s="34"/>
      <c r="R548" s="34"/>
      <c r="S548" s="34"/>
      <c r="T548" s="34"/>
      <c r="U548" s="34"/>
    </row>
    <row r="549" spans="1:21" ht="15.75" customHeight="1">
      <c r="A549" s="34"/>
      <c r="B549" s="41"/>
      <c r="C549" s="34"/>
      <c r="D549" s="49"/>
      <c r="E549" s="1"/>
      <c r="F549" s="1"/>
      <c r="G549" s="1"/>
      <c r="H549" s="34"/>
      <c r="I549" s="34"/>
      <c r="J549" s="34"/>
      <c r="K549" s="34"/>
      <c r="L549" s="34"/>
      <c r="M549" s="34"/>
      <c r="N549" s="34"/>
      <c r="O549" s="34"/>
      <c r="P549" s="34"/>
      <c r="Q549" s="34"/>
      <c r="R549" s="34"/>
      <c r="S549" s="34"/>
      <c r="T549" s="34"/>
      <c r="U549" s="34"/>
    </row>
    <row r="550" spans="1:21" ht="15.75" customHeight="1">
      <c r="A550" s="34"/>
      <c r="B550" s="41"/>
      <c r="C550" s="34"/>
      <c r="D550" s="49"/>
      <c r="E550" s="1"/>
      <c r="F550" s="1"/>
      <c r="G550" s="1"/>
      <c r="H550" s="34"/>
      <c r="I550" s="34"/>
      <c r="J550" s="34"/>
      <c r="K550" s="34"/>
      <c r="L550" s="34"/>
      <c r="M550" s="34"/>
      <c r="N550" s="34"/>
      <c r="O550" s="34"/>
      <c r="P550" s="34"/>
      <c r="Q550" s="34"/>
      <c r="R550" s="34"/>
      <c r="S550" s="34"/>
      <c r="T550" s="34"/>
      <c r="U550" s="34"/>
    </row>
    <row r="551" spans="1:21" ht="15.75" customHeight="1">
      <c r="A551" s="34"/>
      <c r="B551" s="41"/>
      <c r="C551" s="34"/>
      <c r="D551" s="49"/>
      <c r="E551" s="1"/>
      <c r="F551" s="1"/>
      <c r="G551" s="1"/>
      <c r="H551" s="34"/>
      <c r="I551" s="34"/>
      <c r="J551" s="34"/>
      <c r="K551" s="34"/>
      <c r="L551" s="34"/>
      <c r="M551" s="34"/>
      <c r="N551" s="34"/>
      <c r="O551" s="34"/>
      <c r="P551" s="34"/>
      <c r="Q551" s="34"/>
      <c r="R551" s="34"/>
      <c r="S551" s="34"/>
      <c r="T551" s="34"/>
      <c r="U551" s="34"/>
    </row>
    <row r="552" spans="1:21" ht="15.75" customHeight="1">
      <c r="A552" s="34"/>
      <c r="B552" s="41"/>
      <c r="C552" s="34"/>
      <c r="D552" s="49"/>
      <c r="E552" s="1"/>
      <c r="F552" s="1"/>
      <c r="G552" s="1"/>
      <c r="H552" s="34"/>
      <c r="I552" s="34"/>
      <c r="J552" s="34"/>
      <c r="K552" s="34"/>
      <c r="L552" s="34"/>
      <c r="M552" s="34"/>
      <c r="N552" s="34"/>
      <c r="O552" s="34"/>
      <c r="P552" s="34"/>
      <c r="Q552" s="34"/>
      <c r="R552" s="34"/>
      <c r="S552" s="34"/>
      <c r="T552" s="34"/>
      <c r="U552" s="34"/>
    </row>
    <row r="553" spans="1:21" ht="15.75" customHeight="1">
      <c r="A553" s="34"/>
      <c r="B553" s="41"/>
      <c r="C553" s="34"/>
      <c r="D553" s="49"/>
      <c r="E553" s="1"/>
      <c r="F553" s="1"/>
      <c r="G553" s="1"/>
      <c r="H553" s="34"/>
      <c r="I553" s="34"/>
      <c r="J553" s="34"/>
      <c r="K553" s="34"/>
      <c r="L553" s="34"/>
      <c r="M553" s="34"/>
      <c r="N553" s="34"/>
      <c r="O553" s="34"/>
      <c r="P553" s="34"/>
      <c r="Q553" s="34"/>
      <c r="R553" s="34"/>
      <c r="S553" s="34"/>
      <c r="T553" s="34"/>
      <c r="U553" s="34"/>
    </row>
    <row r="554" spans="1:21" ht="15.75" customHeight="1">
      <c r="A554" s="34"/>
      <c r="B554" s="41"/>
      <c r="C554" s="34"/>
      <c r="D554" s="49"/>
      <c r="E554" s="1"/>
      <c r="F554" s="1"/>
      <c r="G554" s="1"/>
      <c r="H554" s="34"/>
      <c r="I554" s="34"/>
      <c r="J554" s="34"/>
      <c r="K554" s="34"/>
      <c r="L554" s="34"/>
      <c r="M554" s="34"/>
      <c r="N554" s="34"/>
      <c r="O554" s="34"/>
      <c r="P554" s="34"/>
      <c r="Q554" s="34"/>
      <c r="R554" s="34"/>
      <c r="S554" s="34"/>
      <c r="T554" s="34"/>
      <c r="U554" s="34"/>
    </row>
    <row r="555" spans="1:21" ht="15.75" customHeight="1">
      <c r="A555" s="34"/>
      <c r="B555" s="41"/>
      <c r="C555" s="34"/>
      <c r="D555" s="49"/>
      <c r="E555" s="1"/>
      <c r="F555" s="1"/>
      <c r="G555" s="1"/>
      <c r="H555" s="34"/>
      <c r="I555" s="34"/>
      <c r="J555" s="34"/>
      <c r="K555" s="34"/>
      <c r="L555" s="34"/>
      <c r="M555" s="34"/>
      <c r="N555" s="34"/>
      <c r="O555" s="34"/>
      <c r="P555" s="34"/>
      <c r="Q555" s="34"/>
      <c r="R555" s="34"/>
      <c r="S555" s="34"/>
      <c r="T555" s="34"/>
      <c r="U555" s="34"/>
    </row>
    <row r="556" spans="1:21" ht="15.75" customHeight="1">
      <c r="A556" s="34"/>
      <c r="B556" s="41"/>
      <c r="C556" s="34"/>
      <c r="D556" s="49"/>
      <c r="E556" s="1"/>
      <c r="F556" s="1"/>
      <c r="G556" s="1"/>
      <c r="H556" s="34"/>
      <c r="I556" s="34"/>
      <c r="J556" s="34"/>
      <c r="K556" s="34"/>
      <c r="L556" s="34"/>
      <c r="M556" s="34"/>
      <c r="N556" s="34"/>
      <c r="O556" s="34"/>
      <c r="P556" s="34"/>
      <c r="Q556" s="34"/>
      <c r="R556" s="34"/>
      <c r="S556" s="34"/>
      <c r="T556" s="34"/>
      <c r="U556" s="34"/>
    </row>
    <row r="557" spans="1:21" ht="15.75" customHeight="1">
      <c r="A557" s="34"/>
      <c r="B557" s="41"/>
      <c r="C557" s="34"/>
      <c r="D557" s="49"/>
      <c r="E557" s="1"/>
      <c r="F557" s="1"/>
      <c r="G557" s="1"/>
      <c r="H557" s="34"/>
      <c r="I557" s="34"/>
      <c r="J557" s="34"/>
      <c r="K557" s="34"/>
      <c r="L557" s="34"/>
      <c r="M557" s="34"/>
      <c r="N557" s="34"/>
      <c r="O557" s="34"/>
      <c r="P557" s="34"/>
      <c r="Q557" s="34"/>
      <c r="R557" s="34"/>
      <c r="S557" s="34"/>
      <c r="T557" s="34"/>
      <c r="U557" s="34"/>
    </row>
    <row r="558" spans="1:21" ht="15.75" customHeight="1">
      <c r="A558" s="34"/>
      <c r="B558" s="41"/>
      <c r="C558" s="34"/>
      <c r="D558" s="49"/>
      <c r="E558" s="1"/>
      <c r="F558" s="1"/>
      <c r="G558" s="1"/>
      <c r="H558" s="34"/>
      <c r="I558" s="34"/>
      <c r="J558" s="34"/>
      <c r="K558" s="34"/>
      <c r="L558" s="34"/>
      <c r="M558" s="34"/>
      <c r="N558" s="34"/>
      <c r="O558" s="34"/>
      <c r="P558" s="34"/>
      <c r="Q558" s="34"/>
      <c r="R558" s="34"/>
      <c r="S558" s="34"/>
      <c r="T558" s="34"/>
      <c r="U558" s="34"/>
    </row>
    <row r="559" spans="1:21" ht="15.75" customHeight="1">
      <c r="A559" s="34"/>
      <c r="B559" s="41"/>
      <c r="C559" s="34"/>
      <c r="D559" s="49"/>
      <c r="E559" s="1"/>
      <c r="F559" s="1"/>
      <c r="G559" s="1"/>
      <c r="H559" s="34"/>
      <c r="I559" s="34"/>
      <c r="J559" s="34"/>
      <c r="K559" s="34"/>
      <c r="L559" s="34"/>
      <c r="M559" s="34"/>
      <c r="N559" s="34"/>
      <c r="O559" s="34"/>
      <c r="P559" s="34"/>
      <c r="Q559" s="34"/>
      <c r="R559" s="34"/>
      <c r="S559" s="34"/>
      <c r="T559" s="34"/>
      <c r="U559" s="34"/>
    </row>
    <row r="560" spans="1:21" ht="15.75" customHeight="1">
      <c r="A560" s="34"/>
      <c r="B560" s="41"/>
      <c r="C560" s="34"/>
      <c r="D560" s="49"/>
      <c r="E560" s="1"/>
      <c r="F560" s="1"/>
      <c r="G560" s="1"/>
      <c r="H560" s="34"/>
      <c r="I560" s="34"/>
      <c r="J560" s="34"/>
      <c r="K560" s="34"/>
      <c r="L560" s="34"/>
      <c r="M560" s="34"/>
      <c r="N560" s="34"/>
      <c r="O560" s="34"/>
      <c r="P560" s="34"/>
      <c r="Q560" s="34"/>
      <c r="R560" s="34"/>
      <c r="S560" s="34"/>
      <c r="T560" s="34"/>
      <c r="U560" s="34"/>
    </row>
    <row r="561" spans="1:21" ht="15.75" customHeight="1">
      <c r="A561" s="34"/>
      <c r="B561" s="41"/>
      <c r="C561" s="34"/>
      <c r="D561" s="49"/>
      <c r="E561" s="1"/>
      <c r="F561" s="1"/>
      <c r="G561" s="1"/>
      <c r="H561" s="34"/>
      <c r="I561" s="34"/>
      <c r="J561" s="34"/>
      <c r="K561" s="34"/>
      <c r="L561" s="34"/>
      <c r="M561" s="34"/>
      <c r="N561" s="34"/>
      <c r="O561" s="34"/>
      <c r="P561" s="34"/>
      <c r="Q561" s="34"/>
      <c r="R561" s="34"/>
      <c r="S561" s="34"/>
      <c r="T561" s="34"/>
      <c r="U561" s="34"/>
    </row>
    <row r="562" spans="1:21" ht="15.75" customHeight="1">
      <c r="A562" s="34"/>
      <c r="B562" s="41"/>
      <c r="C562" s="34"/>
      <c r="D562" s="49"/>
      <c r="E562" s="1"/>
      <c r="F562" s="1"/>
      <c r="G562" s="1"/>
      <c r="H562" s="34"/>
      <c r="I562" s="34"/>
      <c r="J562" s="34"/>
      <c r="K562" s="34"/>
      <c r="L562" s="34"/>
      <c r="M562" s="34"/>
      <c r="N562" s="34"/>
      <c r="O562" s="34"/>
      <c r="P562" s="34"/>
      <c r="Q562" s="34"/>
      <c r="R562" s="34"/>
      <c r="S562" s="34"/>
      <c r="T562" s="34"/>
      <c r="U562" s="34"/>
    </row>
    <row r="563" spans="1:21" ht="15.75" customHeight="1">
      <c r="A563" s="34"/>
      <c r="B563" s="41"/>
      <c r="C563" s="34"/>
      <c r="D563" s="49"/>
      <c r="E563" s="1"/>
      <c r="F563" s="1"/>
      <c r="G563" s="1"/>
      <c r="H563" s="34"/>
      <c r="I563" s="34"/>
      <c r="J563" s="34"/>
      <c r="K563" s="34"/>
      <c r="L563" s="34"/>
      <c r="M563" s="34"/>
      <c r="N563" s="34"/>
      <c r="O563" s="34"/>
      <c r="P563" s="34"/>
      <c r="Q563" s="34"/>
      <c r="R563" s="34"/>
      <c r="S563" s="34"/>
      <c r="T563" s="34"/>
      <c r="U563" s="34"/>
    </row>
    <row r="564" spans="1:21" ht="15.75" customHeight="1">
      <c r="A564" s="34"/>
      <c r="B564" s="41"/>
      <c r="C564" s="34"/>
      <c r="D564" s="49"/>
      <c r="E564" s="1"/>
      <c r="F564" s="1"/>
      <c r="G564" s="1"/>
      <c r="H564" s="34"/>
      <c r="I564" s="34"/>
      <c r="J564" s="34"/>
      <c r="K564" s="34"/>
      <c r="L564" s="34"/>
      <c r="M564" s="34"/>
      <c r="N564" s="34"/>
      <c r="O564" s="34"/>
      <c r="P564" s="34"/>
      <c r="Q564" s="34"/>
      <c r="R564" s="34"/>
      <c r="S564" s="34"/>
      <c r="T564" s="34"/>
      <c r="U564" s="34"/>
    </row>
    <row r="565" spans="1:21" ht="15.75" customHeight="1">
      <c r="A565" s="34"/>
      <c r="B565" s="41"/>
      <c r="C565" s="34"/>
      <c r="D565" s="49"/>
      <c r="E565" s="1"/>
      <c r="F565" s="1"/>
      <c r="G565" s="1"/>
      <c r="H565" s="34"/>
      <c r="I565" s="34"/>
      <c r="J565" s="34"/>
      <c r="K565" s="34"/>
      <c r="L565" s="34"/>
      <c r="M565" s="34"/>
      <c r="N565" s="34"/>
      <c r="O565" s="34"/>
      <c r="P565" s="34"/>
      <c r="Q565" s="34"/>
      <c r="R565" s="34"/>
      <c r="S565" s="34"/>
      <c r="T565" s="34"/>
      <c r="U565" s="34"/>
    </row>
    <row r="566" spans="1:21" ht="15.75" customHeight="1">
      <c r="A566" s="34"/>
      <c r="B566" s="41"/>
      <c r="C566" s="34"/>
      <c r="D566" s="49"/>
      <c r="E566" s="1"/>
      <c r="F566" s="1"/>
      <c r="G566" s="1"/>
      <c r="H566" s="34"/>
      <c r="I566" s="34"/>
      <c r="J566" s="34"/>
      <c r="K566" s="34"/>
      <c r="L566" s="34"/>
      <c r="M566" s="34"/>
      <c r="N566" s="34"/>
      <c r="O566" s="34"/>
      <c r="P566" s="34"/>
      <c r="Q566" s="34"/>
      <c r="R566" s="34"/>
      <c r="S566" s="34"/>
      <c r="T566" s="34"/>
      <c r="U566" s="34"/>
    </row>
    <row r="567" spans="1:21" ht="15.75" customHeight="1">
      <c r="A567" s="34"/>
      <c r="B567" s="41"/>
      <c r="C567" s="34"/>
      <c r="D567" s="49"/>
      <c r="E567" s="1"/>
      <c r="F567" s="1"/>
      <c r="G567" s="1"/>
      <c r="H567" s="34"/>
      <c r="I567" s="34"/>
      <c r="J567" s="34"/>
      <c r="K567" s="34"/>
      <c r="L567" s="34"/>
      <c r="M567" s="34"/>
      <c r="N567" s="34"/>
      <c r="O567" s="34"/>
      <c r="P567" s="34"/>
      <c r="Q567" s="34"/>
      <c r="R567" s="34"/>
      <c r="S567" s="34"/>
      <c r="T567" s="34"/>
      <c r="U567" s="34"/>
    </row>
    <row r="568" spans="1:21" ht="15.75" customHeight="1">
      <c r="A568" s="34"/>
      <c r="B568" s="41"/>
      <c r="C568" s="34"/>
      <c r="D568" s="49"/>
      <c r="E568" s="1"/>
      <c r="F568" s="1"/>
      <c r="G568" s="1"/>
      <c r="H568" s="34"/>
      <c r="I568" s="34"/>
      <c r="J568" s="34"/>
      <c r="K568" s="34"/>
      <c r="L568" s="34"/>
      <c r="M568" s="34"/>
      <c r="N568" s="34"/>
      <c r="O568" s="34"/>
      <c r="P568" s="34"/>
      <c r="Q568" s="34"/>
      <c r="R568" s="34"/>
      <c r="S568" s="34"/>
      <c r="T568" s="34"/>
      <c r="U568" s="34"/>
    </row>
    <row r="569" spans="1:21" ht="15.75" customHeight="1">
      <c r="A569" s="34"/>
      <c r="B569" s="41"/>
      <c r="C569" s="34"/>
      <c r="D569" s="49"/>
      <c r="E569" s="1"/>
      <c r="F569" s="1"/>
      <c r="G569" s="1"/>
      <c r="H569" s="34"/>
      <c r="I569" s="34"/>
      <c r="J569" s="34"/>
      <c r="K569" s="34"/>
      <c r="L569" s="34"/>
      <c r="M569" s="34"/>
      <c r="N569" s="34"/>
      <c r="O569" s="34"/>
      <c r="P569" s="34"/>
      <c r="Q569" s="34"/>
      <c r="R569" s="34"/>
      <c r="S569" s="34"/>
      <c r="T569" s="34"/>
      <c r="U569" s="34"/>
    </row>
    <row r="570" spans="1:21" ht="15.75" customHeight="1">
      <c r="A570" s="34"/>
      <c r="B570" s="41"/>
      <c r="C570" s="34"/>
      <c r="D570" s="49"/>
      <c r="E570" s="1"/>
      <c r="F570" s="1"/>
      <c r="G570" s="1"/>
      <c r="H570" s="34"/>
      <c r="I570" s="34"/>
      <c r="J570" s="34"/>
      <c r="K570" s="34"/>
      <c r="L570" s="34"/>
      <c r="M570" s="34"/>
      <c r="N570" s="34"/>
      <c r="O570" s="34"/>
      <c r="P570" s="34"/>
      <c r="Q570" s="34"/>
      <c r="R570" s="34"/>
      <c r="S570" s="34"/>
      <c r="T570" s="34"/>
      <c r="U570" s="34"/>
    </row>
    <row r="571" spans="1:21" ht="15.75" customHeight="1">
      <c r="A571" s="34"/>
      <c r="B571" s="41"/>
      <c r="C571" s="34"/>
      <c r="D571" s="49"/>
      <c r="E571" s="1"/>
      <c r="F571" s="1"/>
      <c r="G571" s="1"/>
      <c r="H571" s="34"/>
      <c r="I571" s="34"/>
      <c r="J571" s="34"/>
      <c r="K571" s="34"/>
      <c r="L571" s="34"/>
      <c r="M571" s="34"/>
      <c r="N571" s="34"/>
      <c r="O571" s="34"/>
      <c r="P571" s="34"/>
      <c r="Q571" s="34"/>
      <c r="R571" s="34"/>
      <c r="S571" s="34"/>
      <c r="T571" s="34"/>
      <c r="U571" s="34"/>
    </row>
    <row r="572" spans="1:21" ht="15.75" customHeight="1">
      <c r="A572" s="34"/>
      <c r="B572" s="41"/>
      <c r="C572" s="34"/>
      <c r="D572" s="49"/>
      <c r="E572" s="1"/>
      <c r="F572" s="1"/>
      <c r="G572" s="1"/>
      <c r="H572" s="34"/>
      <c r="I572" s="34"/>
      <c r="J572" s="34"/>
      <c r="K572" s="34"/>
      <c r="L572" s="34"/>
      <c r="M572" s="34"/>
      <c r="N572" s="34"/>
      <c r="O572" s="34"/>
      <c r="P572" s="34"/>
      <c r="Q572" s="34"/>
      <c r="R572" s="34"/>
      <c r="S572" s="34"/>
      <c r="T572" s="34"/>
      <c r="U572" s="34"/>
    </row>
    <row r="573" spans="1:21" ht="15.75" customHeight="1">
      <c r="A573" s="34"/>
      <c r="B573" s="41"/>
      <c r="C573" s="34"/>
      <c r="D573" s="49"/>
      <c r="E573" s="1"/>
      <c r="F573" s="1"/>
      <c r="G573" s="1"/>
      <c r="H573" s="34"/>
      <c r="I573" s="34"/>
      <c r="J573" s="34"/>
      <c r="K573" s="34"/>
      <c r="L573" s="34"/>
      <c r="M573" s="34"/>
      <c r="N573" s="34"/>
      <c r="O573" s="34"/>
      <c r="P573" s="34"/>
      <c r="Q573" s="34"/>
      <c r="R573" s="34"/>
      <c r="S573" s="34"/>
      <c r="T573" s="34"/>
      <c r="U573" s="34"/>
    </row>
    <row r="574" spans="1:21" ht="15.75" customHeight="1">
      <c r="A574" s="34"/>
      <c r="B574" s="41"/>
      <c r="C574" s="34"/>
      <c r="D574" s="49"/>
      <c r="E574" s="1"/>
      <c r="F574" s="1"/>
      <c r="G574" s="1"/>
      <c r="H574" s="34"/>
      <c r="I574" s="34"/>
      <c r="J574" s="34"/>
      <c r="K574" s="34"/>
      <c r="L574" s="34"/>
      <c r="M574" s="34"/>
      <c r="N574" s="34"/>
      <c r="O574" s="34"/>
      <c r="P574" s="34"/>
      <c r="Q574" s="34"/>
      <c r="R574" s="34"/>
      <c r="S574" s="34"/>
      <c r="T574" s="34"/>
      <c r="U574" s="34"/>
    </row>
    <row r="575" spans="1:21" ht="15.75" customHeight="1">
      <c r="A575" s="34"/>
      <c r="B575" s="41"/>
      <c r="C575" s="34"/>
      <c r="D575" s="49"/>
      <c r="E575" s="1"/>
      <c r="F575" s="1"/>
      <c r="G575" s="1"/>
      <c r="H575" s="34"/>
      <c r="I575" s="34"/>
      <c r="J575" s="34"/>
      <c r="K575" s="34"/>
      <c r="L575" s="34"/>
      <c r="M575" s="34"/>
      <c r="N575" s="34"/>
      <c r="O575" s="34"/>
      <c r="P575" s="34"/>
      <c r="Q575" s="34"/>
      <c r="R575" s="34"/>
      <c r="S575" s="34"/>
      <c r="T575" s="34"/>
      <c r="U575" s="34"/>
    </row>
    <row r="576" spans="1:21" ht="15.75" customHeight="1">
      <c r="A576" s="34"/>
      <c r="B576" s="41"/>
      <c r="C576" s="34"/>
      <c r="D576" s="49"/>
      <c r="E576" s="1"/>
      <c r="F576" s="1"/>
      <c r="G576" s="1"/>
      <c r="H576" s="34"/>
      <c r="I576" s="34"/>
      <c r="J576" s="34"/>
      <c r="K576" s="34"/>
      <c r="L576" s="34"/>
      <c r="M576" s="34"/>
      <c r="N576" s="34"/>
      <c r="O576" s="34"/>
      <c r="P576" s="34"/>
      <c r="Q576" s="34"/>
      <c r="R576" s="34"/>
      <c r="S576" s="34"/>
      <c r="T576" s="34"/>
      <c r="U576" s="34"/>
    </row>
    <row r="577" spans="1:21" ht="15.75" customHeight="1">
      <c r="A577" s="34"/>
      <c r="B577" s="41"/>
      <c r="C577" s="34"/>
      <c r="D577" s="49"/>
      <c r="E577" s="1"/>
      <c r="F577" s="1"/>
      <c r="G577" s="1"/>
      <c r="H577" s="34"/>
      <c r="I577" s="34"/>
      <c r="J577" s="34"/>
      <c r="K577" s="34"/>
      <c r="L577" s="34"/>
      <c r="M577" s="34"/>
      <c r="N577" s="34"/>
      <c r="O577" s="34"/>
      <c r="P577" s="34"/>
      <c r="Q577" s="34"/>
      <c r="R577" s="34"/>
      <c r="S577" s="34"/>
      <c r="T577" s="34"/>
      <c r="U577" s="34"/>
    </row>
    <row r="578" spans="1:21" ht="15.75" customHeight="1">
      <c r="A578" s="34"/>
      <c r="B578" s="41"/>
      <c r="C578" s="34"/>
      <c r="D578" s="49"/>
      <c r="E578" s="1"/>
      <c r="F578" s="1"/>
      <c r="G578" s="1"/>
      <c r="H578" s="34"/>
      <c r="I578" s="34"/>
      <c r="J578" s="34"/>
      <c r="K578" s="34"/>
      <c r="L578" s="34"/>
      <c r="M578" s="34"/>
      <c r="N578" s="34"/>
      <c r="O578" s="34"/>
      <c r="P578" s="34"/>
      <c r="Q578" s="34"/>
      <c r="R578" s="34"/>
      <c r="S578" s="34"/>
      <c r="T578" s="34"/>
      <c r="U578" s="34"/>
    </row>
    <row r="579" spans="1:21" ht="15.75" customHeight="1">
      <c r="A579" s="34"/>
      <c r="B579" s="41"/>
      <c r="C579" s="34"/>
      <c r="D579" s="49"/>
      <c r="E579" s="1"/>
      <c r="F579" s="1"/>
      <c r="G579" s="1"/>
      <c r="H579" s="34"/>
      <c r="I579" s="34"/>
      <c r="J579" s="34"/>
      <c r="K579" s="34"/>
      <c r="L579" s="34"/>
      <c r="M579" s="34"/>
      <c r="N579" s="34"/>
      <c r="O579" s="34"/>
      <c r="P579" s="34"/>
      <c r="Q579" s="34"/>
      <c r="R579" s="34"/>
      <c r="S579" s="34"/>
      <c r="T579" s="34"/>
      <c r="U579" s="34"/>
    </row>
    <row r="580" spans="1:21" ht="15.75" customHeight="1">
      <c r="A580" s="34"/>
      <c r="B580" s="41"/>
      <c r="C580" s="34"/>
      <c r="D580" s="49"/>
      <c r="E580" s="1"/>
      <c r="F580" s="1"/>
      <c r="G580" s="1"/>
      <c r="H580" s="34"/>
      <c r="I580" s="34"/>
      <c r="J580" s="34"/>
      <c r="K580" s="34"/>
      <c r="L580" s="34"/>
      <c r="M580" s="34"/>
      <c r="N580" s="34"/>
      <c r="O580" s="34"/>
      <c r="P580" s="34"/>
      <c r="Q580" s="34"/>
      <c r="R580" s="34"/>
      <c r="S580" s="34"/>
      <c r="T580" s="34"/>
      <c r="U580" s="34"/>
    </row>
    <row r="581" spans="1:21" ht="15.75" customHeight="1">
      <c r="A581" s="34"/>
      <c r="B581" s="41"/>
      <c r="C581" s="34"/>
      <c r="D581" s="49"/>
      <c r="E581" s="1"/>
      <c r="F581" s="1"/>
      <c r="G581" s="1"/>
      <c r="H581" s="34"/>
      <c r="I581" s="34"/>
      <c r="J581" s="34"/>
      <c r="K581" s="34"/>
      <c r="L581" s="34"/>
      <c r="M581" s="34"/>
      <c r="N581" s="34"/>
      <c r="O581" s="34"/>
      <c r="P581" s="34"/>
      <c r="Q581" s="34"/>
      <c r="R581" s="34"/>
      <c r="S581" s="34"/>
      <c r="T581" s="34"/>
      <c r="U581" s="34"/>
    </row>
    <row r="582" spans="1:21" ht="15.75" customHeight="1">
      <c r="A582" s="34"/>
      <c r="B582" s="41"/>
      <c r="C582" s="34"/>
      <c r="D582" s="49"/>
      <c r="E582" s="1"/>
      <c r="F582" s="1"/>
      <c r="G582" s="1"/>
      <c r="H582" s="34"/>
      <c r="I582" s="34"/>
      <c r="J582" s="34"/>
      <c r="K582" s="34"/>
      <c r="L582" s="34"/>
      <c r="M582" s="34"/>
      <c r="N582" s="34"/>
      <c r="O582" s="34"/>
      <c r="P582" s="34"/>
      <c r="Q582" s="34"/>
      <c r="R582" s="34"/>
      <c r="S582" s="34"/>
      <c r="T582" s="34"/>
      <c r="U582" s="34"/>
    </row>
    <row r="583" spans="1:21" ht="15.75" customHeight="1">
      <c r="A583" s="34"/>
      <c r="B583" s="41"/>
      <c r="C583" s="34"/>
      <c r="D583" s="49"/>
      <c r="E583" s="1"/>
      <c r="F583" s="1"/>
      <c r="G583" s="1"/>
      <c r="H583" s="34"/>
      <c r="I583" s="34"/>
      <c r="J583" s="34"/>
      <c r="K583" s="34"/>
      <c r="L583" s="34"/>
      <c r="M583" s="34"/>
      <c r="N583" s="34"/>
      <c r="O583" s="34"/>
      <c r="P583" s="34"/>
      <c r="Q583" s="34"/>
      <c r="R583" s="34"/>
      <c r="S583" s="34"/>
      <c r="T583" s="34"/>
      <c r="U583" s="34"/>
    </row>
    <row r="584" spans="1:21" ht="15.75" customHeight="1">
      <c r="A584" s="34"/>
      <c r="B584" s="41"/>
      <c r="C584" s="34"/>
      <c r="D584" s="49"/>
      <c r="E584" s="1"/>
      <c r="F584" s="1"/>
      <c r="G584" s="1"/>
      <c r="H584" s="34"/>
      <c r="I584" s="34"/>
      <c r="J584" s="34"/>
      <c r="K584" s="34"/>
      <c r="L584" s="34"/>
      <c r="M584" s="34"/>
      <c r="N584" s="34"/>
      <c r="O584" s="34"/>
      <c r="P584" s="34"/>
      <c r="Q584" s="34"/>
      <c r="R584" s="34"/>
      <c r="S584" s="34"/>
      <c r="T584" s="34"/>
      <c r="U584" s="34"/>
    </row>
    <row r="585" spans="1:21" ht="15.75" customHeight="1">
      <c r="A585" s="34"/>
      <c r="B585" s="41"/>
      <c r="C585" s="34"/>
      <c r="D585" s="49"/>
      <c r="E585" s="1"/>
      <c r="F585" s="1"/>
      <c r="G585" s="1"/>
      <c r="H585" s="34"/>
      <c r="I585" s="34"/>
      <c r="J585" s="34"/>
      <c r="K585" s="34"/>
      <c r="L585" s="34"/>
      <c r="M585" s="34"/>
      <c r="N585" s="34"/>
      <c r="O585" s="34"/>
      <c r="P585" s="34"/>
      <c r="Q585" s="34"/>
      <c r="R585" s="34"/>
      <c r="S585" s="34"/>
      <c r="T585" s="34"/>
      <c r="U585" s="34"/>
    </row>
    <row r="586" spans="1:21" ht="15.75" customHeight="1">
      <c r="A586" s="34"/>
      <c r="B586" s="41"/>
      <c r="C586" s="34"/>
      <c r="D586" s="49"/>
      <c r="E586" s="1"/>
      <c r="F586" s="1"/>
      <c r="G586" s="1"/>
      <c r="H586" s="34"/>
      <c r="I586" s="34"/>
      <c r="J586" s="34"/>
      <c r="K586" s="34"/>
      <c r="L586" s="34"/>
      <c r="M586" s="34"/>
      <c r="N586" s="34"/>
      <c r="O586" s="34"/>
      <c r="P586" s="34"/>
      <c r="Q586" s="34"/>
      <c r="R586" s="34"/>
      <c r="S586" s="34"/>
      <c r="T586" s="34"/>
      <c r="U586" s="34"/>
    </row>
    <row r="587" spans="1:21" ht="15.75" customHeight="1">
      <c r="A587" s="34"/>
      <c r="B587" s="41"/>
      <c r="C587" s="34"/>
      <c r="D587" s="49"/>
      <c r="E587" s="1"/>
      <c r="F587" s="1"/>
      <c r="G587" s="1"/>
      <c r="H587" s="34"/>
      <c r="I587" s="34"/>
      <c r="J587" s="34"/>
      <c r="K587" s="34"/>
      <c r="L587" s="34"/>
      <c r="M587" s="34"/>
      <c r="N587" s="34"/>
      <c r="O587" s="34"/>
      <c r="P587" s="34"/>
      <c r="Q587" s="34"/>
      <c r="R587" s="34"/>
      <c r="S587" s="34"/>
      <c r="T587" s="34"/>
      <c r="U587" s="34"/>
    </row>
    <row r="588" spans="1:21" ht="15.75" customHeight="1">
      <c r="A588" s="34"/>
      <c r="B588" s="41"/>
      <c r="C588" s="34"/>
      <c r="D588" s="49"/>
      <c r="E588" s="1"/>
      <c r="F588" s="1"/>
      <c r="G588" s="1"/>
      <c r="H588" s="34"/>
      <c r="I588" s="34"/>
      <c r="J588" s="34"/>
      <c r="K588" s="34"/>
      <c r="L588" s="34"/>
      <c r="M588" s="34"/>
      <c r="N588" s="34"/>
      <c r="O588" s="34"/>
      <c r="P588" s="34"/>
      <c r="Q588" s="34"/>
      <c r="R588" s="34"/>
      <c r="S588" s="34"/>
      <c r="T588" s="34"/>
      <c r="U588" s="34"/>
    </row>
    <row r="589" spans="1:21" ht="15.75" customHeight="1">
      <c r="A589" s="34"/>
      <c r="B589" s="41"/>
      <c r="C589" s="34"/>
      <c r="D589" s="49"/>
      <c r="E589" s="1"/>
      <c r="F589" s="1"/>
      <c r="G589" s="1"/>
      <c r="H589" s="34"/>
      <c r="I589" s="34"/>
      <c r="J589" s="34"/>
      <c r="K589" s="34"/>
      <c r="L589" s="34"/>
      <c r="M589" s="34"/>
      <c r="N589" s="34"/>
      <c r="O589" s="34"/>
      <c r="P589" s="34"/>
      <c r="Q589" s="34"/>
      <c r="R589" s="34"/>
      <c r="S589" s="34"/>
      <c r="T589" s="34"/>
      <c r="U589" s="34"/>
    </row>
    <row r="590" spans="1:21" ht="15.75" customHeight="1">
      <c r="A590" s="34"/>
      <c r="B590" s="41"/>
      <c r="C590" s="34"/>
      <c r="D590" s="49"/>
      <c r="E590" s="1"/>
      <c r="F590" s="1"/>
      <c r="G590" s="1"/>
      <c r="H590" s="34"/>
      <c r="I590" s="34"/>
      <c r="J590" s="34"/>
      <c r="K590" s="34"/>
      <c r="L590" s="34"/>
      <c r="M590" s="34"/>
      <c r="N590" s="34"/>
      <c r="O590" s="34"/>
      <c r="P590" s="34"/>
      <c r="Q590" s="34"/>
      <c r="R590" s="34"/>
      <c r="S590" s="34"/>
      <c r="T590" s="34"/>
      <c r="U590" s="34"/>
    </row>
    <row r="591" spans="1:21" ht="15.75" customHeight="1">
      <c r="A591" s="34"/>
      <c r="B591" s="41"/>
      <c r="C591" s="34"/>
      <c r="D591" s="49"/>
      <c r="E591" s="1"/>
      <c r="F591" s="1"/>
      <c r="G591" s="1"/>
      <c r="H591" s="34"/>
      <c r="I591" s="34"/>
      <c r="J591" s="34"/>
      <c r="K591" s="34"/>
      <c r="L591" s="34"/>
      <c r="M591" s="34"/>
      <c r="N591" s="34"/>
      <c r="O591" s="34"/>
      <c r="P591" s="34"/>
      <c r="Q591" s="34"/>
      <c r="R591" s="34"/>
      <c r="S591" s="34"/>
      <c r="T591" s="34"/>
      <c r="U591" s="34"/>
    </row>
    <row r="592" spans="1:21" ht="15.75" customHeight="1">
      <c r="A592" s="34"/>
      <c r="B592" s="41"/>
      <c r="C592" s="34"/>
      <c r="D592" s="49"/>
      <c r="E592" s="1"/>
      <c r="F592" s="1"/>
      <c r="G592" s="1"/>
      <c r="H592" s="34"/>
      <c r="I592" s="34"/>
      <c r="J592" s="34"/>
      <c r="K592" s="34"/>
      <c r="L592" s="34"/>
      <c r="M592" s="34"/>
      <c r="N592" s="34"/>
      <c r="O592" s="34"/>
      <c r="P592" s="34"/>
      <c r="Q592" s="34"/>
      <c r="R592" s="34"/>
      <c r="S592" s="34"/>
      <c r="T592" s="34"/>
      <c r="U592" s="34"/>
    </row>
    <row r="593" spans="1:21" ht="15.75" customHeight="1">
      <c r="A593" s="34"/>
      <c r="B593" s="41"/>
      <c r="C593" s="34"/>
      <c r="D593" s="49"/>
      <c r="E593" s="1"/>
      <c r="F593" s="1"/>
      <c r="G593" s="1"/>
      <c r="H593" s="34"/>
      <c r="I593" s="34"/>
      <c r="J593" s="34"/>
      <c r="K593" s="34"/>
      <c r="L593" s="34"/>
      <c r="M593" s="34"/>
      <c r="N593" s="34"/>
      <c r="O593" s="34"/>
      <c r="P593" s="34"/>
      <c r="Q593" s="34"/>
      <c r="R593" s="34"/>
      <c r="S593" s="34"/>
      <c r="T593" s="34"/>
      <c r="U593" s="34"/>
    </row>
    <row r="594" spans="1:21" ht="15.75" customHeight="1">
      <c r="A594" s="34"/>
      <c r="B594" s="41"/>
      <c r="C594" s="34"/>
      <c r="D594" s="49"/>
      <c r="E594" s="1"/>
      <c r="F594" s="1"/>
      <c r="G594" s="1"/>
      <c r="H594" s="34"/>
      <c r="I594" s="34"/>
      <c r="J594" s="34"/>
      <c r="K594" s="34"/>
      <c r="L594" s="34"/>
      <c r="M594" s="34"/>
      <c r="N594" s="34"/>
      <c r="O594" s="34"/>
      <c r="P594" s="34"/>
      <c r="Q594" s="34"/>
      <c r="R594" s="34"/>
      <c r="S594" s="34"/>
      <c r="T594" s="34"/>
      <c r="U594" s="34"/>
    </row>
    <row r="595" spans="1:21" ht="15.75" customHeight="1">
      <c r="A595" s="34"/>
      <c r="B595" s="41"/>
      <c r="C595" s="34"/>
      <c r="D595" s="49"/>
      <c r="E595" s="1"/>
      <c r="F595" s="1"/>
      <c r="G595" s="1"/>
      <c r="H595" s="34"/>
      <c r="I595" s="34"/>
      <c r="J595" s="34"/>
      <c r="K595" s="34"/>
      <c r="L595" s="34"/>
      <c r="M595" s="34"/>
      <c r="N595" s="34"/>
      <c r="O595" s="34"/>
      <c r="P595" s="34"/>
      <c r="Q595" s="34"/>
      <c r="R595" s="34"/>
      <c r="S595" s="34"/>
      <c r="T595" s="34"/>
      <c r="U595" s="34"/>
    </row>
    <row r="596" spans="1:21" ht="15.75" customHeight="1">
      <c r="A596" s="34"/>
      <c r="B596" s="41"/>
      <c r="C596" s="34"/>
      <c r="D596" s="49"/>
      <c r="E596" s="1"/>
      <c r="F596" s="1"/>
      <c r="G596" s="1"/>
      <c r="H596" s="34"/>
      <c r="I596" s="34"/>
      <c r="J596" s="34"/>
      <c r="K596" s="34"/>
      <c r="L596" s="34"/>
      <c r="M596" s="34"/>
      <c r="N596" s="34"/>
      <c r="O596" s="34"/>
      <c r="P596" s="34"/>
      <c r="Q596" s="34"/>
      <c r="R596" s="34"/>
      <c r="S596" s="34"/>
      <c r="T596" s="34"/>
      <c r="U596" s="34"/>
    </row>
    <row r="597" spans="1:21" ht="15.75" customHeight="1">
      <c r="A597" s="34"/>
      <c r="B597" s="41"/>
      <c r="C597" s="34"/>
      <c r="D597" s="49"/>
      <c r="E597" s="1"/>
      <c r="F597" s="1"/>
      <c r="G597" s="1"/>
      <c r="H597" s="34"/>
      <c r="I597" s="34"/>
      <c r="J597" s="34"/>
      <c r="K597" s="34"/>
      <c r="L597" s="34"/>
      <c r="M597" s="34"/>
      <c r="N597" s="34"/>
      <c r="O597" s="34"/>
      <c r="P597" s="34"/>
      <c r="Q597" s="34"/>
      <c r="R597" s="34"/>
      <c r="S597" s="34"/>
      <c r="T597" s="34"/>
      <c r="U597" s="34"/>
    </row>
    <row r="598" spans="1:21" ht="15.75" customHeight="1">
      <c r="A598" s="34"/>
      <c r="B598" s="41"/>
      <c r="C598" s="34"/>
      <c r="D598" s="49"/>
      <c r="E598" s="1"/>
      <c r="F598" s="1"/>
      <c r="G598" s="1"/>
      <c r="H598" s="34"/>
      <c r="I598" s="34"/>
      <c r="J598" s="34"/>
      <c r="K598" s="34"/>
      <c r="L598" s="34"/>
      <c r="M598" s="34"/>
      <c r="N598" s="34"/>
      <c r="O598" s="34"/>
      <c r="P598" s="34"/>
      <c r="Q598" s="34"/>
      <c r="R598" s="34"/>
      <c r="S598" s="34"/>
      <c r="T598" s="34"/>
      <c r="U598" s="34"/>
    </row>
    <row r="599" spans="1:21" ht="15.75" customHeight="1">
      <c r="A599" s="34"/>
      <c r="B599" s="41"/>
      <c r="C599" s="34"/>
      <c r="D599" s="49"/>
      <c r="E599" s="1"/>
      <c r="F599" s="1"/>
      <c r="G599" s="1"/>
      <c r="H599" s="34"/>
      <c r="I599" s="34"/>
      <c r="J599" s="34"/>
      <c r="K599" s="34"/>
      <c r="L599" s="34"/>
      <c r="M599" s="34"/>
      <c r="N599" s="34"/>
      <c r="O599" s="34"/>
      <c r="P599" s="34"/>
      <c r="Q599" s="34"/>
      <c r="R599" s="34"/>
      <c r="S599" s="34"/>
      <c r="T599" s="34"/>
      <c r="U599" s="34"/>
    </row>
    <row r="600" spans="1:21" ht="15.75" customHeight="1">
      <c r="A600" s="34"/>
      <c r="B600" s="41"/>
      <c r="C600" s="34"/>
      <c r="D600" s="49"/>
      <c r="E600" s="1"/>
      <c r="F600" s="1"/>
      <c r="G600" s="1"/>
      <c r="H600" s="34"/>
      <c r="I600" s="34"/>
      <c r="J600" s="34"/>
      <c r="K600" s="34"/>
      <c r="L600" s="34"/>
      <c r="M600" s="34"/>
      <c r="N600" s="34"/>
      <c r="O600" s="34"/>
      <c r="P600" s="34"/>
      <c r="Q600" s="34"/>
      <c r="R600" s="34"/>
      <c r="S600" s="34"/>
      <c r="T600" s="34"/>
      <c r="U600" s="34"/>
    </row>
    <row r="601" spans="1:21" ht="15.75" customHeight="1">
      <c r="A601" s="34"/>
      <c r="B601" s="41"/>
      <c r="C601" s="34"/>
      <c r="D601" s="49"/>
      <c r="E601" s="1"/>
      <c r="F601" s="1"/>
      <c r="G601" s="1"/>
      <c r="H601" s="34"/>
      <c r="I601" s="34"/>
      <c r="J601" s="34"/>
      <c r="K601" s="34"/>
      <c r="L601" s="34"/>
      <c r="M601" s="34"/>
      <c r="N601" s="34"/>
      <c r="O601" s="34"/>
      <c r="P601" s="34"/>
      <c r="Q601" s="34"/>
      <c r="R601" s="34"/>
      <c r="S601" s="34"/>
      <c r="T601" s="34"/>
      <c r="U601" s="34"/>
    </row>
    <row r="602" spans="1:21" ht="15.75" customHeight="1">
      <c r="A602" s="34"/>
      <c r="B602" s="41"/>
      <c r="C602" s="34"/>
      <c r="D602" s="49"/>
      <c r="E602" s="1"/>
      <c r="F602" s="1"/>
      <c r="G602" s="1"/>
      <c r="H602" s="34"/>
      <c r="I602" s="34"/>
      <c r="J602" s="34"/>
      <c r="K602" s="34"/>
      <c r="L602" s="34"/>
      <c r="M602" s="34"/>
      <c r="N602" s="34"/>
      <c r="O602" s="34"/>
      <c r="P602" s="34"/>
      <c r="Q602" s="34"/>
      <c r="R602" s="34"/>
      <c r="S602" s="34"/>
      <c r="T602" s="34"/>
      <c r="U602" s="34"/>
    </row>
    <row r="603" spans="1:21" ht="15.75" customHeight="1">
      <c r="A603" s="34"/>
      <c r="B603" s="41"/>
      <c r="C603" s="34"/>
      <c r="D603" s="49"/>
      <c r="E603" s="1"/>
      <c r="F603" s="1"/>
      <c r="G603" s="1"/>
      <c r="H603" s="34"/>
      <c r="I603" s="34"/>
      <c r="J603" s="34"/>
      <c r="K603" s="34"/>
      <c r="L603" s="34"/>
      <c r="M603" s="34"/>
      <c r="N603" s="34"/>
      <c r="O603" s="34"/>
      <c r="P603" s="34"/>
      <c r="Q603" s="34"/>
      <c r="R603" s="34"/>
      <c r="S603" s="34"/>
      <c r="T603" s="34"/>
      <c r="U603" s="34"/>
    </row>
    <row r="604" spans="1:21" ht="15.75" customHeight="1">
      <c r="A604" s="34"/>
      <c r="B604" s="41"/>
      <c r="C604" s="34"/>
      <c r="D604" s="49"/>
      <c r="E604" s="1"/>
      <c r="F604" s="1"/>
      <c r="G604" s="1"/>
      <c r="H604" s="34"/>
      <c r="I604" s="34"/>
      <c r="J604" s="34"/>
      <c r="K604" s="34"/>
      <c r="L604" s="34"/>
      <c r="M604" s="34"/>
      <c r="N604" s="34"/>
      <c r="O604" s="34"/>
      <c r="P604" s="34"/>
      <c r="Q604" s="34"/>
      <c r="R604" s="34"/>
      <c r="S604" s="34"/>
      <c r="T604" s="34"/>
      <c r="U604" s="34"/>
    </row>
    <row r="605" spans="1:21" ht="15.75" customHeight="1">
      <c r="A605" s="34"/>
      <c r="B605" s="41"/>
      <c r="C605" s="34"/>
      <c r="D605" s="49"/>
      <c r="E605" s="1"/>
      <c r="F605" s="1"/>
      <c r="G605" s="1"/>
      <c r="H605" s="34"/>
      <c r="I605" s="34"/>
      <c r="J605" s="34"/>
      <c r="K605" s="34"/>
      <c r="L605" s="34"/>
      <c r="M605" s="34"/>
      <c r="N605" s="34"/>
      <c r="O605" s="34"/>
      <c r="P605" s="34"/>
      <c r="Q605" s="34"/>
      <c r="R605" s="34"/>
      <c r="S605" s="34"/>
      <c r="T605" s="34"/>
      <c r="U605" s="34"/>
    </row>
    <row r="606" spans="1:21" ht="15.75" customHeight="1">
      <c r="A606" s="34"/>
      <c r="B606" s="41"/>
      <c r="C606" s="34"/>
      <c r="D606" s="49"/>
      <c r="E606" s="1"/>
      <c r="F606" s="1"/>
      <c r="G606" s="1"/>
      <c r="H606" s="34"/>
      <c r="I606" s="34"/>
      <c r="J606" s="34"/>
      <c r="K606" s="34"/>
      <c r="L606" s="34"/>
      <c r="M606" s="34"/>
      <c r="N606" s="34"/>
      <c r="O606" s="34"/>
      <c r="P606" s="34"/>
      <c r="Q606" s="34"/>
      <c r="R606" s="34"/>
      <c r="S606" s="34"/>
      <c r="T606" s="34"/>
      <c r="U606" s="34"/>
    </row>
    <row r="607" spans="1:21" ht="15.75" customHeight="1">
      <c r="A607" s="34"/>
      <c r="B607" s="41"/>
      <c r="C607" s="34"/>
      <c r="D607" s="49"/>
      <c r="E607" s="1"/>
      <c r="F607" s="1"/>
      <c r="G607" s="1"/>
      <c r="H607" s="34"/>
      <c r="I607" s="34"/>
      <c r="J607" s="34"/>
      <c r="K607" s="34"/>
      <c r="L607" s="34"/>
      <c r="M607" s="34"/>
      <c r="N607" s="34"/>
      <c r="O607" s="34"/>
      <c r="P607" s="34"/>
      <c r="Q607" s="34"/>
      <c r="R607" s="34"/>
      <c r="S607" s="34"/>
      <c r="T607" s="34"/>
      <c r="U607" s="34"/>
    </row>
    <row r="608" spans="1:21" ht="15.75" customHeight="1">
      <c r="A608" s="34"/>
      <c r="B608" s="41"/>
      <c r="C608" s="34"/>
      <c r="D608" s="49"/>
      <c r="E608" s="1"/>
      <c r="F608" s="1"/>
      <c r="G608" s="1"/>
      <c r="H608" s="34"/>
      <c r="I608" s="34"/>
      <c r="J608" s="34"/>
      <c r="K608" s="34"/>
      <c r="L608" s="34"/>
      <c r="M608" s="34"/>
      <c r="N608" s="34"/>
      <c r="O608" s="34"/>
      <c r="P608" s="34"/>
      <c r="Q608" s="34"/>
      <c r="R608" s="34"/>
      <c r="S608" s="34"/>
      <c r="T608" s="34"/>
      <c r="U608" s="34"/>
    </row>
    <row r="609" spans="1:21" ht="15.75" customHeight="1">
      <c r="A609" s="34"/>
      <c r="B609" s="41"/>
      <c r="C609" s="34"/>
      <c r="D609" s="49"/>
      <c r="E609" s="1"/>
      <c r="F609" s="1"/>
      <c r="G609" s="1"/>
      <c r="H609" s="34"/>
      <c r="I609" s="34"/>
      <c r="J609" s="34"/>
      <c r="K609" s="34"/>
      <c r="L609" s="34"/>
      <c r="M609" s="34"/>
      <c r="N609" s="34"/>
      <c r="O609" s="34"/>
      <c r="P609" s="34"/>
      <c r="Q609" s="34"/>
      <c r="R609" s="34"/>
      <c r="S609" s="34"/>
      <c r="T609" s="34"/>
      <c r="U609" s="34"/>
    </row>
    <row r="610" spans="1:21" ht="15.75" customHeight="1">
      <c r="A610" s="34"/>
      <c r="B610" s="41"/>
      <c r="C610" s="34"/>
      <c r="D610" s="49"/>
      <c r="E610" s="1"/>
      <c r="F610" s="1"/>
      <c r="G610" s="1"/>
      <c r="H610" s="34"/>
      <c r="I610" s="34"/>
      <c r="J610" s="34"/>
      <c r="K610" s="34"/>
      <c r="L610" s="34"/>
      <c r="M610" s="34"/>
      <c r="N610" s="34"/>
      <c r="O610" s="34"/>
      <c r="P610" s="34"/>
      <c r="Q610" s="34"/>
      <c r="R610" s="34"/>
      <c r="S610" s="34"/>
      <c r="T610" s="34"/>
      <c r="U610" s="34"/>
    </row>
    <row r="611" spans="1:21" ht="15.75" customHeight="1">
      <c r="A611" s="34"/>
      <c r="B611" s="41"/>
      <c r="C611" s="34"/>
      <c r="D611" s="49"/>
      <c r="E611" s="1"/>
      <c r="F611" s="1"/>
      <c r="G611" s="1"/>
      <c r="H611" s="34"/>
      <c r="I611" s="34"/>
      <c r="J611" s="34"/>
      <c r="K611" s="34"/>
      <c r="L611" s="34"/>
      <c r="M611" s="34"/>
      <c r="N611" s="34"/>
      <c r="O611" s="34"/>
      <c r="P611" s="34"/>
      <c r="Q611" s="34"/>
      <c r="R611" s="34"/>
      <c r="S611" s="34"/>
      <c r="T611" s="34"/>
      <c r="U611" s="34"/>
    </row>
    <row r="612" spans="1:21" ht="15.75" customHeight="1">
      <c r="A612" s="34"/>
      <c r="B612" s="41"/>
      <c r="C612" s="34"/>
      <c r="D612" s="49"/>
      <c r="E612" s="1"/>
      <c r="F612" s="1"/>
      <c r="G612" s="1"/>
      <c r="H612" s="34"/>
      <c r="I612" s="34"/>
      <c r="J612" s="34"/>
      <c r="K612" s="34"/>
      <c r="L612" s="34"/>
      <c r="M612" s="34"/>
      <c r="N612" s="34"/>
      <c r="O612" s="34"/>
      <c r="P612" s="34"/>
      <c r="Q612" s="34"/>
      <c r="R612" s="34"/>
      <c r="S612" s="34"/>
      <c r="T612" s="34"/>
      <c r="U612" s="34"/>
    </row>
    <row r="613" spans="1:21" ht="15.75" customHeight="1">
      <c r="A613" s="34"/>
      <c r="B613" s="41"/>
      <c r="C613" s="34"/>
      <c r="D613" s="49"/>
      <c r="E613" s="1"/>
      <c r="F613" s="1"/>
      <c r="G613" s="1"/>
      <c r="H613" s="34"/>
      <c r="I613" s="34"/>
      <c r="J613" s="34"/>
      <c r="K613" s="34"/>
      <c r="L613" s="34"/>
      <c r="M613" s="34"/>
      <c r="N613" s="34"/>
      <c r="O613" s="34"/>
      <c r="P613" s="34"/>
      <c r="Q613" s="34"/>
      <c r="R613" s="34"/>
      <c r="S613" s="34"/>
      <c r="T613" s="34"/>
      <c r="U613" s="34"/>
    </row>
    <row r="614" spans="1:21" ht="15.75" customHeight="1">
      <c r="A614" s="34"/>
      <c r="B614" s="41"/>
      <c r="C614" s="34"/>
      <c r="D614" s="49"/>
      <c r="E614" s="1"/>
      <c r="F614" s="1"/>
      <c r="G614" s="1"/>
      <c r="H614" s="34"/>
      <c r="I614" s="34"/>
      <c r="J614" s="34"/>
      <c r="K614" s="34"/>
      <c r="L614" s="34"/>
      <c r="M614" s="34"/>
      <c r="N614" s="34"/>
      <c r="O614" s="34"/>
      <c r="P614" s="34"/>
      <c r="Q614" s="34"/>
      <c r="R614" s="34"/>
      <c r="S614" s="34"/>
      <c r="T614" s="34"/>
      <c r="U614" s="34"/>
    </row>
    <row r="615" spans="1:21" ht="15.75" customHeight="1">
      <c r="A615" s="34"/>
      <c r="B615" s="41"/>
      <c r="C615" s="34"/>
      <c r="D615" s="49"/>
      <c r="E615" s="1"/>
      <c r="F615" s="1"/>
      <c r="G615" s="1"/>
      <c r="H615" s="34"/>
      <c r="I615" s="34"/>
      <c r="J615" s="34"/>
      <c r="K615" s="34"/>
      <c r="L615" s="34"/>
      <c r="M615" s="34"/>
      <c r="N615" s="34"/>
      <c r="O615" s="34"/>
      <c r="P615" s="34"/>
      <c r="Q615" s="34"/>
      <c r="R615" s="34"/>
      <c r="S615" s="34"/>
      <c r="T615" s="34"/>
      <c r="U615" s="34"/>
    </row>
    <row r="616" spans="1:21" ht="15.75" customHeight="1">
      <c r="A616" s="34"/>
      <c r="B616" s="41"/>
      <c r="C616" s="34"/>
      <c r="D616" s="49"/>
      <c r="E616" s="1"/>
      <c r="F616" s="1"/>
      <c r="G616" s="1"/>
      <c r="H616" s="34"/>
      <c r="I616" s="34"/>
      <c r="J616" s="34"/>
      <c r="K616" s="34"/>
      <c r="L616" s="34"/>
      <c r="M616" s="34"/>
      <c r="N616" s="34"/>
      <c r="O616" s="34"/>
      <c r="P616" s="34"/>
      <c r="Q616" s="34"/>
      <c r="R616" s="34"/>
      <c r="S616" s="34"/>
      <c r="T616" s="34"/>
      <c r="U616" s="34"/>
    </row>
    <row r="617" spans="1:21" ht="15.75" customHeight="1">
      <c r="A617" s="34"/>
      <c r="B617" s="41"/>
      <c r="C617" s="34"/>
      <c r="D617" s="49"/>
      <c r="E617" s="1"/>
      <c r="F617" s="1"/>
      <c r="G617" s="1"/>
      <c r="H617" s="34"/>
      <c r="I617" s="34"/>
      <c r="J617" s="34"/>
      <c r="K617" s="34"/>
      <c r="L617" s="34"/>
      <c r="M617" s="34"/>
      <c r="N617" s="34"/>
      <c r="O617" s="34"/>
      <c r="P617" s="34"/>
      <c r="Q617" s="34"/>
      <c r="R617" s="34"/>
      <c r="S617" s="34"/>
      <c r="T617" s="34"/>
      <c r="U617" s="34"/>
    </row>
    <row r="618" spans="1:21" ht="15.75" customHeight="1">
      <c r="A618" s="34"/>
      <c r="B618" s="41"/>
      <c r="C618" s="34"/>
      <c r="D618" s="49"/>
      <c r="E618" s="1"/>
      <c r="F618" s="1"/>
      <c r="G618" s="1"/>
      <c r="H618" s="34"/>
      <c r="I618" s="34"/>
      <c r="J618" s="34"/>
      <c r="K618" s="34"/>
      <c r="L618" s="34"/>
      <c r="M618" s="34"/>
      <c r="N618" s="34"/>
      <c r="O618" s="34"/>
      <c r="P618" s="34"/>
      <c r="Q618" s="34"/>
      <c r="R618" s="34"/>
      <c r="S618" s="34"/>
      <c r="T618" s="34"/>
      <c r="U618" s="34"/>
    </row>
    <row r="619" spans="1:21" ht="15.75" customHeight="1">
      <c r="A619" s="34"/>
      <c r="B619" s="41"/>
      <c r="C619" s="34"/>
      <c r="D619" s="49"/>
      <c r="E619" s="1"/>
      <c r="F619" s="1"/>
      <c r="G619" s="1"/>
      <c r="H619" s="34"/>
      <c r="I619" s="34"/>
      <c r="J619" s="34"/>
      <c r="K619" s="34"/>
      <c r="L619" s="34"/>
      <c r="M619" s="34"/>
      <c r="N619" s="34"/>
      <c r="O619" s="34"/>
      <c r="P619" s="34"/>
      <c r="Q619" s="34"/>
      <c r="R619" s="34"/>
      <c r="S619" s="34"/>
      <c r="T619" s="34"/>
      <c r="U619" s="34"/>
    </row>
    <row r="620" spans="1:21" ht="15.75" customHeight="1">
      <c r="A620" s="34"/>
      <c r="B620" s="41"/>
      <c r="C620" s="34"/>
      <c r="D620" s="49"/>
      <c r="E620" s="1"/>
      <c r="F620" s="1"/>
      <c r="G620" s="1"/>
      <c r="H620" s="34"/>
      <c r="I620" s="34"/>
      <c r="J620" s="34"/>
      <c r="K620" s="34"/>
      <c r="L620" s="34"/>
      <c r="M620" s="34"/>
      <c r="N620" s="34"/>
      <c r="O620" s="34"/>
      <c r="P620" s="34"/>
      <c r="Q620" s="34"/>
      <c r="R620" s="34"/>
      <c r="S620" s="34"/>
      <c r="T620" s="34"/>
      <c r="U620" s="34"/>
    </row>
    <row r="621" spans="1:21" ht="15.75" customHeight="1">
      <c r="A621" s="34"/>
      <c r="B621" s="41"/>
      <c r="C621" s="34"/>
      <c r="D621" s="49"/>
      <c r="E621" s="1"/>
      <c r="F621" s="1"/>
      <c r="G621" s="1"/>
      <c r="H621" s="34"/>
      <c r="I621" s="34"/>
      <c r="J621" s="34"/>
      <c r="K621" s="34"/>
      <c r="L621" s="34"/>
      <c r="M621" s="34"/>
      <c r="N621" s="34"/>
      <c r="O621" s="34"/>
      <c r="P621" s="34"/>
      <c r="Q621" s="34"/>
      <c r="R621" s="34"/>
      <c r="S621" s="34"/>
      <c r="T621" s="34"/>
      <c r="U621" s="34"/>
    </row>
    <row r="622" spans="1:21" ht="15.75" customHeight="1">
      <c r="A622" s="34"/>
      <c r="B622" s="41"/>
      <c r="C622" s="34"/>
      <c r="D622" s="49"/>
      <c r="E622" s="1"/>
      <c r="F622" s="1"/>
      <c r="G622" s="1"/>
      <c r="H622" s="34"/>
      <c r="I622" s="34"/>
      <c r="J622" s="34"/>
      <c r="K622" s="34"/>
      <c r="L622" s="34"/>
      <c r="M622" s="34"/>
      <c r="N622" s="34"/>
      <c r="O622" s="34"/>
      <c r="P622" s="34"/>
      <c r="Q622" s="34"/>
      <c r="R622" s="34"/>
      <c r="S622" s="34"/>
      <c r="T622" s="34"/>
      <c r="U622" s="34"/>
    </row>
    <row r="623" spans="1:21" ht="15.75" customHeight="1">
      <c r="A623" s="34"/>
      <c r="B623" s="41"/>
      <c r="C623" s="34"/>
      <c r="D623" s="49"/>
      <c r="E623" s="1"/>
      <c r="F623" s="1"/>
      <c r="G623" s="1"/>
      <c r="H623" s="34"/>
      <c r="I623" s="34"/>
      <c r="J623" s="34"/>
      <c r="K623" s="34"/>
      <c r="L623" s="34"/>
      <c r="M623" s="34"/>
      <c r="N623" s="34"/>
      <c r="O623" s="34"/>
      <c r="P623" s="34"/>
      <c r="Q623" s="34"/>
      <c r="R623" s="34"/>
      <c r="S623" s="34"/>
      <c r="T623" s="34"/>
      <c r="U623" s="34"/>
    </row>
    <row r="624" spans="1:21" ht="15.75" customHeight="1">
      <c r="A624" s="34"/>
      <c r="B624" s="41"/>
      <c r="C624" s="34"/>
      <c r="D624" s="49"/>
      <c r="E624" s="1"/>
      <c r="F624" s="1"/>
      <c r="G624" s="1"/>
      <c r="H624" s="34"/>
      <c r="I624" s="34"/>
      <c r="J624" s="34"/>
      <c r="K624" s="34"/>
      <c r="L624" s="34"/>
      <c r="M624" s="34"/>
      <c r="N624" s="34"/>
      <c r="O624" s="34"/>
      <c r="P624" s="34"/>
      <c r="Q624" s="34"/>
      <c r="R624" s="34"/>
      <c r="S624" s="34"/>
      <c r="T624" s="34"/>
      <c r="U624" s="34"/>
    </row>
    <row r="625" spans="1:21" ht="15.75" customHeight="1">
      <c r="A625" s="34"/>
      <c r="B625" s="41"/>
      <c r="C625" s="34"/>
      <c r="D625" s="49"/>
      <c r="E625" s="1"/>
      <c r="F625" s="1"/>
      <c r="G625" s="1"/>
      <c r="H625" s="34"/>
      <c r="I625" s="34"/>
      <c r="J625" s="34"/>
      <c r="K625" s="34"/>
      <c r="L625" s="34"/>
      <c r="M625" s="34"/>
      <c r="N625" s="34"/>
      <c r="O625" s="34"/>
      <c r="P625" s="34"/>
      <c r="Q625" s="34"/>
      <c r="R625" s="34"/>
      <c r="S625" s="34"/>
      <c r="T625" s="34"/>
      <c r="U625" s="34"/>
    </row>
    <row r="626" spans="1:21" ht="15.75" customHeight="1">
      <c r="A626" s="34"/>
      <c r="B626" s="41"/>
      <c r="C626" s="34"/>
      <c r="D626" s="49"/>
      <c r="E626" s="1"/>
      <c r="F626" s="1"/>
      <c r="G626" s="1"/>
      <c r="H626" s="34"/>
      <c r="I626" s="34"/>
      <c r="J626" s="34"/>
      <c r="K626" s="34"/>
      <c r="L626" s="34"/>
      <c r="M626" s="34"/>
      <c r="N626" s="34"/>
      <c r="O626" s="34"/>
      <c r="P626" s="34"/>
      <c r="Q626" s="34"/>
      <c r="R626" s="34"/>
      <c r="S626" s="34"/>
      <c r="T626" s="34"/>
      <c r="U626" s="34"/>
    </row>
    <row r="627" spans="1:21" ht="15.75" customHeight="1">
      <c r="A627" s="34"/>
      <c r="B627" s="41"/>
      <c r="C627" s="34"/>
      <c r="D627" s="49"/>
      <c r="E627" s="1"/>
      <c r="F627" s="1"/>
      <c r="G627" s="1"/>
      <c r="H627" s="34"/>
      <c r="I627" s="34"/>
      <c r="J627" s="34"/>
      <c r="K627" s="34"/>
      <c r="L627" s="34"/>
      <c r="M627" s="34"/>
      <c r="N627" s="34"/>
      <c r="O627" s="34"/>
      <c r="P627" s="34"/>
      <c r="Q627" s="34"/>
      <c r="R627" s="34"/>
      <c r="S627" s="34"/>
      <c r="T627" s="34"/>
      <c r="U627" s="34"/>
    </row>
    <row r="628" spans="1:21" ht="15.75" customHeight="1">
      <c r="A628" s="34"/>
      <c r="B628" s="41"/>
      <c r="C628" s="34"/>
      <c r="D628" s="49"/>
      <c r="E628" s="1"/>
      <c r="F628" s="1"/>
      <c r="G628" s="1"/>
      <c r="H628" s="34"/>
      <c r="I628" s="34"/>
      <c r="J628" s="34"/>
      <c r="K628" s="34"/>
      <c r="L628" s="34"/>
      <c r="M628" s="34"/>
      <c r="N628" s="34"/>
      <c r="O628" s="34"/>
      <c r="P628" s="34"/>
      <c r="Q628" s="34"/>
      <c r="R628" s="34"/>
      <c r="S628" s="34"/>
      <c r="T628" s="34"/>
      <c r="U628" s="34"/>
    </row>
    <row r="629" spans="1:21" ht="15.75" customHeight="1">
      <c r="A629" s="34"/>
      <c r="B629" s="41"/>
      <c r="C629" s="34"/>
      <c r="D629" s="49"/>
      <c r="E629" s="1"/>
      <c r="F629" s="1"/>
      <c r="G629" s="1"/>
      <c r="H629" s="34"/>
      <c r="I629" s="34"/>
      <c r="J629" s="34"/>
      <c r="K629" s="34"/>
      <c r="L629" s="34"/>
      <c r="M629" s="34"/>
      <c r="N629" s="34"/>
      <c r="O629" s="34"/>
      <c r="P629" s="34"/>
      <c r="Q629" s="34"/>
      <c r="R629" s="34"/>
      <c r="S629" s="34"/>
      <c r="T629" s="34"/>
      <c r="U629" s="34"/>
    </row>
    <row r="630" spans="1:21" ht="15.75" customHeight="1">
      <c r="A630" s="34"/>
      <c r="B630" s="41"/>
      <c r="C630" s="34"/>
      <c r="D630" s="49"/>
      <c r="E630" s="1"/>
      <c r="F630" s="1"/>
      <c r="G630" s="1"/>
      <c r="H630" s="34"/>
      <c r="I630" s="34"/>
      <c r="J630" s="34"/>
      <c r="K630" s="34"/>
      <c r="L630" s="34"/>
      <c r="M630" s="34"/>
      <c r="N630" s="34"/>
      <c r="O630" s="34"/>
      <c r="P630" s="34"/>
      <c r="Q630" s="34"/>
      <c r="R630" s="34"/>
      <c r="S630" s="34"/>
      <c r="T630" s="34"/>
      <c r="U630" s="34"/>
    </row>
    <row r="631" spans="1:21" ht="15.75" customHeight="1">
      <c r="A631" s="34"/>
      <c r="B631" s="41"/>
      <c r="C631" s="34"/>
      <c r="D631" s="49"/>
      <c r="E631" s="1"/>
      <c r="F631" s="1"/>
      <c r="G631" s="1"/>
      <c r="H631" s="34"/>
      <c r="I631" s="34"/>
      <c r="J631" s="34"/>
      <c r="K631" s="34"/>
      <c r="L631" s="34"/>
      <c r="M631" s="34"/>
      <c r="N631" s="34"/>
      <c r="O631" s="34"/>
      <c r="P631" s="34"/>
      <c r="Q631" s="34"/>
      <c r="R631" s="34"/>
      <c r="S631" s="34"/>
      <c r="T631" s="34"/>
      <c r="U631" s="34"/>
    </row>
    <row r="632" spans="1:21" ht="15.75" customHeight="1">
      <c r="A632" s="34"/>
      <c r="B632" s="41"/>
      <c r="C632" s="34"/>
      <c r="D632" s="49"/>
      <c r="E632" s="1"/>
      <c r="F632" s="1"/>
      <c r="G632" s="1"/>
      <c r="H632" s="34"/>
      <c r="I632" s="34"/>
      <c r="J632" s="34"/>
      <c r="K632" s="34"/>
      <c r="L632" s="34"/>
      <c r="M632" s="34"/>
      <c r="N632" s="34"/>
      <c r="O632" s="34"/>
      <c r="P632" s="34"/>
      <c r="Q632" s="34"/>
      <c r="R632" s="34"/>
      <c r="S632" s="34"/>
      <c r="T632" s="34"/>
      <c r="U632" s="34"/>
    </row>
    <row r="633" spans="1:21" ht="15.75" customHeight="1">
      <c r="A633" s="34"/>
      <c r="B633" s="41"/>
      <c r="C633" s="34"/>
      <c r="D633" s="49"/>
      <c r="E633" s="1"/>
      <c r="F633" s="1"/>
      <c r="G633" s="1"/>
      <c r="H633" s="34"/>
      <c r="I633" s="34"/>
      <c r="J633" s="34"/>
      <c r="K633" s="34"/>
      <c r="L633" s="34"/>
      <c r="M633" s="34"/>
      <c r="N633" s="34"/>
      <c r="O633" s="34"/>
      <c r="P633" s="34"/>
      <c r="Q633" s="34"/>
      <c r="R633" s="34"/>
      <c r="S633" s="34"/>
      <c r="T633" s="34"/>
      <c r="U633" s="34"/>
    </row>
    <row r="634" spans="1:21" ht="15.75" customHeight="1">
      <c r="A634" s="34"/>
      <c r="B634" s="41"/>
      <c r="C634" s="34"/>
      <c r="D634" s="49"/>
      <c r="E634" s="1"/>
      <c r="F634" s="1"/>
      <c r="G634" s="1"/>
      <c r="H634" s="34"/>
      <c r="I634" s="34"/>
      <c r="J634" s="34"/>
      <c r="K634" s="34"/>
      <c r="L634" s="34"/>
      <c r="M634" s="34"/>
      <c r="N634" s="34"/>
      <c r="O634" s="34"/>
      <c r="P634" s="34"/>
      <c r="Q634" s="34"/>
      <c r="R634" s="34"/>
      <c r="S634" s="34"/>
      <c r="T634" s="34"/>
      <c r="U634" s="34"/>
    </row>
    <row r="635" spans="1:21" ht="15.75" customHeight="1">
      <c r="A635" s="34"/>
      <c r="B635" s="41"/>
      <c r="C635" s="34"/>
      <c r="D635" s="49"/>
      <c r="E635" s="1"/>
      <c r="F635" s="1"/>
      <c r="G635" s="1"/>
      <c r="H635" s="34"/>
      <c r="I635" s="34"/>
      <c r="J635" s="34"/>
      <c r="K635" s="34"/>
      <c r="L635" s="34"/>
      <c r="M635" s="34"/>
      <c r="N635" s="34"/>
      <c r="O635" s="34"/>
      <c r="P635" s="34"/>
      <c r="Q635" s="34"/>
      <c r="R635" s="34"/>
      <c r="S635" s="34"/>
      <c r="T635" s="34"/>
      <c r="U635" s="34"/>
    </row>
    <row r="636" spans="1:21" ht="15.75" customHeight="1">
      <c r="A636" s="34"/>
      <c r="B636" s="41"/>
      <c r="C636" s="34"/>
      <c r="D636" s="49"/>
      <c r="E636" s="1"/>
      <c r="F636" s="1"/>
      <c r="G636" s="1"/>
      <c r="H636" s="34"/>
      <c r="I636" s="34"/>
      <c r="J636" s="34"/>
      <c r="K636" s="34"/>
      <c r="L636" s="34"/>
      <c r="M636" s="34"/>
      <c r="N636" s="34"/>
      <c r="O636" s="34"/>
      <c r="P636" s="34"/>
      <c r="Q636" s="34"/>
      <c r="R636" s="34"/>
      <c r="S636" s="34"/>
      <c r="T636" s="34"/>
      <c r="U636" s="34"/>
    </row>
    <row r="637" spans="1:21" ht="15.75" customHeight="1">
      <c r="A637" s="34"/>
      <c r="B637" s="41"/>
      <c r="C637" s="34"/>
      <c r="D637" s="49"/>
      <c r="E637" s="1"/>
      <c r="F637" s="1"/>
      <c r="G637" s="1"/>
      <c r="H637" s="34"/>
      <c r="I637" s="34"/>
      <c r="J637" s="34"/>
      <c r="K637" s="34"/>
      <c r="L637" s="34"/>
      <c r="M637" s="34"/>
      <c r="N637" s="34"/>
      <c r="O637" s="34"/>
      <c r="P637" s="34"/>
      <c r="Q637" s="34"/>
      <c r="R637" s="34"/>
      <c r="S637" s="34"/>
      <c r="T637" s="34"/>
      <c r="U637" s="34"/>
    </row>
    <row r="638" spans="1:21" ht="15.75" customHeight="1">
      <c r="A638" s="34"/>
      <c r="B638" s="41"/>
      <c r="C638" s="34"/>
      <c r="D638" s="49"/>
      <c r="E638" s="1"/>
      <c r="F638" s="1"/>
      <c r="G638" s="1"/>
      <c r="H638" s="34"/>
      <c r="I638" s="34"/>
      <c r="J638" s="34"/>
      <c r="K638" s="34"/>
      <c r="L638" s="34"/>
      <c r="M638" s="34"/>
      <c r="N638" s="34"/>
      <c r="O638" s="34"/>
      <c r="P638" s="34"/>
      <c r="Q638" s="34"/>
      <c r="R638" s="34"/>
      <c r="S638" s="34"/>
      <c r="T638" s="34"/>
      <c r="U638" s="34"/>
    </row>
    <row r="639" spans="1:21" ht="15.75" customHeight="1">
      <c r="A639" s="34"/>
      <c r="B639" s="41"/>
      <c r="C639" s="34"/>
      <c r="D639" s="49"/>
      <c r="E639" s="1"/>
      <c r="F639" s="1"/>
      <c r="G639" s="1"/>
      <c r="H639" s="34"/>
      <c r="I639" s="34"/>
      <c r="J639" s="34"/>
      <c r="K639" s="34"/>
      <c r="L639" s="34"/>
      <c r="M639" s="34"/>
      <c r="N639" s="34"/>
      <c r="O639" s="34"/>
      <c r="P639" s="34"/>
      <c r="Q639" s="34"/>
      <c r="R639" s="34"/>
      <c r="S639" s="34"/>
      <c r="T639" s="34"/>
      <c r="U639" s="34"/>
    </row>
    <row r="640" spans="1:21" ht="15.75" customHeight="1">
      <c r="A640" s="34"/>
      <c r="B640" s="41"/>
      <c r="C640" s="34"/>
      <c r="D640" s="49"/>
      <c r="E640" s="1"/>
      <c r="F640" s="1"/>
      <c r="G640" s="1"/>
      <c r="H640" s="34"/>
      <c r="I640" s="34"/>
      <c r="J640" s="34"/>
      <c r="K640" s="34"/>
      <c r="L640" s="34"/>
      <c r="M640" s="34"/>
      <c r="N640" s="34"/>
      <c r="O640" s="34"/>
      <c r="P640" s="34"/>
      <c r="Q640" s="34"/>
      <c r="R640" s="34"/>
      <c r="S640" s="34"/>
      <c r="T640" s="34"/>
      <c r="U640" s="34"/>
    </row>
    <row r="641" spans="1:21" ht="15.75" customHeight="1">
      <c r="A641" s="34"/>
      <c r="B641" s="41"/>
      <c r="C641" s="34"/>
      <c r="D641" s="49"/>
      <c r="E641" s="1"/>
      <c r="F641" s="1"/>
      <c r="G641" s="1"/>
      <c r="H641" s="34"/>
      <c r="I641" s="34"/>
      <c r="J641" s="34"/>
      <c r="K641" s="34"/>
      <c r="L641" s="34"/>
      <c r="M641" s="34"/>
      <c r="N641" s="34"/>
      <c r="O641" s="34"/>
      <c r="P641" s="34"/>
      <c r="Q641" s="34"/>
      <c r="R641" s="34"/>
      <c r="S641" s="34"/>
      <c r="T641" s="34"/>
      <c r="U641" s="34"/>
    </row>
    <row r="642" spans="1:21" ht="15.75" customHeight="1">
      <c r="A642" s="34"/>
      <c r="B642" s="41"/>
      <c r="C642" s="34"/>
      <c r="D642" s="49"/>
      <c r="E642" s="1"/>
      <c r="F642" s="1"/>
      <c r="G642" s="1"/>
      <c r="H642" s="34"/>
      <c r="I642" s="34"/>
      <c r="J642" s="34"/>
      <c r="K642" s="34"/>
      <c r="L642" s="34"/>
      <c r="M642" s="34"/>
      <c r="N642" s="34"/>
      <c r="O642" s="34"/>
      <c r="P642" s="34"/>
      <c r="Q642" s="34"/>
      <c r="R642" s="34"/>
      <c r="S642" s="34"/>
      <c r="T642" s="34"/>
      <c r="U642" s="34"/>
    </row>
    <row r="643" spans="1:21" ht="15.75" customHeight="1">
      <c r="A643" s="34"/>
      <c r="B643" s="41"/>
      <c r="C643" s="34"/>
      <c r="D643" s="49"/>
      <c r="E643" s="1"/>
      <c r="F643" s="1"/>
      <c r="G643" s="1"/>
      <c r="H643" s="34"/>
      <c r="I643" s="34"/>
      <c r="J643" s="34"/>
      <c r="K643" s="34"/>
      <c r="L643" s="34"/>
      <c r="M643" s="34"/>
      <c r="N643" s="34"/>
      <c r="O643" s="34"/>
      <c r="P643" s="34"/>
      <c r="Q643" s="34"/>
      <c r="R643" s="34"/>
      <c r="S643" s="34"/>
      <c r="T643" s="34"/>
      <c r="U643" s="34"/>
    </row>
    <row r="644" spans="1:21" ht="15.75" customHeight="1">
      <c r="A644" s="34"/>
      <c r="B644" s="41"/>
      <c r="C644" s="34"/>
      <c r="D644" s="49"/>
      <c r="E644" s="1"/>
      <c r="F644" s="1"/>
      <c r="G644" s="1"/>
      <c r="H644" s="34"/>
      <c r="I644" s="34"/>
      <c r="J644" s="34"/>
      <c r="K644" s="34"/>
      <c r="L644" s="34"/>
      <c r="M644" s="34"/>
      <c r="N644" s="34"/>
      <c r="O644" s="34"/>
      <c r="P644" s="34"/>
      <c r="Q644" s="34"/>
      <c r="R644" s="34"/>
      <c r="S644" s="34"/>
      <c r="T644" s="34"/>
      <c r="U644" s="34"/>
    </row>
    <row r="645" spans="1:21" ht="15.75" customHeight="1">
      <c r="A645" s="34"/>
      <c r="B645" s="41"/>
      <c r="C645" s="34"/>
      <c r="D645" s="49"/>
      <c r="E645" s="1"/>
      <c r="F645" s="1"/>
      <c r="G645" s="1"/>
      <c r="H645" s="34"/>
      <c r="I645" s="34"/>
      <c r="J645" s="34"/>
      <c r="K645" s="34"/>
      <c r="L645" s="34"/>
      <c r="M645" s="34"/>
      <c r="N645" s="34"/>
      <c r="O645" s="34"/>
      <c r="P645" s="34"/>
      <c r="Q645" s="34"/>
      <c r="R645" s="34"/>
      <c r="S645" s="34"/>
      <c r="T645" s="34"/>
      <c r="U645" s="34"/>
    </row>
    <row r="646" spans="1:21" ht="15.75" customHeight="1">
      <c r="A646" s="34"/>
      <c r="B646" s="41"/>
      <c r="C646" s="34"/>
      <c r="D646" s="49"/>
      <c r="E646" s="1"/>
      <c r="F646" s="1"/>
      <c r="G646" s="1"/>
      <c r="H646" s="34"/>
      <c r="I646" s="34"/>
      <c r="J646" s="34"/>
      <c r="K646" s="34"/>
      <c r="L646" s="34"/>
      <c r="M646" s="34"/>
      <c r="N646" s="34"/>
      <c r="O646" s="34"/>
      <c r="P646" s="34"/>
      <c r="Q646" s="34"/>
      <c r="R646" s="34"/>
      <c r="S646" s="34"/>
      <c r="T646" s="34"/>
      <c r="U646" s="34"/>
    </row>
    <row r="647" spans="1:21" ht="15.75" customHeight="1">
      <c r="A647" s="34"/>
      <c r="B647" s="41"/>
      <c r="C647" s="34"/>
      <c r="D647" s="49"/>
      <c r="E647" s="1"/>
      <c r="F647" s="1"/>
      <c r="G647" s="1"/>
      <c r="H647" s="34"/>
      <c r="I647" s="34"/>
      <c r="J647" s="34"/>
      <c r="K647" s="34"/>
      <c r="L647" s="34"/>
      <c r="M647" s="34"/>
      <c r="N647" s="34"/>
      <c r="O647" s="34"/>
      <c r="P647" s="34"/>
      <c r="Q647" s="34"/>
      <c r="R647" s="34"/>
      <c r="S647" s="34"/>
      <c r="T647" s="34"/>
      <c r="U647" s="34"/>
    </row>
    <row r="648" spans="1:21" ht="15.75" customHeight="1">
      <c r="A648" s="34"/>
      <c r="B648" s="41"/>
      <c r="C648" s="34"/>
      <c r="D648" s="49"/>
      <c r="E648" s="1"/>
      <c r="F648" s="1"/>
      <c r="G648" s="1"/>
      <c r="H648" s="34"/>
      <c r="I648" s="34"/>
      <c r="J648" s="34"/>
      <c r="K648" s="34"/>
      <c r="L648" s="34"/>
      <c r="M648" s="34"/>
      <c r="N648" s="34"/>
      <c r="O648" s="34"/>
      <c r="P648" s="34"/>
      <c r="Q648" s="34"/>
      <c r="R648" s="34"/>
      <c r="S648" s="34"/>
      <c r="T648" s="34"/>
      <c r="U648" s="34"/>
    </row>
    <row r="649" spans="1:21" ht="15.75" customHeight="1">
      <c r="A649" s="34"/>
      <c r="B649" s="41"/>
      <c r="C649" s="34"/>
      <c r="D649" s="49"/>
      <c r="E649" s="1"/>
      <c r="F649" s="1"/>
      <c r="G649" s="1"/>
      <c r="H649" s="34"/>
      <c r="I649" s="34"/>
      <c r="J649" s="34"/>
      <c r="K649" s="34"/>
      <c r="L649" s="34"/>
      <c r="M649" s="34"/>
      <c r="N649" s="34"/>
      <c r="O649" s="34"/>
      <c r="P649" s="34"/>
      <c r="Q649" s="34"/>
      <c r="R649" s="34"/>
      <c r="S649" s="34"/>
      <c r="T649" s="34"/>
      <c r="U649" s="34"/>
    </row>
    <row r="650" spans="1:21" ht="15.75" customHeight="1">
      <c r="A650" s="34"/>
      <c r="B650" s="41"/>
      <c r="C650" s="34"/>
      <c r="D650" s="49"/>
      <c r="E650" s="1"/>
      <c r="F650" s="1"/>
      <c r="G650" s="1"/>
      <c r="H650" s="34"/>
      <c r="I650" s="34"/>
      <c r="J650" s="34"/>
      <c r="K650" s="34"/>
      <c r="L650" s="34"/>
      <c r="M650" s="34"/>
      <c r="N650" s="34"/>
      <c r="O650" s="34"/>
      <c r="P650" s="34"/>
      <c r="Q650" s="34"/>
      <c r="R650" s="34"/>
      <c r="S650" s="34"/>
      <c r="T650" s="34"/>
      <c r="U650" s="34"/>
    </row>
    <row r="651" spans="1:21" ht="15.75" customHeight="1">
      <c r="A651" s="34"/>
      <c r="B651" s="41"/>
      <c r="C651" s="34"/>
      <c r="D651" s="49"/>
      <c r="E651" s="1"/>
      <c r="F651" s="1"/>
      <c r="G651" s="1"/>
      <c r="H651" s="34"/>
      <c r="I651" s="34"/>
      <c r="J651" s="34"/>
      <c r="K651" s="34"/>
      <c r="L651" s="34"/>
      <c r="M651" s="34"/>
      <c r="N651" s="34"/>
      <c r="O651" s="34"/>
      <c r="P651" s="34"/>
      <c r="Q651" s="34"/>
      <c r="R651" s="34"/>
      <c r="S651" s="34"/>
      <c r="T651" s="34"/>
      <c r="U651" s="34"/>
    </row>
    <row r="652" spans="1:21" ht="15.75" customHeight="1">
      <c r="A652" s="34"/>
      <c r="B652" s="41"/>
      <c r="C652" s="34"/>
      <c r="D652" s="49"/>
      <c r="E652" s="1"/>
      <c r="F652" s="1"/>
      <c r="G652" s="1"/>
      <c r="H652" s="34"/>
      <c r="I652" s="34"/>
      <c r="J652" s="34"/>
      <c r="K652" s="34"/>
      <c r="L652" s="34"/>
      <c r="M652" s="34"/>
      <c r="N652" s="34"/>
      <c r="O652" s="34"/>
      <c r="P652" s="34"/>
      <c r="Q652" s="34"/>
      <c r="R652" s="34"/>
      <c r="S652" s="34"/>
      <c r="T652" s="34"/>
      <c r="U652" s="34"/>
    </row>
    <row r="653" spans="1:21" ht="15.75" customHeight="1">
      <c r="A653" s="34"/>
      <c r="B653" s="41"/>
      <c r="C653" s="34"/>
      <c r="D653" s="49"/>
      <c r="E653" s="1"/>
      <c r="F653" s="1"/>
      <c r="G653" s="1"/>
      <c r="H653" s="34"/>
      <c r="I653" s="34"/>
      <c r="J653" s="34"/>
      <c r="K653" s="34"/>
      <c r="L653" s="34"/>
      <c r="M653" s="34"/>
      <c r="N653" s="34"/>
      <c r="O653" s="34"/>
      <c r="P653" s="34"/>
      <c r="Q653" s="34"/>
      <c r="R653" s="34"/>
      <c r="S653" s="34"/>
      <c r="T653" s="34"/>
      <c r="U653" s="34"/>
    </row>
    <row r="654" spans="1:21" ht="15.75" customHeight="1">
      <c r="A654" s="34"/>
      <c r="B654" s="41"/>
      <c r="C654" s="34"/>
      <c r="D654" s="49"/>
      <c r="E654" s="1"/>
      <c r="F654" s="1"/>
      <c r="G654" s="1"/>
      <c r="H654" s="34"/>
      <c r="I654" s="34"/>
      <c r="J654" s="34"/>
      <c r="K654" s="34"/>
      <c r="L654" s="34"/>
      <c r="M654" s="34"/>
      <c r="N654" s="34"/>
      <c r="O654" s="34"/>
      <c r="P654" s="34"/>
      <c r="Q654" s="34"/>
      <c r="R654" s="34"/>
      <c r="S654" s="34"/>
      <c r="T654" s="34"/>
      <c r="U654" s="34"/>
    </row>
    <row r="655" spans="1:21" ht="15.75" customHeight="1">
      <c r="A655" s="34"/>
      <c r="B655" s="41"/>
      <c r="C655" s="34"/>
      <c r="D655" s="49"/>
      <c r="E655" s="1"/>
      <c r="F655" s="1"/>
      <c r="G655" s="1"/>
      <c r="H655" s="34"/>
      <c r="I655" s="34"/>
      <c r="J655" s="34"/>
      <c r="K655" s="34"/>
      <c r="L655" s="34"/>
      <c r="M655" s="34"/>
      <c r="N655" s="34"/>
      <c r="O655" s="34"/>
      <c r="P655" s="34"/>
      <c r="Q655" s="34"/>
      <c r="R655" s="34"/>
      <c r="S655" s="34"/>
      <c r="T655" s="34"/>
      <c r="U655" s="34"/>
    </row>
    <row r="656" spans="1:21" ht="15.75" customHeight="1">
      <c r="A656" s="34"/>
      <c r="B656" s="41"/>
      <c r="C656" s="34"/>
      <c r="D656" s="49"/>
      <c r="E656" s="1"/>
      <c r="F656" s="1"/>
      <c r="G656" s="1"/>
      <c r="H656" s="34"/>
      <c r="I656" s="34"/>
      <c r="J656" s="34"/>
      <c r="K656" s="34"/>
      <c r="L656" s="34"/>
      <c r="M656" s="34"/>
      <c r="N656" s="34"/>
      <c r="O656" s="34"/>
      <c r="P656" s="34"/>
      <c r="Q656" s="34"/>
      <c r="R656" s="34"/>
      <c r="S656" s="34"/>
      <c r="T656" s="34"/>
      <c r="U656" s="34"/>
    </row>
    <row r="657" spans="1:21" ht="15.75" customHeight="1">
      <c r="A657" s="34"/>
      <c r="B657" s="41"/>
      <c r="C657" s="34"/>
      <c r="D657" s="49"/>
      <c r="E657" s="1"/>
      <c r="F657" s="1"/>
      <c r="G657" s="1"/>
      <c r="H657" s="34"/>
      <c r="I657" s="34"/>
      <c r="J657" s="34"/>
      <c r="K657" s="34"/>
      <c r="L657" s="34"/>
      <c r="M657" s="34"/>
      <c r="N657" s="34"/>
      <c r="O657" s="34"/>
      <c r="P657" s="34"/>
      <c r="Q657" s="34"/>
      <c r="R657" s="34"/>
      <c r="S657" s="34"/>
      <c r="T657" s="34"/>
      <c r="U657" s="34"/>
    </row>
    <row r="658" spans="1:21" ht="15.75" customHeight="1">
      <c r="A658" s="34"/>
      <c r="B658" s="41"/>
      <c r="C658" s="34"/>
      <c r="D658" s="49"/>
      <c r="E658" s="1"/>
      <c r="F658" s="1"/>
      <c r="G658" s="1"/>
      <c r="H658" s="34"/>
      <c r="I658" s="34"/>
      <c r="J658" s="34"/>
      <c r="K658" s="34"/>
      <c r="L658" s="34"/>
      <c r="M658" s="34"/>
      <c r="N658" s="34"/>
      <c r="O658" s="34"/>
      <c r="P658" s="34"/>
      <c r="Q658" s="34"/>
      <c r="R658" s="34"/>
      <c r="S658" s="34"/>
      <c r="T658" s="34"/>
      <c r="U658" s="34"/>
    </row>
    <row r="659" spans="1:21" ht="15.75" customHeight="1">
      <c r="A659" s="34"/>
      <c r="B659" s="41"/>
      <c r="C659" s="34"/>
      <c r="D659" s="49"/>
      <c r="E659" s="1"/>
      <c r="F659" s="1"/>
      <c r="G659" s="1"/>
      <c r="H659" s="34"/>
      <c r="I659" s="34"/>
      <c r="J659" s="34"/>
      <c r="K659" s="34"/>
      <c r="L659" s="34"/>
      <c r="M659" s="34"/>
      <c r="N659" s="34"/>
      <c r="O659" s="34"/>
      <c r="P659" s="34"/>
      <c r="Q659" s="34"/>
      <c r="R659" s="34"/>
      <c r="S659" s="34"/>
      <c r="T659" s="34"/>
      <c r="U659" s="34"/>
    </row>
    <row r="660" spans="1:21" ht="15.75" customHeight="1">
      <c r="A660" s="34"/>
      <c r="B660" s="41"/>
      <c r="C660" s="34"/>
      <c r="D660" s="49"/>
      <c r="E660" s="1"/>
      <c r="F660" s="1"/>
      <c r="G660" s="1"/>
      <c r="H660" s="34"/>
      <c r="I660" s="34"/>
      <c r="J660" s="34"/>
      <c r="K660" s="34"/>
      <c r="L660" s="34"/>
      <c r="M660" s="34"/>
      <c r="N660" s="34"/>
      <c r="O660" s="34"/>
      <c r="P660" s="34"/>
      <c r="Q660" s="34"/>
      <c r="R660" s="34"/>
      <c r="S660" s="34"/>
      <c r="T660" s="34"/>
      <c r="U660" s="34"/>
    </row>
    <row r="661" spans="1:21" ht="15.75" customHeight="1">
      <c r="A661" s="34"/>
      <c r="B661" s="41"/>
      <c r="C661" s="34"/>
      <c r="D661" s="49"/>
      <c r="E661" s="1"/>
      <c r="F661" s="1"/>
      <c r="G661" s="1"/>
      <c r="H661" s="34"/>
      <c r="I661" s="34"/>
      <c r="J661" s="34"/>
      <c r="K661" s="34"/>
      <c r="L661" s="34"/>
      <c r="M661" s="34"/>
      <c r="N661" s="34"/>
      <c r="O661" s="34"/>
      <c r="P661" s="34"/>
      <c r="Q661" s="34"/>
      <c r="R661" s="34"/>
      <c r="S661" s="34"/>
      <c r="T661" s="34"/>
      <c r="U661" s="34"/>
    </row>
    <row r="662" spans="1:21" ht="15.75" customHeight="1">
      <c r="A662" s="34"/>
      <c r="B662" s="41"/>
      <c r="C662" s="34"/>
      <c r="D662" s="49"/>
      <c r="E662" s="1"/>
      <c r="F662" s="1"/>
      <c r="G662" s="1"/>
      <c r="H662" s="34"/>
      <c r="I662" s="34"/>
      <c r="J662" s="34"/>
      <c r="K662" s="34"/>
      <c r="L662" s="34"/>
      <c r="M662" s="34"/>
      <c r="N662" s="34"/>
      <c r="O662" s="34"/>
      <c r="P662" s="34"/>
      <c r="Q662" s="34"/>
      <c r="R662" s="34"/>
      <c r="S662" s="34"/>
      <c r="T662" s="34"/>
      <c r="U662" s="34"/>
    </row>
    <row r="663" spans="1:21" ht="15.75" customHeight="1">
      <c r="A663" s="34"/>
      <c r="B663" s="41"/>
      <c r="C663" s="34"/>
      <c r="D663" s="49"/>
      <c r="E663" s="1"/>
      <c r="F663" s="1"/>
      <c r="G663" s="1"/>
      <c r="H663" s="34"/>
      <c r="I663" s="34"/>
      <c r="J663" s="34"/>
      <c r="K663" s="34"/>
      <c r="L663" s="34"/>
      <c r="M663" s="34"/>
      <c r="N663" s="34"/>
      <c r="O663" s="34"/>
      <c r="P663" s="34"/>
      <c r="Q663" s="34"/>
      <c r="R663" s="34"/>
      <c r="S663" s="34"/>
      <c r="T663" s="34"/>
      <c r="U663" s="34"/>
    </row>
    <row r="664" spans="1:21" ht="15.75" customHeight="1">
      <c r="A664" s="34"/>
      <c r="B664" s="41"/>
      <c r="C664" s="34"/>
      <c r="D664" s="49"/>
      <c r="E664" s="1"/>
      <c r="F664" s="1"/>
      <c r="G664" s="1"/>
      <c r="H664" s="34"/>
      <c r="I664" s="34"/>
      <c r="J664" s="34"/>
      <c r="K664" s="34"/>
      <c r="L664" s="34"/>
      <c r="M664" s="34"/>
      <c r="N664" s="34"/>
      <c r="O664" s="34"/>
      <c r="P664" s="34"/>
      <c r="Q664" s="34"/>
      <c r="R664" s="34"/>
      <c r="S664" s="34"/>
      <c r="T664" s="34"/>
      <c r="U664" s="34"/>
    </row>
    <row r="665" spans="1:21" ht="15.75" customHeight="1">
      <c r="A665" s="34"/>
      <c r="B665" s="41"/>
      <c r="C665" s="34"/>
      <c r="D665" s="49"/>
      <c r="E665" s="1"/>
      <c r="F665" s="1"/>
      <c r="G665" s="1"/>
      <c r="H665" s="34"/>
      <c r="I665" s="34"/>
      <c r="J665" s="34"/>
      <c r="K665" s="34"/>
      <c r="L665" s="34"/>
      <c r="M665" s="34"/>
      <c r="N665" s="34"/>
      <c r="O665" s="34"/>
      <c r="P665" s="34"/>
      <c r="Q665" s="34"/>
      <c r="R665" s="34"/>
      <c r="S665" s="34"/>
      <c r="T665" s="34"/>
      <c r="U665" s="34"/>
    </row>
    <row r="666" spans="1:21" ht="15.75" customHeight="1">
      <c r="A666" s="34"/>
      <c r="B666" s="41"/>
      <c r="C666" s="34"/>
      <c r="D666" s="49"/>
      <c r="E666" s="1"/>
      <c r="F666" s="1"/>
      <c r="G666" s="1"/>
      <c r="H666" s="34"/>
      <c r="I666" s="34"/>
      <c r="J666" s="34"/>
      <c r="K666" s="34"/>
      <c r="L666" s="34"/>
      <c r="M666" s="34"/>
      <c r="N666" s="34"/>
      <c r="O666" s="34"/>
      <c r="P666" s="34"/>
      <c r="Q666" s="34"/>
      <c r="R666" s="34"/>
      <c r="S666" s="34"/>
      <c r="T666" s="34"/>
      <c r="U666" s="34"/>
    </row>
    <row r="667" spans="1:21" ht="15.75" customHeight="1">
      <c r="A667" s="34"/>
      <c r="B667" s="41"/>
      <c r="C667" s="34"/>
      <c r="D667" s="49"/>
      <c r="E667" s="1"/>
      <c r="F667" s="1"/>
      <c r="G667" s="1"/>
      <c r="H667" s="34"/>
      <c r="I667" s="34"/>
      <c r="J667" s="34"/>
      <c r="K667" s="34"/>
      <c r="L667" s="34"/>
      <c r="M667" s="34"/>
      <c r="N667" s="34"/>
      <c r="O667" s="34"/>
      <c r="P667" s="34"/>
      <c r="Q667" s="34"/>
      <c r="R667" s="34"/>
      <c r="S667" s="34"/>
      <c r="T667" s="34"/>
      <c r="U667" s="34"/>
    </row>
    <row r="668" spans="1:21" ht="15.75" customHeight="1">
      <c r="A668" s="34"/>
      <c r="B668" s="41"/>
      <c r="C668" s="34"/>
      <c r="D668" s="49"/>
      <c r="E668" s="1"/>
      <c r="F668" s="1"/>
      <c r="G668" s="1"/>
      <c r="H668" s="34"/>
      <c r="I668" s="34"/>
      <c r="J668" s="34"/>
      <c r="K668" s="34"/>
      <c r="L668" s="34"/>
      <c r="M668" s="34"/>
      <c r="N668" s="34"/>
      <c r="O668" s="34"/>
      <c r="P668" s="34"/>
      <c r="Q668" s="34"/>
      <c r="R668" s="34"/>
      <c r="S668" s="34"/>
      <c r="T668" s="34"/>
      <c r="U668" s="34"/>
    </row>
    <row r="669" spans="1:21" ht="15.75" customHeight="1">
      <c r="A669" s="34"/>
      <c r="B669" s="41"/>
      <c r="C669" s="34"/>
      <c r="D669" s="49"/>
      <c r="E669" s="1"/>
      <c r="F669" s="1"/>
      <c r="G669" s="1"/>
      <c r="H669" s="34"/>
      <c r="I669" s="34"/>
      <c r="J669" s="34"/>
      <c r="K669" s="34"/>
      <c r="L669" s="34"/>
      <c r="M669" s="34"/>
      <c r="N669" s="34"/>
      <c r="O669" s="34"/>
      <c r="P669" s="34"/>
      <c r="Q669" s="34"/>
      <c r="R669" s="34"/>
      <c r="S669" s="34"/>
      <c r="T669" s="34"/>
      <c r="U669" s="34"/>
    </row>
    <row r="670" spans="1:21" ht="15.75" customHeight="1">
      <c r="A670" s="34"/>
      <c r="B670" s="41"/>
      <c r="C670" s="34"/>
      <c r="D670" s="49"/>
      <c r="E670" s="1"/>
      <c r="F670" s="1"/>
      <c r="G670" s="1"/>
      <c r="H670" s="34"/>
      <c r="I670" s="34"/>
      <c r="J670" s="34"/>
      <c r="K670" s="34"/>
      <c r="L670" s="34"/>
      <c r="M670" s="34"/>
      <c r="N670" s="34"/>
      <c r="O670" s="34"/>
      <c r="P670" s="34"/>
      <c r="Q670" s="34"/>
      <c r="R670" s="34"/>
      <c r="S670" s="34"/>
      <c r="T670" s="34"/>
      <c r="U670" s="34"/>
    </row>
    <row r="671" spans="1:21" ht="15.75" customHeight="1">
      <c r="A671" s="34"/>
      <c r="B671" s="41"/>
      <c r="C671" s="34"/>
      <c r="D671" s="49"/>
      <c r="E671" s="1"/>
      <c r="F671" s="1"/>
      <c r="G671" s="1"/>
      <c r="H671" s="34"/>
      <c r="I671" s="34"/>
      <c r="J671" s="34"/>
      <c r="K671" s="34"/>
      <c r="L671" s="34"/>
      <c r="M671" s="34"/>
      <c r="N671" s="34"/>
      <c r="O671" s="34"/>
      <c r="P671" s="34"/>
      <c r="Q671" s="34"/>
      <c r="R671" s="34"/>
      <c r="S671" s="34"/>
      <c r="T671" s="34"/>
      <c r="U671" s="34"/>
    </row>
    <row r="672" spans="1:21" ht="15.75" customHeight="1">
      <c r="A672" s="34"/>
      <c r="B672" s="41"/>
      <c r="C672" s="34"/>
      <c r="D672" s="49"/>
      <c r="E672" s="1"/>
      <c r="F672" s="1"/>
      <c r="G672" s="1"/>
      <c r="H672" s="34"/>
      <c r="I672" s="34"/>
      <c r="J672" s="34"/>
      <c r="K672" s="34"/>
      <c r="L672" s="34"/>
      <c r="M672" s="34"/>
      <c r="N672" s="34"/>
      <c r="O672" s="34"/>
      <c r="P672" s="34"/>
      <c r="Q672" s="34"/>
      <c r="R672" s="34"/>
      <c r="S672" s="34"/>
      <c r="T672" s="34"/>
      <c r="U672" s="34"/>
    </row>
    <row r="673" spans="1:21" ht="15.75" customHeight="1">
      <c r="A673" s="34"/>
      <c r="B673" s="41"/>
      <c r="C673" s="34"/>
      <c r="D673" s="49"/>
      <c r="E673" s="1"/>
      <c r="F673" s="1"/>
      <c r="G673" s="1"/>
      <c r="H673" s="34"/>
      <c r="I673" s="34"/>
      <c r="J673" s="34"/>
      <c r="K673" s="34"/>
      <c r="L673" s="34"/>
      <c r="M673" s="34"/>
      <c r="N673" s="34"/>
      <c r="O673" s="34"/>
      <c r="P673" s="34"/>
      <c r="Q673" s="34"/>
      <c r="R673" s="34"/>
      <c r="S673" s="34"/>
      <c r="T673" s="34"/>
      <c r="U673" s="34"/>
    </row>
    <row r="674" spans="1:21" ht="15.75" customHeight="1">
      <c r="A674" s="34"/>
      <c r="B674" s="41"/>
      <c r="C674" s="34"/>
      <c r="D674" s="49"/>
      <c r="E674" s="1"/>
      <c r="F674" s="1"/>
      <c r="G674" s="1"/>
      <c r="H674" s="34"/>
      <c r="I674" s="34"/>
      <c r="J674" s="34"/>
      <c r="K674" s="34"/>
      <c r="L674" s="34"/>
      <c r="M674" s="34"/>
      <c r="N674" s="34"/>
      <c r="O674" s="34"/>
      <c r="P674" s="34"/>
      <c r="Q674" s="34"/>
      <c r="R674" s="34"/>
      <c r="S674" s="34"/>
      <c r="T674" s="34"/>
      <c r="U674" s="34"/>
    </row>
    <row r="675" spans="1:21" ht="15.75" customHeight="1">
      <c r="A675" s="34"/>
      <c r="B675" s="41"/>
      <c r="C675" s="34"/>
      <c r="D675" s="49"/>
      <c r="E675" s="1"/>
      <c r="F675" s="1"/>
      <c r="G675" s="1"/>
      <c r="H675" s="34"/>
      <c r="I675" s="34"/>
      <c r="J675" s="34"/>
      <c r="K675" s="34"/>
      <c r="L675" s="34"/>
      <c r="M675" s="34"/>
      <c r="N675" s="34"/>
      <c r="O675" s="34"/>
      <c r="P675" s="34"/>
      <c r="Q675" s="34"/>
      <c r="R675" s="34"/>
      <c r="S675" s="34"/>
      <c r="T675" s="34"/>
      <c r="U675" s="34"/>
    </row>
    <row r="676" spans="1:21" ht="15.75" customHeight="1">
      <c r="A676" s="34"/>
      <c r="B676" s="41"/>
      <c r="C676" s="34"/>
      <c r="D676" s="49"/>
      <c r="E676" s="1"/>
      <c r="F676" s="1"/>
      <c r="G676" s="1"/>
      <c r="H676" s="34"/>
      <c r="I676" s="34"/>
      <c r="J676" s="34"/>
      <c r="K676" s="34"/>
      <c r="L676" s="34"/>
      <c r="M676" s="34"/>
      <c r="N676" s="34"/>
      <c r="O676" s="34"/>
      <c r="P676" s="34"/>
      <c r="Q676" s="34"/>
      <c r="R676" s="34"/>
      <c r="S676" s="34"/>
      <c r="T676" s="34"/>
      <c r="U676" s="34"/>
    </row>
    <row r="677" spans="1:21" ht="15.75" customHeight="1">
      <c r="A677" s="34"/>
      <c r="B677" s="41"/>
      <c r="C677" s="34"/>
      <c r="D677" s="49"/>
      <c r="E677" s="1"/>
      <c r="F677" s="1"/>
      <c r="G677" s="1"/>
      <c r="H677" s="34"/>
      <c r="I677" s="34"/>
      <c r="J677" s="34"/>
      <c r="K677" s="34"/>
      <c r="L677" s="34"/>
      <c r="M677" s="34"/>
      <c r="N677" s="34"/>
      <c r="O677" s="34"/>
      <c r="P677" s="34"/>
      <c r="Q677" s="34"/>
      <c r="R677" s="34"/>
      <c r="S677" s="34"/>
      <c r="T677" s="34"/>
      <c r="U677" s="34"/>
    </row>
    <row r="678" spans="1:21" ht="15.75" customHeight="1">
      <c r="A678" s="34"/>
      <c r="B678" s="41"/>
      <c r="C678" s="34"/>
      <c r="D678" s="49"/>
      <c r="E678" s="1"/>
      <c r="F678" s="1"/>
      <c r="G678" s="1"/>
      <c r="H678" s="34"/>
      <c r="I678" s="34"/>
      <c r="J678" s="34"/>
      <c r="K678" s="34"/>
      <c r="L678" s="34"/>
      <c r="M678" s="34"/>
      <c r="N678" s="34"/>
      <c r="O678" s="34"/>
      <c r="P678" s="34"/>
      <c r="Q678" s="34"/>
      <c r="R678" s="34"/>
      <c r="S678" s="34"/>
      <c r="T678" s="34"/>
      <c r="U678" s="34"/>
    </row>
    <row r="679" spans="1:21" ht="15.75" customHeight="1">
      <c r="A679" s="34"/>
      <c r="B679" s="41"/>
      <c r="C679" s="34"/>
      <c r="D679" s="49"/>
      <c r="E679" s="1"/>
      <c r="F679" s="1"/>
      <c r="G679" s="1"/>
      <c r="H679" s="34"/>
      <c r="I679" s="34"/>
      <c r="J679" s="34"/>
      <c r="K679" s="34"/>
      <c r="L679" s="34"/>
      <c r="M679" s="34"/>
      <c r="N679" s="34"/>
      <c r="O679" s="34"/>
      <c r="P679" s="34"/>
      <c r="Q679" s="34"/>
      <c r="R679" s="34"/>
      <c r="S679" s="34"/>
      <c r="T679" s="34"/>
      <c r="U679" s="34"/>
    </row>
    <row r="680" spans="1:21" ht="15.75" customHeight="1">
      <c r="A680" s="34"/>
      <c r="B680" s="41"/>
      <c r="C680" s="34"/>
      <c r="D680" s="49"/>
      <c r="E680" s="1"/>
      <c r="F680" s="1"/>
      <c r="G680" s="1"/>
      <c r="H680" s="34"/>
      <c r="I680" s="34"/>
      <c r="J680" s="34"/>
      <c r="K680" s="34"/>
      <c r="L680" s="34"/>
      <c r="M680" s="34"/>
      <c r="N680" s="34"/>
      <c r="O680" s="34"/>
      <c r="P680" s="34"/>
      <c r="Q680" s="34"/>
      <c r="R680" s="34"/>
      <c r="S680" s="34"/>
      <c r="T680" s="34"/>
      <c r="U680" s="34"/>
    </row>
    <row r="681" spans="1:21" ht="15.75" customHeight="1">
      <c r="A681" s="34"/>
      <c r="B681" s="41"/>
      <c r="C681" s="34"/>
      <c r="D681" s="49"/>
      <c r="E681" s="1"/>
      <c r="F681" s="1"/>
      <c r="G681" s="1"/>
      <c r="H681" s="34"/>
      <c r="I681" s="34"/>
      <c r="J681" s="34"/>
      <c r="K681" s="34"/>
      <c r="L681" s="34"/>
      <c r="M681" s="34"/>
      <c r="N681" s="34"/>
      <c r="O681" s="34"/>
      <c r="P681" s="34"/>
      <c r="Q681" s="34"/>
      <c r="R681" s="34"/>
      <c r="S681" s="34"/>
      <c r="T681" s="34"/>
      <c r="U681" s="34"/>
    </row>
    <row r="682" spans="1:21" ht="15.75" customHeight="1">
      <c r="A682" s="34"/>
      <c r="B682" s="41"/>
      <c r="C682" s="34"/>
      <c r="D682" s="49"/>
      <c r="E682" s="1"/>
      <c r="F682" s="1"/>
      <c r="G682" s="1"/>
      <c r="H682" s="34"/>
      <c r="I682" s="34"/>
      <c r="J682" s="34"/>
      <c r="K682" s="34"/>
      <c r="L682" s="34"/>
      <c r="M682" s="34"/>
      <c r="N682" s="34"/>
      <c r="O682" s="34"/>
      <c r="P682" s="34"/>
      <c r="Q682" s="34"/>
      <c r="R682" s="34"/>
      <c r="S682" s="34"/>
      <c r="T682" s="34"/>
      <c r="U682" s="34"/>
    </row>
    <row r="683" spans="1:21" ht="15.75" customHeight="1">
      <c r="A683" s="34"/>
      <c r="B683" s="41"/>
      <c r="C683" s="34"/>
      <c r="D683" s="49"/>
      <c r="E683" s="1"/>
      <c r="F683" s="1"/>
      <c r="G683" s="1"/>
      <c r="H683" s="34"/>
      <c r="I683" s="34"/>
      <c r="J683" s="34"/>
      <c r="K683" s="34"/>
      <c r="L683" s="34"/>
      <c r="M683" s="34"/>
      <c r="N683" s="34"/>
      <c r="O683" s="34"/>
      <c r="P683" s="34"/>
      <c r="Q683" s="34"/>
      <c r="R683" s="34"/>
      <c r="S683" s="34"/>
      <c r="T683" s="34"/>
      <c r="U683" s="34"/>
    </row>
    <row r="684" spans="1:21" ht="15.75" customHeight="1">
      <c r="A684" s="34"/>
      <c r="B684" s="41"/>
      <c r="C684" s="34"/>
      <c r="D684" s="49"/>
      <c r="E684" s="1"/>
      <c r="F684" s="1"/>
      <c r="G684" s="1"/>
      <c r="H684" s="34"/>
      <c r="I684" s="34"/>
      <c r="J684" s="34"/>
      <c r="K684" s="34"/>
      <c r="L684" s="34"/>
      <c r="M684" s="34"/>
      <c r="N684" s="34"/>
      <c r="O684" s="34"/>
      <c r="P684" s="34"/>
      <c r="Q684" s="34"/>
      <c r="R684" s="34"/>
      <c r="S684" s="34"/>
      <c r="T684" s="34"/>
      <c r="U684" s="34"/>
    </row>
    <row r="685" spans="1:21" ht="15.75" customHeight="1">
      <c r="A685" s="34"/>
      <c r="B685" s="41"/>
      <c r="C685" s="34"/>
      <c r="D685" s="49"/>
      <c r="E685" s="1"/>
      <c r="F685" s="1"/>
      <c r="G685" s="1"/>
      <c r="H685" s="34"/>
      <c r="I685" s="34"/>
      <c r="J685" s="34"/>
      <c r="K685" s="34"/>
      <c r="L685" s="34"/>
      <c r="M685" s="34"/>
      <c r="N685" s="34"/>
      <c r="O685" s="34"/>
      <c r="P685" s="34"/>
      <c r="Q685" s="34"/>
      <c r="R685" s="34"/>
      <c r="S685" s="34"/>
      <c r="T685" s="34"/>
      <c r="U685" s="34"/>
    </row>
    <row r="686" spans="1:21" ht="15.75" customHeight="1">
      <c r="A686" s="34"/>
      <c r="B686" s="41"/>
      <c r="C686" s="34"/>
      <c r="D686" s="49"/>
      <c r="E686" s="1"/>
      <c r="F686" s="1"/>
      <c r="G686" s="1"/>
      <c r="H686" s="34"/>
      <c r="I686" s="34"/>
      <c r="J686" s="34"/>
      <c r="K686" s="34"/>
      <c r="L686" s="34"/>
      <c r="M686" s="34"/>
      <c r="N686" s="34"/>
      <c r="O686" s="34"/>
      <c r="P686" s="34"/>
      <c r="Q686" s="34"/>
      <c r="R686" s="34"/>
      <c r="S686" s="34"/>
      <c r="T686" s="34"/>
      <c r="U686" s="34"/>
    </row>
    <row r="687" spans="1:21" ht="15.75" customHeight="1">
      <c r="A687" s="34"/>
      <c r="B687" s="41"/>
      <c r="C687" s="34"/>
      <c r="D687" s="49"/>
      <c r="E687" s="1"/>
      <c r="F687" s="1"/>
      <c r="G687" s="1"/>
      <c r="H687" s="34"/>
      <c r="I687" s="34"/>
      <c r="J687" s="34"/>
      <c r="K687" s="34"/>
      <c r="L687" s="34"/>
      <c r="M687" s="34"/>
      <c r="N687" s="34"/>
      <c r="O687" s="34"/>
      <c r="P687" s="34"/>
      <c r="Q687" s="34"/>
      <c r="R687" s="34"/>
      <c r="S687" s="34"/>
      <c r="T687" s="34"/>
      <c r="U687" s="34"/>
    </row>
    <row r="688" spans="1:21" ht="15.75" customHeight="1">
      <c r="A688" s="34"/>
      <c r="B688" s="41"/>
      <c r="C688" s="34"/>
      <c r="D688" s="49"/>
      <c r="E688" s="1"/>
      <c r="F688" s="1"/>
      <c r="G688" s="1"/>
      <c r="H688" s="34"/>
      <c r="I688" s="34"/>
      <c r="J688" s="34"/>
      <c r="K688" s="34"/>
      <c r="L688" s="34"/>
      <c r="M688" s="34"/>
      <c r="N688" s="34"/>
      <c r="O688" s="34"/>
      <c r="P688" s="34"/>
      <c r="Q688" s="34"/>
      <c r="R688" s="34"/>
      <c r="S688" s="34"/>
      <c r="T688" s="34"/>
      <c r="U688" s="34"/>
    </row>
    <row r="689" spans="1:21" ht="15.75" customHeight="1">
      <c r="A689" s="34"/>
      <c r="B689" s="41"/>
      <c r="C689" s="34"/>
      <c r="D689" s="49"/>
      <c r="E689" s="1"/>
      <c r="F689" s="1"/>
      <c r="G689" s="1"/>
      <c r="H689" s="34"/>
      <c r="I689" s="34"/>
      <c r="J689" s="34"/>
      <c r="K689" s="34"/>
      <c r="L689" s="34"/>
      <c r="M689" s="34"/>
      <c r="N689" s="34"/>
      <c r="O689" s="34"/>
      <c r="P689" s="34"/>
      <c r="Q689" s="34"/>
      <c r="R689" s="34"/>
      <c r="S689" s="34"/>
      <c r="T689" s="34"/>
      <c r="U689" s="34"/>
    </row>
    <row r="690" spans="1:21" ht="15.75" customHeight="1">
      <c r="A690" s="34"/>
      <c r="B690" s="41"/>
      <c r="C690" s="34"/>
      <c r="D690" s="49"/>
      <c r="E690" s="1"/>
      <c r="F690" s="1"/>
      <c r="G690" s="1"/>
      <c r="H690" s="34"/>
      <c r="I690" s="34"/>
      <c r="J690" s="34"/>
      <c r="K690" s="34"/>
      <c r="L690" s="34"/>
      <c r="M690" s="34"/>
      <c r="N690" s="34"/>
      <c r="O690" s="34"/>
      <c r="P690" s="34"/>
      <c r="Q690" s="34"/>
      <c r="R690" s="34"/>
      <c r="S690" s="34"/>
      <c r="T690" s="34"/>
      <c r="U690" s="34"/>
    </row>
    <row r="691" spans="1:21" ht="15.75" customHeight="1">
      <c r="A691" s="34"/>
      <c r="B691" s="41"/>
      <c r="C691" s="34"/>
      <c r="D691" s="49"/>
      <c r="E691" s="1"/>
      <c r="F691" s="1"/>
      <c r="G691" s="1"/>
      <c r="H691" s="34"/>
      <c r="I691" s="34"/>
      <c r="J691" s="34"/>
      <c r="K691" s="34"/>
      <c r="L691" s="34"/>
      <c r="M691" s="34"/>
      <c r="N691" s="34"/>
      <c r="O691" s="34"/>
      <c r="P691" s="34"/>
      <c r="Q691" s="34"/>
      <c r="R691" s="34"/>
      <c r="S691" s="34"/>
      <c r="T691" s="34"/>
      <c r="U691" s="34"/>
    </row>
    <row r="692" spans="1:21" ht="15.75" customHeight="1">
      <c r="A692" s="34"/>
      <c r="B692" s="41"/>
      <c r="C692" s="34"/>
      <c r="D692" s="49"/>
      <c r="E692" s="1"/>
      <c r="F692" s="1"/>
      <c r="G692" s="1"/>
      <c r="H692" s="34"/>
      <c r="I692" s="34"/>
      <c r="J692" s="34"/>
      <c r="K692" s="34"/>
      <c r="L692" s="34"/>
      <c r="M692" s="34"/>
      <c r="N692" s="34"/>
      <c r="O692" s="34"/>
      <c r="P692" s="34"/>
      <c r="Q692" s="34"/>
      <c r="R692" s="34"/>
      <c r="S692" s="34"/>
      <c r="T692" s="34"/>
      <c r="U692" s="34"/>
    </row>
    <row r="693" spans="1:21" ht="15.75" customHeight="1">
      <c r="A693" s="34"/>
      <c r="B693" s="41"/>
      <c r="C693" s="34"/>
      <c r="D693" s="49"/>
      <c r="E693" s="1"/>
      <c r="F693" s="1"/>
      <c r="G693" s="1"/>
      <c r="H693" s="34"/>
      <c r="I693" s="34"/>
      <c r="J693" s="34"/>
      <c r="K693" s="34"/>
      <c r="L693" s="34"/>
      <c r="M693" s="34"/>
      <c r="N693" s="34"/>
      <c r="O693" s="34"/>
      <c r="P693" s="34"/>
      <c r="Q693" s="34"/>
      <c r="R693" s="34"/>
      <c r="S693" s="34"/>
      <c r="T693" s="34"/>
      <c r="U693" s="34"/>
    </row>
    <row r="694" spans="1:21" ht="15.75" customHeight="1">
      <c r="A694" s="34"/>
      <c r="B694" s="41"/>
      <c r="C694" s="34"/>
      <c r="D694" s="49"/>
      <c r="E694" s="1"/>
      <c r="F694" s="1"/>
      <c r="G694" s="1"/>
      <c r="H694" s="34"/>
      <c r="I694" s="34"/>
      <c r="J694" s="34"/>
      <c r="K694" s="34"/>
      <c r="L694" s="34"/>
      <c r="M694" s="34"/>
      <c r="N694" s="34"/>
      <c r="O694" s="34"/>
      <c r="P694" s="34"/>
      <c r="Q694" s="34"/>
      <c r="R694" s="34"/>
      <c r="S694" s="34"/>
      <c r="T694" s="34"/>
      <c r="U694" s="34"/>
    </row>
    <row r="695" spans="1:21" ht="15.75" customHeight="1">
      <c r="A695" s="34"/>
      <c r="B695" s="41"/>
      <c r="C695" s="34"/>
      <c r="D695" s="49"/>
      <c r="E695" s="1"/>
      <c r="F695" s="1"/>
      <c r="G695" s="1"/>
      <c r="H695" s="34"/>
      <c r="I695" s="34"/>
      <c r="J695" s="34"/>
      <c r="K695" s="34"/>
      <c r="L695" s="34"/>
      <c r="M695" s="34"/>
      <c r="N695" s="34"/>
      <c r="O695" s="34"/>
      <c r="P695" s="34"/>
      <c r="Q695" s="34"/>
      <c r="R695" s="34"/>
      <c r="S695" s="34"/>
      <c r="T695" s="34"/>
      <c r="U695" s="34"/>
    </row>
    <row r="696" spans="1:21" ht="15.75" customHeight="1">
      <c r="A696" s="34"/>
      <c r="B696" s="41"/>
      <c r="C696" s="34"/>
      <c r="D696" s="49"/>
      <c r="E696" s="1"/>
      <c r="F696" s="1"/>
      <c r="G696" s="1"/>
      <c r="H696" s="34"/>
      <c r="I696" s="34"/>
      <c r="J696" s="34"/>
      <c r="K696" s="34"/>
      <c r="L696" s="34"/>
      <c r="M696" s="34"/>
      <c r="N696" s="34"/>
      <c r="O696" s="34"/>
      <c r="P696" s="34"/>
      <c r="Q696" s="34"/>
      <c r="R696" s="34"/>
      <c r="S696" s="34"/>
      <c r="T696" s="34"/>
      <c r="U696" s="34"/>
    </row>
    <row r="697" spans="1:21" ht="15.75" customHeight="1">
      <c r="A697" s="34"/>
      <c r="B697" s="41"/>
      <c r="C697" s="34"/>
      <c r="D697" s="49"/>
      <c r="E697" s="1"/>
      <c r="F697" s="1"/>
      <c r="G697" s="1"/>
      <c r="H697" s="34"/>
      <c r="I697" s="34"/>
      <c r="J697" s="34"/>
      <c r="K697" s="34"/>
      <c r="L697" s="34"/>
      <c r="M697" s="34"/>
      <c r="N697" s="34"/>
      <c r="O697" s="34"/>
      <c r="P697" s="34"/>
      <c r="Q697" s="34"/>
      <c r="R697" s="34"/>
      <c r="S697" s="34"/>
      <c r="T697" s="34"/>
      <c r="U697" s="34"/>
    </row>
    <row r="698" spans="1:21" ht="15.75" customHeight="1">
      <c r="A698" s="34"/>
      <c r="B698" s="41"/>
      <c r="C698" s="34"/>
      <c r="D698" s="49"/>
      <c r="E698" s="1"/>
      <c r="F698" s="1"/>
      <c r="G698" s="1"/>
      <c r="H698" s="34"/>
      <c r="I698" s="34"/>
      <c r="J698" s="34"/>
      <c r="K698" s="34"/>
      <c r="L698" s="34"/>
      <c r="M698" s="34"/>
      <c r="N698" s="34"/>
      <c r="O698" s="34"/>
      <c r="P698" s="34"/>
      <c r="Q698" s="34"/>
      <c r="R698" s="34"/>
      <c r="S698" s="34"/>
      <c r="T698" s="34"/>
      <c r="U698" s="34"/>
    </row>
    <row r="699" spans="1:21" ht="15.75" customHeight="1">
      <c r="A699" s="34"/>
      <c r="B699" s="41"/>
      <c r="C699" s="34"/>
      <c r="D699" s="49"/>
      <c r="E699" s="1"/>
      <c r="F699" s="1"/>
      <c r="G699" s="1"/>
      <c r="H699" s="34"/>
      <c r="I699" s="34"/>
      <c r="J699" s="34"/>
      <c r="K699" s="34"/>
      <c r="L699" s="34"/>
      <c r="M699" s="34"/>
      <c r="N699" s="34"/>
      <c r="O699" s="34"/>
      <c r="P699" s="34"/>
      <c r="Q699" s="34"/>
      <c r="R699" s="34"/>
      <c r="S699" s="34"/>
      <c r="T699" s="34"/>
      <c r="U699" s="34"/>
    </row>
    <row r="700" spans="1:21" ht="15.75" customHeight="1">
      <c r="A700" s="34"/>
      <c r="B700" s="41"/>
      <c r="C700" s="34"/>
      <c r="D700" s="49"/>
      <c r="E700" s="1"/>
      <c r="F700" s="1"/>
      <c r="G700" s="1"/>
      <c r="H700" s="34"/>
      <c r="I700" s="34"/>
      <c r="J700" s="34"/>
      <c r="K700" s="34"/>
      <c r="L700" s="34"/>
      <c r="M700" s="34"/>
      <c r="N700" s="34"/>
      <c r="O700" s="34"/>
      <c r="P700" s="34"/>
      <c r="Q700" s="34"/>
      <c r="R700" s="34"/>
      <c r="S700" s="34"/>
      <c r="T700" s="34"/>
      <c r="U700" s="34"/>
    </row>
    <row r="701" spans="1:21" ht="15.75" customHeight="1">
      <c r="A701" s="34"/>
      <c r="B701" s="41"/>
      <c r="C701" s="34"/>
      <c r="D701" s="49"/>
      <c r="E701" s="1"/>
      <c r="F701" s="1"/>
      <c r="G701" s="1"/>
      <c r="H701" s="34"/>
      <c r="I701" s="34"/>
      <c r="J701" s="34"/>
      <c r="K701" s="34"/>
      <c r="L701" s="34"/>
      <c r="M701" s="34"/>
      <c r="N701" s="34"/>
      <c r="O701" s="34"/>
      <c r="P701" s="34"/>
      <c r="Q701" s="34"/>
      <c r="R701" s="34"/>
      <c r="S701" s="34"/>
      <c r="T701" s="34"/>
      <c r="U701" s="34"/>
    </row>
    <row r="702" spans="1:21" ht="15.75" customHeight="1">
      <c r="A702" s="34"/>
      <c r="B702" s="41"/>
      <c r="C702" s="34"/>
      <c r="D702" s="49"/>
      <c r="E702" s="1"/>
      <c r="F702" s="1"/>
      <c r="G702" s="1"/>
      <c r="H702" s="34"/>
      <c r="I702" s="34"/>
      <c r="J702" s="34"/>
      <c r="K702" s="34"/>
      <c r="L702" s="34"/>
      <c r="M702" s="34"/>
      <c r="N702" s="34"/>
      <c r="O702" s="34"/>
      <c r="P702" s="34"/>
      <c r="Q702" s="34"/>
      <c r="R702" s="34"/>
      <c r="S702" s="34"/>
      <c r="T702" s="34"/>
      <c r="U702" s="34"/>
    </row>
    <row r="703" spans="1:21" ht="15.75" customHeight="1">
      <c r="A703" s="34"/>
      <c r="B703" s="41"/>
      <c r="C703" s="34"/>
      <c r="D703" s="49"/>
      <c r="E703" s="1"/>
      <c r="F703" s="1"/>
      <c r="G703" s="1"/>
      <c r="H703" s="34"/>
      <c r="I703" s="34"/>
      <c r="J703" s="34"/>
      <c r="K703" s="34"/>
      <c r="L703" s="34"/>
      <c r="M703" s="34"/>
      <c r="N703" s="34"/>
      <c r="O703" s="34"/>
      <c r="P703" s="34"/>
      <c r="Q703" s="34"/>
      <c r="R703" s="34"/>
      <c r="S703" s="34"/>
      <c r="T703" s="34"/>
      <c r="U703" s="34"/>
    </row>
    <row r="704" spans="1:21" ht="15.75" customHeight="1">
      <c r="A704" s="34"/>
      <c r="B704" s="41"/>
      <c r="C704" s="34"/>
      <c r="D704" s="49"/>
      <c r="E704" s="1"/>
      <c r="F704" s="1"/>
      <c r="G704" s="1"/>
      <c r="H704" s="34"/>
      <c r="I704" s="34"/>
      <c r="J704" s="34"/>
      <c r="K704" s="34"/>
      <c r="L704" s="34"/>
      <c r="M704" s="34"/>
      <c r="N704" s="34"/>
      <c r="O704" s="34"/>
      <c r="P704" s="34"/>
      <c r="Q704" s="34"/>
      <c r="R704" s="34"/>
      <c r="S704" s="34"/>
      <c r="T704" s="34"/>
      <c r="U704" s="34"/>
    </row>
    <row r="705" spans="1:21" ht="15.75" customHeight="1">
      <c r="A705" s="34"/>
      <c r="B705" s="41"/>
      <c r="C705" s="34"/>
      <c r="D705" s="49"/>
      <c r="E705" s="1"/>
      <c r="F705" s="1"/>
      <c r="G705" s="1"/>
      <c r="H705" s="34"/>
      <c r="I705" s="34"/>
      <c r="J705" s="34"/>
      <c r="K705" s="34"/>
      <c r="L705" s="34"/>
      <c r="M705" s="34"/>
      <c r="N705" s="34"/>
      <c r="O705" s="34"/>
      <c r="P705" s="34"/>
      <c r="Q705" s="34"/>
      <c r="R705" s="34"/>
      <c r="S705" s="34"/>
      <c r="T705" s="34"/>
      <c r="U705" s="34"/>
    </row>
    <row r="706" spans="1:21" ht="15.75" customHeight="1">
      <c r="A706" s="34"/>
      <c r="B706" s="41"/>
      <c r="C706" s="34"/>
      <c r="D706" s="49"/>
      <c r="E706" s="1"/>
      <c r="F706" s="1"/>
      <c r="G706" s="1"/>
      <c r="H706" s="34"/>
      <c r="I706" s="34"/>
      <c r="J706" s="34"/>
      <c r="K706" s="34"/>
      <c r="L706" s="34"/>
      <c r="M706" s="34"/>
      <c r="N706" s="34"/>
      <c r="O706" s="34"/>
      <c r="P706" s="34"/>
      <c r="Q706" s="34"/>
      <c r="R706" s="34"/>
      <c r="S706" s="34"/>
      <c r="T706" s="34"/>
      <c r="U706" s="34"/>
    </row>
    <row r="707" spans="1:21" ht="15.75" customHeight="1">
      <c r="A707" s="34"/>
      <c r="B707" s="41"/>
      <c r="C707" s="34"/>
      <c r="D707" s="49"/>
      <c r="E707" s="1"/>
      <c r="F707" s="1"/>
      <c r="G707" s="1"/>
      <c r="H707" s="34"/>
      <c r="I707" s="34"/>
      <c r="J707" s="34"/>
      <c r="K707" s="34"/>
      <c r="L707" s="34"/>
      <c r="M707" s="34"/>
      <c r="N707" s="34"/>
      <c r="O707" s="34"/>
      <c r="P707" s="34"/>
      <c r="Q707" s="34"/>
      <c r="R707" s="34"/>
      <c r="S707" s="34"/>
      <c r="T707" s="34"/>
      <c r="U707" s="34"/>
    </row>
    <row r="708" spans="1:21" ht="15.75" customHeight="1">
      <c r="A708" s="34"/>
      <c r="B708" s="41"/>
      <c r="C708" s="34"/>
      <c r="D708" s="49"/>
      <c r="E708" s="1"/>
      <c r="F708" s="1"/>
      <c r="G708" s="1"/>
      <c r="H708" s="34"/>
      <c r="I708" s="34"/>
      <c r="J708" s="34"/>
      <c r="K708" s="34"/>
      <c r="L708" s="34"/>
      <c r="M708" s="34"/>
      <c r="N708" s="34"/>
      <c r="O708" s="34"/>
      <c r="P708" s="34"/>
      <c r="Q708" s="34"/>
      <c r="R708" s="34"/>
      <c r="S708" s="34"/>
      <c r="T708" s="34"/>
      <c r="U708" s="34"/>
    </row>
    <row r="709" spans="1:21" ht="15.75" customHeight="1">
      <c r="A709" s="34"/>
      <c r="B709" s="41"/>
      <c r="C709" s="34"/>
      <c r="D709" s="49"/>
      <c r="E709" s="1"/>
      <c r="F709" s="1"/>
      <c r="G709" s="1"/>
      <c r="H709" s="34"/>
      <c r="I709" s="34"/>
      <c r="J709" s="34"/>
      <c r="K709" s="34"/>
      <c r="L709" s="34"/>
      <c r="M709" s="34"/>
      <c r="N709" s="34"/>
      <c r="O709" s="34"/>
      <c r="P709" s="34"/>
      <c r="Q709" s="34"/>
      <c r="R709" s="34"/>
      <c r="S709" s="34"/>
      <c r="T709" s="34"/>
      <c r="U709" s="34"/>
    </row>
    <row r="710" spans="1:21" ht="15.75" customHeight="1">
      <c r="A710" s="34"/>
      <c r="B710" s="41"/>
      <c r="C710" s="34"/>
      <c r="D710" s="49"/>
      <c r="E710" s="1"/>
      <c r="F710" s="1"/>
      <c r="G710" s="1"/>
      <c r="H710" s="34"/>
      <c r="I710" s="34"/>
      <c r="J710" s="34"/>
      <c r="K710" s="34"/>
      <c r="L710" s="34"/>
      <c r="M710" s="34"/>
      <c r="N710" s="34"/>
      <c r="O710" s="34"/>
      <c r="P710" s="34"/>
      <c r="Q710" s="34"/>
      <c r="R710" s="34"/>
      <c r="S710" s="34"/>
      <c r="T710" s="34"/>
      <c r="U710" s="34"/>
    </row>
    <row r="711" spans="1:21" ht="15.75" customHeight="1">
      <c r="A711" s="34"/>
      <c r="B711" s="41"/>
      <c r="C711" s="34"/>
      <c r="D711" s="49"/>
      <c r="E711" s="1"/>
      <c r="F711" s="1"/>
      <c r="G711" s="1"/>
      <c r="H711" s="34"/>
      <c r="I711" s="34"/>
      <c r="J711" s="34"/>
      <c r="K711" s="34"/>
      <c r="L711" s="34"/>
      <c r="M711" s="34"/>
      <c r="N711" s="34"/>
      <c r="O711" s="34"/>
      <c r="P711" s="34"/>
      <c r="Q711" s="34"/>
      <c r="R711" s="34"/>
      <c r="S711" s="34"/>
      <c r="T711" s="34"/>
      <c r="U711" s="34"/>
    </row>
    <row r="712" spans="1:21" ht="15.75" customHeight="1">
      <c r="A712" s="34"/>
      <c r="B712" s="41"/>
      <c r="C712" s="34"/>
      <c r="D712" s="49"/>
      <c r="E712" s="1"/>
      <c r="F712" s="1"/>
      <c r="G712" s="1"/>
      <c r="H712" s="34"/>
      <c r="I712" s="34"/>
      <c r="J712" s="34"/>
      <c r="K712" s="34"/>
      <c r="L712" s="34"/>
      <c r="M712" s="34"/>
      <c r="N712" s="34"/>
      <c r="O712" s="34"/>
      <c r="P712" s="34"/>
      <c r="Q712" s="34"/>
      <c r="R712" s="34"/>
      <c r="S712" s="34"/>
      <c r="T712" s="34"/>
      <c r="U712" s="34"/>
    </row>
    <row r="713" spans="1:21" ht="15.75" customHeight="1">
      <c r="A713" s="34"/>
      <c r="B713" s="41"/>
      <c r="C713" s="34"/>
      <c r="D713" s="49"/>
      <c r="E713" s="1"/>
      <c r="F713" s="1"/>
      <c r="G713" s="1"/>
      <c r="H713" s="34"/>
      <c r="I713" s="34"/>
      <c r="J713" s="34"/>
      <c r="K713" s="34"/>
      <c r="L713" s="34"/>
      <c r="M713" s="34"/>
      <c r="N713" s="34"/>
      <c r="O713" s="34"/>
      <c r="P713" s="34"/>
      <c r="Q713" s="34"/>
      <c r="R713" s="34"/>
      <c r="S713" s="34"/>
      <c r="T713" s="34"/>
      <c r="U713" s="34"/>
    </row>
    <row r="714" spans="1:21" ht="15.75" customHeight="1">
      <c r="A714" s="34"/>
      <c r="B714" s="41"/>
      <c r="C714" s="34"/>
      <c r="D714" s="49"/>
      <c r="E714" s="1"/>
      <c r="F714" s="1"/>
      <c r="G714" s="1"/>
      <c r="H714" s="34"/>
      <c r="I714" s="34"/>
      <c r="J714" s="34"/>
      <c r="K714" s="34"/>
      <c r="L714" s="34"/>
      <c r="M714" s="34"/>
      <c r="N714" s="34"/>
      <c r="O714" s="34"/>
      <c r="P714" s="34"/>
      <c r="Q714" s="34"/>
      <c r="R714" s="34"/>
      <c r="S714" s="34"/>
      <c r="T714" s="34"/>
      <c r="U714" s="34"/>
    </row>
    <row r="715" spans="1:21" ht="15.75" customHeight="1">
      <c r="A715" s="34"/>
      <c r="B715" s="41"/>
      <c r="C715" s="34"/>
      <c r="D715" s="49"/>
      <c r="E715" s="1"/>
      <c r="F715" s="1"/>
      <c r="G715" s="1"/>
      <c r="H715" s="34"/>
      <c r="I715" s="34"/>
      <c r="J715" s="34"/>
      <c r="K715" s="34"/>
      <c r="L715" s="34"/>
      <c r="M715" s="34"/>
      <c r="N715" s="34"/>
      <c r="O715" s="34"/>
      <c r="P715" s="34"/>
      <c r="Q715" s="34"/>
      <c r="R715" s="34"/>
      <c r="S715" s="34"/>
      <c r="T715" s="34"/>
      <c r="U715" s="34"/>
    </row>
    <row r="716" spans="1:21" ht="15.75" customHeight="1">
      <c r="A716" s="34"/>
      <c r="B716" s="41"/>
      <c r="C716" s="34"/>
      <c r="D716" s="49"/>
      <c r="E716" s="1"/>
      <c r="F716" s="1"/>
      <c r="G716" s="1"/>
      <c r="H716" s="34"/>
      <c r="I716" s="34"/>
      <c r="J716" s="34"/>
      <c r="K716" s="34"/>
      <c r="L716" s="34"/>
      <c r="M716" s="34"/>
      <c r="N716" s="34"/>
      <c r="O716" s="34"/>
      <c r="P716" s="34"/>
      <c r="Q716" s="34"/>
      <c r="R716" s="34"/>
      <c r="S716" s="34"/>
      <c r="T716" s="34"/>
      <c r="U716" s="34"/>
    </row>
    <row r="717" spans="1:21" ht="15.75" customHeight="1">
      <c r="A717" s="34"/>
      <c r="B717" s="41"/>
      <c r="C717" s="34"/>
      <c r="D717" s="49"/>
      <c r="E717" s="1"/>
      <c r="F717" s="1"/>
      <c r="G717" s="1"/>
      <c r="H717" s="34"/>
      <c r="I717" s="34"/>
      <c r="J717" s="34"/>
      <c r="K717" s="34"/>
      <c r="L717" s="34"/>
      <c r="M717" s="34"/>
      <c r="N717" s="34"/>
      <c r="O717" s="34"/>
      <c r="P717" s="34"/>
      <c r="Q717" s="34"/>
      <c r="R717" s="34"/>
      <c r="S717" s="34"/>
      <c r="T717" s="34"/>
      <c r="U717" s="34"/>
    </row>
    <row r="718" spans="1:21" ht="15.75" customHeight="1">
      <c r="A718" s="34"/>
      <c r="B718" s="41"/>
      <c r="C718" s="34"/>
      <c r="D718" s="49"/>
      <c r="E718" s="1"/>
      <c r="F718" s="1"/>
      <c r="G718" s="1"/>
      <c r="H718" s="34"/>
      <c r="I718" s="34"/>
      <c r="J718" s="34"/>
      <c r="K718" s="34"/>
      <c r="L718" s="34"/>
      <c r="M718" s="34"/>
      <c r="N718" s="34"/>
      <c r="O718" s="34"/>
      <c r="P718" s="34"/>
      <c r="Q718" s="34"/>
      <c r="R718" s="34"/>
      <c r="S718" s="34"/>
      <c r="T718" s="34"/>
      <c r="U718" s="34"/>
    </row>
    <row r="719" spans="1:21" ht="15.75" customHeight="1">
      <c r="A719" s="34"/>
      <c r="B719" s="41"/>
      <c r="C719" s="34"/>
      <c r="D719" s="49"/>
      <c r="E719" s="1"/>
      <c r="F719" s="1"/>
      <c r="G719" s="1"/>
      <c r="H719" s="34"/>
      <c r="I719" s="34"/>
      <c r="J719" s="34"/>
      <c r="K719" s="34"/>
      <c r="L719" s="34"/>
      <c r="M719" s="34"/>
      <c r="N719" s="34"/>
      <c r="O719" s="34"/>
      <c r="P719" s="34"/>
      <c r="Q719" s="34"/>
      <c r="R719" s="34"/>
      <c r="S719" s="34"/>
      <c r="T719" s="34"/>
      <c r="U719" s="34"/>
    </row>
    <row r="720" spans="1:21" ht="15.75" customHeight="1">
      <c r="A720" s="34"/>
      <c r="B720" s="41"/>
      <c r="C720" s="34"/>
      <c r="D720" s="49"/>
      <c r="E720" s="1"/>
      <c r="F720" s="1"/>
      <c r="G720" s="1"/>
      <c r="H720" s="34"/>
      <c r="I720" s="34"/>
      <c r="J720" s="34"/>
      <c r="K720" s="34"/>
      <c r="L720" s="34"/>
      <c r="M720" s="34"/>
      <c r="N720" s="34"/>
      <c r="O720" s="34"/>
      <c r="P720" s="34"/>
      <c r="Q720" s="34"/>
      <c r="R720" s="34"/>
      <c r="S720" s="34"/>
      <c r="T720" s="34"/>
      <c r="U720" s="34"/>
    </row>
    <row r="721" spans="1:21" ht="15.75" customHeight="1">
      <c r="A721" s="34"/>
      <c r="B721" s="41"/>
      <c r="C721" s="34"/>
      <c r="D721" s="49"/>
      <c r="E721" s="1"/>
      <c r="F721" s="1"/>
      <c r="G721" s="1"/>
      <c r="H721" s="34"/>
      <c r="I721" s="34"/>
      <c r="J721" s="34"/>
      <c r="K721" s="34"/>
      <c r="L721" s="34"/>
      <c r="M721" s="34"/>
      <c r="N721" s="34"/>
      <c r="O721" s="34"/>
      <c r="P721" s="34"/>
      <c r="Q721" s="34"/>
      <c r="R721" s="34"/>
      <c r="S721" s="34"/>
      <c r="T721" s="34"/>
      <c r="U721" s="34"/>
    </row>
    <row r="722" spans="1:21" ht="15.75" customHeight="1">
      <c r="A722" s="34"/>
      <c r="B722" s="41"/>
      <c r="C722" s="34"/>
      <c r="D722" s="49"/>
      <c r="E722" s="1"/>
      <c r="F722" s="1"/>
      <c r="G722" s="1"/>
      <c r="H722" s="34"/>
      <c r="I722" s="34"/>
      <c r="J722" s="34"/>
      <c r="K722" s="34"/>
      <c r="L722" s="34"/>
      <c r="M722" s="34"/>
      <c r="N722" s="34"/>
      <c r="O722" s="34"/>
      <c r="P722" s="34"/>
      <c r="Q722" s="34"/>
      <c r="R722" s="34"/>
      <c r="S722" s="34"/>
      <c r="T722" s="34"/>
      <c r="U722" s="34"/>
    </row>
    <row r="723" spans="1:21" ht="15.75" customHeight="1">
      <c r="A723" s="34"/>
      <c r="B723" s="41"/>
      <c r="C723" s="34"/>
      <c r="D723" s="49"/>
      <c r="E723" s="1"/>
      <c r="F723" s="1"/>
      <c r="G723" s="1"/>
      <c r="H723" s="34"/>
      <c r="I723" s="34"/>
      <c r="J723" s="34"/>
      <c r="K723" s="34"/>
      <c r="L723" s="34"/>
      <c r="M723" s="34"/>
      <c r="N723" s="34"/>
      <c r="O723" s="34"/>
      <c r="P723" s="34"/>
      <c r="Q723" s="34"/>
      <c r="R723" s="34"/>
      <c r="S723" s="34"/>
      <c r="T723" s="34"/>
      <c r="U723" s="34"/>
    </row>
    <row r="724" spans="1:21" ht="15.75" customHeight="1">
      <c r="A724" s="34"/>
      <c r="B724" s="41"/>
      <c r="C724" s="34"/>
      <c r="D724" s="49"/>
      <c r="E724" s="1"/>
      <c r="F724" s="1"/>
      <c r="G724" s="1"/>
      <c r="H724" s="34"/>
      <c r="I724" s="34"/>
      <c r="J724" s="34"/>
      <c r="K724" s="34"/>
      <c r="L724" s="34"/>
      <c r="M724" s="34"/>
      <c r="N724" s="34"/>
      <c r="O724" s="34"/>
      <c r="P724" s="34"/>
      <c r="Q724" s="34"/>
      <c r="R724" s="34"/>
      <c r="S724" s="34"/>
      <c r="T724" s="34"/>
      <c r="U724" s="34"/>
    </row>
    <row r="725" spans="1:21" ht="15.75" customHeight="1">
      <c r="A725" s="34"/>
      <c r="B725" s="41"/>
      <c r="C725" s="34"/>
      <c r="D725" s="49"/>
      <c r="E725" s="1"/>
      <c r="F725" s="1"/>
      <c r="G725" s="1"/>
      <c r="H725" s="34"/>
      <c r="I725" s="34"/>
      <c r="J725" s="34"/>
      <c r="K725" s="34"/>
      <c r="L725" s="34"/>
      <c r="M725" s="34"/>
      <c r="N725" s="34"/>
      <c r="O725" s="34"/>
      <c r="P725" s="34"/>
      <c r="Q725" s="34"/>
      <c r="R725" s="34"/>
      <c r="S725" s="34"/>
      <c r="T725" s="34"/>
      <c r="U725" s="34"/>
    </row>
    <row r="726" spans="1:21" ht="15.75" customHeight="1">
      <c r="A726" s="34"/>
      <c r="B726" s="41"/>
      <c r="C726" s="34"/>
      <c r="D726" s="49"/>
      <c r="E726" s="1"/>
      <c r="F726" s="1"/>
      <c r="G726" s="1"/>
      <c r="H726" s="34"/>
      <c r="I726" s="34"/>
      <c r="J726" s="34"/>
      <c r="K726" s="34"/>
      <c r="L726" s="34"/>
      <c r="M726" s="34"/>
      <c r="N726" s="34"/>
      <c r="O726" s="34"/>
      <c r="P726" s="34"/>
      <c r="Q726" s="34"/>
      <c r="R726" s="34"/>
      <c r="S726" s="34"/>
      <c r="T726" s="34"/>
      <c r="U726" s="34"/>
    </row>
    <row r="727" spans="1:21" ht="15.75" customHeight="1">
      <c r="A727" s="34"/>
      <c r="B727" s="41"/>
      <c r="C727" s="34"/>
      <c r="D727" s="49"/>
      <c r="E727" s="1"/>
      <c r="F727" s="1"/>
      <c r="G727" s="1"/>
      <c r="H727" s="34"/>
      <c r="I727" s="34"/>
      <c r="J727" s="34"/>
      <c r="K727" s="34"/>
      <c r="L727" s="34"/>
      <c r="M727" s="34"/>
      <c r="N727" s="34"/>
      <c r="O727" s="34"/>
      <c r="P727" s="34"/>
      <c r="Q727" s="34"/>
      <c r="R727" s="34"/>
      <c r="S727" s="34"/>
      <c r="T727" s="34"/>
      <c r="U727" s="34"/>
    </row>
    <row r="728" spans="1:21" ht="15.75" customHeight="1">
      <c r="A728" s="34"/>
      <c r="B728" s="41"/>
      <c r="C728" s="34"/>
      <c r="D728" s="49"/>
      <c r="E728" s="1"/>
      <c r="F728" s="1"/>
      <c r="G728" s="1"/>
      <c r="H728" s="34"/>
      <c r="I728" s="34"/>
      <c r="J728" s="34"/>
      <c r="K728" s="34"/>
      <c r="L728" s="34"/>
      <c r="M728" s="34"/>
      <c r="N728" s="34"/>
      <c r="O728" s="34"/>
      <c r="P728" s="34"/>
      <c r="Q728" s="34"/>
      <c r="R728" s="34"/>
      <c r="S728" s="34"/>
      <c r="T728" s="34"/>
      <c r="U728" s="34"/>
    </row>
    <row r="729" spans="1:21" ht="15.75" customHeight="1">
      <c r="A729" s="34"/>
      <c r="B729" s="41"/>
      <c r="C729" s="34"/>
      <c r="D729" s="49"/>
      <c r="E729" s="1"/>
      <c r="F729" s="1"/>
      <c r="G729" s="1"/>
      <c r="H729" s="34"/>
      <c r="I729" s="34"/>
      <c r="J729" s="34"/>
      <c r="K729" s="34"/>
      <c r="L729" s="34"/>
      <c r="M729" s="34"/>
      <c r="N729" s="34"/>
      <c r="O729" s="34"/>
      <c r="P729" s="34"/>
      <c r="Q729" s="34"/>
      <c r="R729" s="34"/>
      <c r="S729" s="34"/>
      <c r="T729" s="34"/>
      <c r="U729" s="34"/>
    </row>
    <row r="730" spans="1:21" ht="15.75" customHeight="1">
      <c r="A730" s="34"/>
      <c r="B730" s="41"/>
      <c r="C730" s="34"/>
      <c r="D730" s="49"/>
      <c r="E730" s="1"/>
      <c r="F730" s="1"/>
      <c r="G730" s="1"/>
      <c r="H730" s="34"/>
      <c r="I730" s="34"/>
      <c r="J730" s="34"/>
      <c r="K730" s="34"/>
      <c r="L730" s="34"/>
      <c r="M730" s="34"/>
      <c r="N730" s="34"/>
      <c r="O730" s="34"/>
      <c r="P730" s="34"/>
      <c r="Q730" s="34"/>
      <c r="R730" s="34"/>
      <c r="S730" s="34"/>
      <c r="T730" s="34"/>
      <c r="U730" s="34"/>
    </row>
    <row r="731" spans="1:21" ht="15.75" customHeight="1">
      <c r="A731" s="34"/>
      <c r="B731" s="41"/>
      <c r="C731" s="34"/>
      <c r="D731" s="49"/>
      <c r="E731" s="1"/>
      <c r="F731" s="1"/>
      <c r="G731" s="1"/>
      <c r="H731" s="34"/>
      <c r="I731" s="34"/>
      <c r="J731" s="34"/>
      <c r="K731" s="34"/>
      <c r="L731" s="34"/>
      <c r="M731" s="34"/>
      <c r="N731" s="34"/>
      <c r="O731" s="34"/>
      <c r="P731" s="34"/>
      <c r="Q731" s="34"/>
      <c r="R731" s="34"/>
      <c r="S731" s="34"/>
      <c r="T731" s="34"/>
      <c r="U731" s="34"/>
    </row>
    <row r="732" spans="1:21" ht="15.75" customHeight="1">
      <c r="A732" s="34"/>
      <c r="B732" s="41"/>
      <c r="C732" s="34"/>
      <c r="D732" s="49"/>
      <c r="E732" s="1"/>
      <c r="F732" s="1"/>
      <c r="G732" s="1"/>
      <c r="H732" s="34"/>
      <c r="I732" s="34"/>
      <c r="J732" s="34"/>
      <c r="K732" s="34"/>
      <c r="L732" s="34"/>
      <c r="M732" s="34"/>
      <c r="N732" s="34"/>
      <c r="O732" s="34"/>
      <c r="P732" s="34"/>
      <c r="Q732" s="34"/>
      <c r="R732" s="34"/>
      <c r="S732" s="34"/>
      <c r="T732" s="34"/>
      <c r="U732" s="34"/>
    </row>
    <row r="733" spans="1:21" ht="15.75" customHeight="1">
      <c r="A733" s="34"/>
      <c r="B733" s="41"/>
      <c r="C733" s="34"/>
      <c r="D733" s="49"/>
      <c r="E733" s="1"/>
      <c r="F733" s="1"/>
      <c r="G733" s="1"/>
      <c r="H733" s="34"/>
      <c r="I733" s="34"/>
      <c r="J733" s="34"/>
      <c r="K733" s="34"/>
      <c r="L733" s="34"/>
      <c r="M733" s="34"/>
      <c r="N733" s="34"/>
      <c r="O733" s="34"/>
      <c r="P733" s="34"/>
      <c r="Q733" s="34"/>
      <c r="R733" s="34"/>
      <c r="S733" s="34"/>
      <c r="T733" s="34"/>
      <c r="U733" s="34"/>
    </row>
    <row r="734" spans="1:21" ht="15.75" customHeight="1">
      <c r="A734" s="34"/>
      <c r="B734" s="41"/>
      <c r="C734" s="34"/>
      <c r="D734" s="49"/>
      <c r="E734" s="1"/>
      <c r="F734" s="1"/>
      <c r="G734" s="1"/>
      <c r="H734" s="34"/>
      <c r="I734" s="34"/>
      <c r="J734" s="34"/>
      <c r="K734" s="34"/>
      <c r="L734" s="34"/>
      <c r="M734" s="34"/>
      <c r="N734" s="34"/>
      <c r="O734" s="34"/>
      <c r="P734" s="34"/>
      <c r="Q734" s="34"/>
      <c r="R734" s="34"/>
      <c r="S734" s="34"/>
      <c r="T734" s="34"/>
      <c r="U734" s="34"/>
    </row>
    <row r="735" spans="1:21" ht="15.75" customHeight="1">
      <c r="A735" s="34"/>
      <c r="B735" s="41"/>
      <c r="C735" s="34"/>
      <c r="D735" s="49"/>
      <c r="E735" s="1"/>
      <c r="F735" s="1"/>
      <c r="G735" s="1"/>
      <c r="H735" s="34"/>
      <c r="I735" s="34"/>
      <c r="J735" s="34"/>
      <c r="K735" s="34"/>
      <c r="L735" s="34"/>
      <c r="M735" s="34"/>
      <c r="N735" s="34"/>
      <c r="O735" s="34"/>
      <c r="P735" s="34"/>
      <c r="Q735" s="34"/>
      <c r="R735" s="34"/>
      <c r="S735" s="34"/>
      <c r="T735" s="34"/>
      <c r="U735" s="34"/>
    </row>
    <row r="736" spans="1:21" ht="15.75" customHeight="1">
      <c r="A736" s="34"/>
      <c r="B736" s="41"/>
      <c r="C736" s="34"/>
      <c r="D736" s="49"/>
      <c r="E736" s="1"/>
      <c r="F736" s="1"/>
      <c r="G736" s="1"/>
      <c r="H736" s="34"/>
      <c r="I736" s="34"/>
      <c r="J736" s="34"/>
      <c r="K736" s="34"/>
      <c r="L736" s="34"/>
      <c r="M736" s="34"/>
      <c r="N736" s="34"/>
      <c r="O736" s="34"/>
      <c r="P736" s="34"/>
      <c r="Q736" s="34"/>
      <c r="R736" s="34"/>
      <c r="S736" s="34"/>
      <c r="T736" s="34"/>
      <c r="U736" s="34"/>
    </row>
    <row r="737" spans="1:21" ht="15.75" customHeight="1">
      <c r="A737" s="34"/>
      <c r="B737" s="41"/>
      <c r="C737" s="34"/>
      <c r="D737" s="49"/>
      <c r="E737" s="1"/>
      <c r="F737" s="1"/>
      <c r="G737" s="1"/>
      <c r="H737" s="34"/>
      <c r="I737" s="34"/>
      <c r="J737" s="34"/>
      <c r="K737" s="34"/>
      <c r="L737" s="34"/>
      <c r="M737" s="34"/>
      <c r="N737" s="34"/>
      <c r="O737" s="34"/>
      <c r="P737" s="34"/>
      <c r="Q737" s="34"/>
      <c r="R737" s="34"/>
      <c r="S737" s="34"/>
      <c r="T737" s="34"/>
      <c r="U737" s="34"/>
    </row>
    <row r="738" spans="1:21" ht="15.75" customHeight="1">
      <c r="A738" s="34"/>
      <c r="B738" s="41"/>
      <c r="C738" s="34"/>
      <c r="D738" s="49"/>
      <c r="E738" s="1"/>
      <c r="F738" s="1"/>
      <c r="G738" s="1"/>
      <c r="H738" s="34"/>
      <c r="I738" s="34"/>
      <c r="J738" s="34"/>
      <c r="K738" s="34"/>
      <c r="L738" s="34"/>
      <c r="M738" s="34"/>
      <c r="N738" s="34"/>
      <c r="O738" s="34"/>
      <c r="P738" s="34"/>
      <c r="Q738" s="34"/>
      <c r="R738" s="34"/>
      <c r="S738" s="34"/>
      <c r="T738" s="34"/>
      <c r="U738" s="34"/>
    </row>
    <row r="739" spans="1:21" ht="15.75" customHeight="1">
      <c r="A739" s="34"/>
      <c r="B739" s="41"/>
      <c r="C739" s="34"/>
      <c r="D739" s="49"/>
      <c r="E739" s="1"/>
      <c r="F739" s="1"/>
      <c r="G739" s="1"/>
      <c r="H739" s="34"/>
      <c r="I739" s="34"/>
      <c r="J739" s="34"/>
      <c r="K739" s="34"/>
      <c r="L739" s="34"/>
      <c r="M739" s="34"/>
      <c r="N739" s="34"/>
      <c r="O739" s="34"/>
      <c r="P739" s="34"/>
      <c r="Q739" s="34"/>
      <c r="R739" s="34"/>
      <c r="S739" s="34"/>
      <c r="T739" s="34"/>
      <c r="U739" s="34"/>
    </row>
    <row r="740" spans="1:21" ht="15.75" customHeight="1">
      <c r="A740" s="34"/>
      <c r="B740" s="41"/>
      <c r="C740" s="34"/>
      <c r="D740" s="49"/>
      <c r="E740" s="1"/>
      <c r="F740" s="1"/>
      <c r="G740" s="1"/>
      <c r="H740" s="34"/>
      <c r="I740" s="34"/>
      <c r="J740" s="34"/>
      <c r="K740" s="34"/>
      <c r="L740" s="34"/>
      <c r="M740" s="34"/>
      <c r="N740" s="34"/>
      <c r="O740" s="34"/>
      <c r="P740" s="34"/>
      <c r="Q740" s="34"/>
      <c r="R740" s="34"/>
      <c r="S740" s="34"/>
      <c r="T740" s="34"/>
      <c r="U740" s="34"/>
    </row>
    <row r="741" spans="1:21" ht="15.75" customHeight="1">
      <c r="A741" s="34"/>
      <c r="B741" s="41"/>
      <c r="C741" s="34"/>
      <c r="D741" s="49"/>
      <c r="E741" s="1"/>
      <c r="F741" s="1"/>
      <c r="G741" s="1"/>
      <c r="H741" s="34"/>
      <c r="I741" s="34"/>
      <c r="J741" s="34"/>
      <c r="K741" s="34"/>
      <c r="L741" s="34"/>
      <c r="M741" s="34"/>
      <c r="N741" s="34"/>
      <c r="O741" s="34"/>
      <c r="P741" s="34"/>
      <c r="Q741" s="34"/>
      <c r="R741" s="34"/>
      <c r="S741" s="34"/>
      <c r="T741" s="34"/>
      <c r="U741" s="34"/>
    </row>
    <row r="742" spans="1:21" ht="15.75" customHeight="1">
      <c r="A742" s="34"/>
      <c r="B742" s="41"/>
      <c r="C742" s="34"/>
      <c r="D742" s="49"/>
      <c r="E742" s="1"/>
      <c r="F742" s="1"/>
      <c r="G742" s="1"/>
      <c r="H742" s="34"/>
      <c r="I742" s="34"/>
      <c r="J742" s="34"/>
      <c r="K742" s="34"/>
      <c r="L742" s="34"/>
      <c r="M742" s="34"/>
      <c r="N742" s="34"/>
      <c r="O742" s="34"/>
      <c r="P742" s="34"/>
      <c r="Q742" s="34"/>
      <c r="R742" s="34"/>
      <c r="S742" s="34"/>
      <c r="T742" s="34"/>
      <c r="U742" s="34"/>
    </row>
    <row r="743" spans="1:21" ht="15.75" customHeight="1">
      <c r="A743" s="34"/>
      <c r="B743" s="41"/>
      <c r="C743" s="34"/>
      <c r="D743" s="49"/>
      <c r="E743" s="1"/>
      <c r="F743" s="1"/>
      <c r="G743" s="1"/>
      <c r="H743" s="34"/>
      <c r="I743" s="34"/>
      <c r="J743" s="34"/>
      <c r="K743" s="34"/>
      <c r="L743" s="34"/>
      <c r="M743" s="34"/>
      <c r="N743" s="34"/>
      <c r="O743" s="34"/>
      <c r="P743" s="34"/>
      <c r="Q743" s="34"/>
      <c r="R743" s="34"/>
      <c r="S743" s="34"/>
      <c r="T743" s="34"/>
      <c r="U743" s="34"/>
    </row>
    <row r="744" spans="1:21" ht="15.75" customHeight="1">
      <c r="A744" s="34"/>
      <c r="B744" s="41"/>
      <c r="C744" s="34"/>
      <c r="D744" s="49"/>
      <c r="E744" s="1"/>
      <c r="F744" s="1"/>
      <c r="G744" s="1"/>
      <c r="H744" s="34"/>
      <c r="I744" s="34"/>
      <c r="J744" s="34"/>
      <c r="K744" s="34"/>
      <c r="L744" s="34"/>
      <c r="M744" s="34"/>
      <c r="N744" s="34"/>
      <c r="O744" s="34"/>
      <c r="P744" s="34"/>
      <c r="Q744" s="34"/>
      <c r="R744" s="34"/>
      <c r="S744" s="34"/>
      <c r="T744" s="34"/>
      <c r="U744" s="34"/>
    </row>
    <row r="745" spans="1:21" ht="15.75" customHeight="1">
      <c r="A745" s="34"/>
      <c r="B745" s="41"/>
      <c r="C745" s="34"/>
      <c r="D745" s="49"/>
      <c r="E745" s="1"/>
      <c r="F745" s="1"/>
      <c r="G745" s="1"/>
      <c r="H745" s="34"/>
      <c r="I745" s="34"/>
      <c r="J745" s="34"/>
      <c r="K745" s="34"/>
      <c r="L745" s="34"/>
      <c r="M745" s="34"/>
      <c r="N745" s="34"/>
      <c r="O745" s="34"/>
      <c r="P745" s="34"/>
      <c r="Q745" s="34"/>
      <c r="R745" s="34"/>
      <c r="S745" s="34"/>
      <c r="T745" s="34"/>
      <c r="U745" s="34"/>
    </row>
    <row r="746" spans="1:21" ht="15.75" customHeight="1">
      <c r="A746" s="34"/>
      <c r="B746" s="41"/>
      <c r="C746" s="34"/>
      <c r="D746" s="49"/>
      <c r="E746" s="1"/>
      <c r="F746" s="1"/>
      <c r="G746" s="1"/>
      <c r="H746" s="34"/>
      <c r="I746" s="34"/>
      <c r="J746" s="34"/>
      <c r="K746" s="34"/>
      <c r="L746" s="34"/>
      <c r="M746" s="34"/>
      <c r="N746" s="34"/>
      <c r="O746" s="34"/>
      <c r="P746" s="34"/>
      <c r="Q746" s="34"/>
      <c r="R746" s="34"/>
      <c r="S746" s="34"/>
      <c r="T746" s="34"/>
      <c r="U746" s="34"/>
    </row>
    <row r="747" spans="1:21" ht="15.75" customHeight="1">
      <c r="A747" s="34"/>
      <c r="B747" s="41"/>
      <c r="C747" s="34"/>
      <c r="D747" s="49"/>
      <c r="E747" s="1"/>
      <c r="F747" s="1"/>
      <c r="G747" s="1"/>
      <c r="H747" s="34"/>
      <c r="I747" s="34"/>
      <c r="J747" s="34"/>
      <c r="K747" s="34"/>
      <c r="L747" s="34"/>
      <c r="M747" s="34"/>
      <c r="N747" s="34"/>
      <c r="O747" s="34"/>
      <c r="P747" s="34"/>
      <c r="Q747" s="34"/>
      <c r="R747" s="34"/>
      <c r="S747" s="34"/>
      <c r="T747" s="34"/>
      <c r="U747" s="34"/>
    </row>
    <row r="748" spans="1:21" ht="15.75" customHeight="1">
      <c r="A748" s="34"/>
      <c r="B748" s="41"/>
      <c r="C748" s="34"/>
      <c r="D748" s="49"/>
      <c r="E748" s="1"/>
      <c r="F748" s="1"/>
      <c r="G748" s="1"/>
      <c r="H748" s="34"/>
      <c r="I748" s="34"/>
      <c r="J748" s="34"/>
      <c r="K748" s="34"/>
      <c r="L748" s="34"/>
      <c r="M748" s="34"/>
      <c r="N748" s="34"/>
      <c r="O748" s="34"/>
      <c r="P748" s="34"/>
      <c r="Q748" s="34"/>
      <c r="R748" s="34"/>
      <c r="S748" s="34"/>
      <c r="T748" s="34"/>
      <c r="U748" s="34"/>
    </row>
    <row r="749" spans="1:21" ht="15.75" customHeight="1">
      <c r="A749" s="34"/>
      <c r="B749" s="41"/>
      <c r="C749" s="34"/>
      <c r="D749" s="49"/>
      <c r="E749" s="1"/>
      <c r="F749" s="1"/>
      <c r="G749" s="1"/>
      <c r="H749" s="34"/>
      <c r="I749" s="34"/>
      <c r="J749" s="34"/>
      <c r="K749" s="34"/>
      <c r="L749" s="34"/>
      <c r="M749" s="34"/>
      <c r="N749" s="34"/>
      <c r="O749" s="34"/>
      <c r="P749" s="34"/>
      <c r="Q749" s="34"/>
      <c r="R749" s="34"/>
      <c r="S749" s="34"/>
      <c r="T749" s="34"/>
      <c r="U749" s="34"/>
    </row>
    <row r="750" spans="1:21" ht="15.75" customHeight="1">
      <c r="A750" s="34"/>
      <c r="B750" s="41"/>
      <c r="C750" s="34"/>
      <c r="D750" s="49"/>
      <c r="E750" s="1"/>
      <c r="F750" s="1"/>
      <c r="G750" s="1"/>
      <c r="H750" s="34"/>
      <c r="I750" s="34"/>
      <c r="J750" s="34"/>
      <c r="K750" s="34"/>
      <c r="L750" s="34"/>
      <c r="M750" s="34"/>
      <c r="N750" s="34"/>
      <c r="O750" s="34"/>
      <c r="P750" s="34"/>
      <c r="Q750" s="34"/>
      <c r="R750" s="34"/>
      <c r="S750" s="34"/>
      <c r="T750" s="34"/>
      <c r="U750" s="34"/>
    </row>
    <row r="751" spans="1:21" ht="15.75" customHeight="1">
      <c r="A751" s="34"/>
      <c r="B751" s="41"/>
      <c r="C751" s="34"/>
      <c r="D751" s="49"/>
      <c r="E751" s="1"/>
      <c r="F751" s="1"/>
      <c r="G751" s="1"/>
      <c r="H751" s="34"/>
      <c r="I751" s="34"/>
      <c r="J751" s="34"/>
      <c r="K751" s="34"/>
      <c r="L751" s="34"/>
      <c r="M751" s="34"/>
      <c r="N751" s="34"/>
      <c r="O751" s="34"/>
      <c r="P751" s="34"/>
      <c r="Q751" s="34"/>
      <c r="R751" s="34"/>
      <c r="S751" s="34"/>
      <c r="T751" s="34"/>
      <c r="U751" s="34"/>
    </row>
    <row r="752" spans="1:21" ht="15.75" customHeight="1">
      <c r="A752" s="34"/>
      <c r="B752" s="41"/>
      <c r="C752" s="34"/>
      <c r="D752" s="49"/>
      <c r="E752" s="1"/>
      <c r="F752" s="1"/>
      <c r="G752" s="1"/>
      <c r="H752" s="34"/>
      <c r="I752" s="34"/>
      <c r="J752" s="34"/>
      <c r="K752" s="34"/>
      <c r="L752" s="34"/>
      <c r="M752" s="34"/>
      <c r="N752" s="34"/>
      <c r="O752" s="34"/>
      <c r="P752" s="34"/>
      <c r="Q752" s="34"/>
      <c r="R752" s="34"/>
      <c r="S752" s="34"/>
      <c r="T752" s="34"/>
      <c r="U752" s="34"/>
    </row>
    <row r="753" spans="1:21" ht="15.75" customHeight="1">
      <c r="A753" s="34"/>
      <c r="B753" s="41"/>
      <c r="C753" s="34"/>
      <c r="D753" s="49"/>
      <c r="E753" s="1"/>
      <c r="F753" s="1"/>
      <c r="G753" s="1"/>
      <c r="H753" s="34"/>
      <c r="I753" s="34"/>
      <c r="J753" s="34"/>
      <c r="K753" s="34"/>
      <c r="L753" s="34"/>
      <c r="M753" s="34"/>
      <c r="N753" s="34"/>
      <c r="O753" s="34"/>
      <c r="P753" s="34"/>
      <c r="Q753" s="34"/>
      <c r="R753" s="34"/>
      <c r="S753" s="34"/>
      <c r="T753" s="34"/>
      <c r="U753" s="34"/>
    </row>
    <row r="754" spans="1:21" ht="15.75" customHeight="1">
      <c r="A754" s="34"/>
      <c r="B754" s="41"/>
      <c r="C754" s="34"/>
      <c r="D754" s="49"/>
      <c r="E754" s="1"/>
      <c r="F754" s="1"/>
      <c r="G754" s="1"/>
      <c r="H754" s="34"/>
      <c r="I754" s="34"/>
      <c r="J754" s="34"/>
      <c r="K754" s="34"/>
      <c r="L754" s="34"/>
      <c r="M754" s="34"/>
      <c r="N754" s="34"/>
      <c r="O754" s="34"/>
      <c r="P754" s="34"/>
      <c r="Q754" s="34"/>
      <c r="R754" s="34"/>
      <c r="S754" s="34"/>
      <c r="T754" s="34"/>
      <c r="U754" s="34"/>
    </row>
    <row r="755" spans="1:21" ht="15.75" customHeight="1">
      <c r="A755" s="34"/>
      <c r="B755" s="41"/>
      <c r="C755" s="34"/>
      <c r="D755" s="49"/>
      <c r="E755" s="1"/>
      <c r="F755" s="1"/>
      <c r="G755" s="1"/>
      <c r="H755" s="34"/>
      <c r="I755" s="34"/>
      <c r="J755" s="34"/>
      <c r="K755" s="34"/>
      <c r="L755" s="34"/>
      <c r="M755" s="34"/>
      <c r="N755" s="34"/>
      <c r="O755" s="34"/>
      <c r="P755" s="34"/>
      <c r="Q755" s="34"/>
      <c r="R755" s="34"/>
      <c r="S755" s="34"/>
      <c r="T755" s="34"/>
      <c r="U755" s="34"/>
    </row>
    <row r="756" spans="1:21" ht="15.75" customHeight="1">
      <c r="A756" s="34"/>
      <c r="B756" s="41"/>
      <c r="C756" s="34"/>
      <c r="D756" s="49"/>
      <c r="E756" s="1"/>
      <c r="F756" s="1"/>
      <c r="G756" s="1"/>
      <c r="H756" s="34"/>
      <c r="I756" s="34"/>
      <c r="J756" s="34"/>
      <c r="K756" s="34"/>
      <c r="L756" s="34"/>
      <c r="M756" s="34"/>
      <c r="N756" s="34"/>
      <c r="O756" s="34"/>
      <c r="P756" s="34"/>
      <c r="Q756" s="34"/>
      <c r="R756" s="34"/>
      <c r="S756" s="34"/>
      <c r="T756" s="34"/>
      <c r="U756" s="34"/>
    </row>
    <row r="757" spans="1:21" ht="15.75" customHeight="1">
      <c r="A757" s="34"/>
      <c r="B757" s="41"/>
      <c r="C757" s="34"/>
      <c r="D757" s="49"/>
      <c r="E757" s="1"/>
      <c r="F757" s="1"/>
      <c r="G757" s="1"/>
      <c r="H757" s="34"/>
      <c r="I757" s="34"/>
      <c r="J757" s="34"/>
      <c r="K757" s="34"/>
      <c r="L757" s="34"/>
      <c r="M757" s="34"/>
      <c r="N757" s="34"/>
      <c r="O757" s="34"/>
      <c r="P757" s="34"/>
      <c r="Q757" s="34"/>
      <c r="R757" s="34"/>
      <c r="S757" s="34"/>
      <c r="T757" s="34"/>
      <c r="U757" s="34"/>
    </row>
    <row r="758" spans="1:21" ht="15.75" customHeight="1">
      <c r="A758" s="34"/>
      <c r="B758" s="41"/>
      <c r="C758" s="34"/>
      <c r="D758" s="49"/>
      <c r="E758" s="1"/>
      <c r="F758" s="1"/>
      <c r="G758" s="1"/>
      <c r="H758" s="34"/>
      <c r="I758" s="34"/>
      <c r="J758" s="34"/>
      <c r="K758" s="34"/>
      <c r="L758" s="34"/>
      <c r="M758" s="34"/>
      <c r="N758" s="34"/>
      <c r="O758" s="34"/>
      <c r="P758" s="34"/>
      <c r="Q758" s="34"/>
      <c r="R758" s="34"/>
      <c r="S758" s="34"/>
      <c r="T758" s="34"/>
      <c r="U758" s="34"/>
    </row>
    <row r="759" spans="1:21" ht="15.75" customHeight="1">
      <c r="A759" s="34"/>
      <c r="B759" s="41"/>
      <c r="C759" s="34"/>
      <c r="D759" s="49"/>
      <c r="E759" s="1"/>
      <c r="F759" s="1"/>
      <c r="G759" s="1"/>
      <c r="H759" s="34"/>
      <c r="I759" s="34"/>
      <c r="J759" s="34"/>
      <c r="K759" s="34"/>
      <c r="L759" s="34"/>
      <c r="M759" s="34"/>
      <c r="N759" s="34"/>
      <c r="O759" s="34"/>
      <c r="P759" s="34"/>
      <c r="Q759" s="34"/>
      <c r="R759" s="34"/>
      <c r="S759" s="34"/>
      <c r="T759" s="34"/>
      <c r="U759" s="34"/>
    </row>
    <row r="760" spans="1:21" ht="15.75" customHeight="1">
      <c r="A760" s="34"/>
      <c r="B760" s="41"/>
      <c r="C760" s="34"/>
      <c r="D760" s="49"/>
      <c r="E760" s="1"/>
      <c r="F760" s="1"/>
      <c r="G760" s="1"/>
      <c r="H760" s="34"/>
      <c r="I760" s="34"/>
      <c r="J760" s="34"/>
      <c r="K760" s="34"/>
      <c r="L760" s="34"/>
      <c r="M760" s="34"/>
      <c r="N760" s="34"/>
      <c r="O760" s="34"/>
      <c r="P760" s="34"/>
      <c r="Q760" s="34"/>
      <c r="R760" s="34"/>
      <c r="S760" s="34"/>
      <c r="T760" s="34"/>
      <c r="U760" s="34"/>
    </row>
    <row r="761" spans="1:21" ht="15.75" customHeight="1">
      <c r="A761" s="34"/>
      <c r="B761" s="41"/>
      <c r="C761" s="34"/>
      <c r="D761" s="49"/>
      <c r="E761" s="1"/>
      <c r="F761" s="1"/>
      <c r="G761" s="1"/>
      <c r="H761" s="34"/>
      <c r="I761" s="34"/>
      <c r="J761" s="34"/>
      <c r="K761" s="34"/>
      <c r="L761" s="34"/>
      <c r="M761" s="34"/>
      <c r="N761" s="34"/>
      <c r="O761" s="34"/>
      <c r="P761" s="34"/>
      <c r="Q761" s="34"/>
      <c r="R761" s="34"/>
      <c r="S761" s="34"/>
      <c r="T761" s="34"/>
      <c r="U761" s="34"/>
    </row>
    <row r="762" spans="1:21" ht="15.75" customHeight="1">
      <c r="A762" s="34"/>
      <c r="B762" s="41"/>
      <c r="C762" s="34"/>
      <c r="D762" s="49"/>
      <c r="E762" s="1"/>
      <c r="F762" s="1"/>
      <c r="G762" s="1"/>
      <c r="H762" s="34"/>
      <c r="I762" s="34"/>
      <c r="J762" s="34"/>
      <c r="K762" s="34"/>
      <c r="L762" s="34"/>
      <c r="M762" s="34"/>
      <c r="N762" s="34"/>
      <c r="O762" s="34"/>
      <c r="P762" s="34"/>
      <c r="Q762" s="34"/>
      <c r="R762" s="34"/>
      <c r="S762" s="34"/>
      <c r="T762" s="34"/>
      <c r="U762" s="34"/>
    </row>
    <row r="763" spans="1:21" ht="15.75" customHeight="1">
      <c r="A763" s="34"/>
      <c r="B763" s="41"/>
      <c r="C763" s="34"/>
      <c r="D763" s="49"/>
      <c r="E763" s="1"/>
      <c r="F763" s="1"/>
      <c r="G763" s="1"/>
      <c r="H763" s="34"/>
      <c r="I763" s="34"/>
      <c r="J763" s="34"/>
      <c r="K763" s="34"/>
      <c r="L763" s="34"/>
      <c r="M763" s="34"/>
      <c r="N763" s="34"/>
      <c r="O763" s="34"/>
      <c r="P763" s="34"/>
      <c r="Q763" s="34"/>
      <c r="R763" s="34"/>
      <c r="S763" s="34"/>
      <c r="T763" s="34"/>
      <c r="U763" s="34"/>
    </row>
    <row r="764" spans="1:21" ht="15.75" customHeight="1">
      <c r="A764" s="34"/>
      <c r="B764" s="41"/>
      <c r="C764" s="34"/>
      <c r="D764" s="49"/>
      <c r="E764" s="1"/>
      <c r="F764" s="1"/>
      <c r="G764" s="1"/>
      <c r="H764" s="34"/>
      <c r="I764" s="34"/>
      <c r="J764" s="34"/>
      <c r="K764" s="34"/>
      <c r="L764" s="34"/>
      <c r="M764" s="34"/>
      <c r="N764" s="34"/>
      <c r="O764" s="34"/>
      <c r="P764" s="34"/>
      <c r="Q764" s="34"/>
      <c r="R764" s="34"/>
      <c r="S764" s="34"/>
      <c r="T764" s="34"/>
      <c r="U764" s="34"/>
    </row>
    <row r="765" spans="1:21" ht="15.75" customHeight="1">
      <c r="A765" s="34"/>
      <c r="B765" s="41"/>
      <c r="C765" s="34"/>
      <c r="D765" s="49"/>
      <c r="E765" s="1"/>
      <c r="F765" s="1"/>
      <c r="G765" s="1"/>
      <c r="H765" s="34"/>
      <c r="I765" s="34"/>
      <c r="J765" s="34"/>
      <c r="K765" s="34"/>
      <c r="L765" s="34"/>
      <c r="M765" s="34"/>
      <c r="N765" s="34"/>
      <c r="O765" s="34"/>
      <c r="P765" s="34"/>
      <c r="Q765" s="34"/>
      <c r="R765" s="34"/>
      <c r="S765" s="34"/>
      <c r="T765" s="34"/>
      <c r="U765" s="34"/>
    </row>
    <row r="766" spans="1:21" ht="15.75" customHeight="1">
      <c r="A766" s="34"/>
      <c r="B766" s="41"/>
      <c r="C766" s="34"/>
      <c r="D766" s="49"/>
      <c r="E766" s="1"/>
      <c r="F766" s="1"/>
      <c r="G766" s="1"/>
      <c r="H766" s="34"/>
      <c r="I766" s="34"/>
      <c r="J766" s="34"/>
      <c r="K766" s="34"/>
      <c r="L766" s="34"/>
      <c r="M766" s="34"/>
      <c r="N766" s="34"/>
      <c r="O766" s="34"/>
      <c r="P766" s="34"/>
      <c r="Q766" s="34"/>
      <c r="R766" s="34"/>
      <c r="S766" s="34"/>
      <c r="T766" s="34"/>
      <c r="U766" s="34"/>
    </row>
    <row r="767" spans="1:21" ht="15.75" customHeight="1">
      <c r="A767" s="34"/>
      <c r="B767" s="41"/>
      <c r="C767" s="34"/>
      <c r="D767" s="49"/>
      <c r="E767" s="1"/>
      <c r="F767" s="1"/>
      <c r="G767" s="1"/>
      <c r="H767" s="34"/>
      <c r="I767" s="34"/>
      <c r="J767" s="34"/>
      <c r="K767" s="34"/>
      <c r="L767" s="34"/>
      <c r="M767" s="34"/>
      <c r="N767" s="34"/>
      <c r="O767" s="34"/>
      <c r="P767" s="34"/>
      <c r="Q767" s="34"/>
      <c r="R767" s="34"/>
      <c r="S767" s="34"/>
      <c r="T767" s="34"/>
      <c r="U767" s="34"/>
    </row>
    <row r="768" spans="1:21" ht="15.75" customHeight="1">
      <c r="A768" s="34"/>
      <c r="B768" s="41"/>
      <c r="C768" s="34"/>
      <c r="D768" s="49"/>
      <c r="E768" s="1"/>
      <c r="F768" s="1"/>
      <c r="G768" s="1"/>
      <c r="H768" s="34"/>
      <c r="I768" s="34"/>
      <c r="J768" s="34"/>
      <c r="K768" s="34"/>
      <c r="L768" s="34"/>
      <c r="M768" s="34"/>
      <c r="N768" s="34"/>
      <c r="O768" s="34"/>
      <c r="P768" s="34"/>
      <c r="Q768" s="34"/>
      <c r="R768" s="34"/>
      <c r="S768" s="34"/>
      <c r="T768" s="34"/>
      <c r="U768" s="34"/>
    </row>
    <row r="769" spans="1:21" ht="15.75" customHeight="1">
      <c r="A769" s="34"/>
      <c r="B769" s="41"/>
      <c r="C769" s="34"/>
      <c r="D769" s="49"/>
      <c r="E769" s="1"/>
      <c r="F769" s="1"/>
      <c r="G769" s="1"/>
      <c r="H769" s="34"/>
      <c r="I769" s="34"/>
      <c r="J769" s="34"/>
      <c r="K769" s="34"/>
      <c r="L769" s="34"/>
      <c r="M769" s="34"/>
      <c r="N769" s="34"/>
      <c r="O769" s="34"/>
      <c r="P769" s="34"/>
      <c r="Q769" s="34"/>
      <c r="R769" s="34"/>
      <c r="S769" s="34"/>
      <c r="T769" s="34"/>
      <c r="U769" s="34"/>
    </row>
    <row r="770" spans="1:21" ht="15.75" customHeight="1">
      <c r="A770" s="34"/>
      <c r="B770" s="41"/>
      <c r="C770" s="34"/>
      <c r="D770" s="49"/>
      <c r="E770" s="1"/>
      <c r="F770" s="1"/>
      <c r="G770" s="1"/>
      <c r="H770" s="34"/>
      <c r="I770" s="34"/>
      <c r="J770" s="34"/>
      <c r="K770" s="34"/>
      <c r="L770" s="34"/>
      <c r="M770" s="34"/>
      <c r="N770" s="34"/>
      <c r="O770" s="34"/>
      <c r="P770" s="34"/>
      <c r="Q770" s="34"/>
      <c r="R770" s="34"/>
      <c r="S770" s="34"/>
      <c r="T770" s="34"/>
      <c r="U770" s="34"/>
    </row>
    <row r="771" spans="1:21" ht="15.75" customHeight="1">
      <c r="A771" s="34"/>
      <c r="B771" s="41"/>
      <c r="C771" s="34"/>
      <c r="D771" s="49"/>
      <c r="E771" s="1"/>
      <c r="F771" s="1"/>
      <c r="G771" s="1"/>
      <c r="H771" s="34"/>
      <c r="I771" s="34"/>
      <c r="J771" s="34"/>
      <c r="K771" s="34"/>
      <c r="L771" s="34"/>
      <c r="M771" s="34"/>
      <c r="N771" s="34"/>
      <c r="O771" s="34"/>
      <c r="P771" s="34"/>
      <c r="Q771" s="34"/>
      <c r="R771" s="34"/>
      <c r="S771" s="34"/>
      <c r="T771" s="34"/>
      <c r="U771" s="34"/>
    </row>
    <row r="772" spans="1:21" ht="15.75" customHeight="1">
      <c r="A772" s="34"/>
      <c r="B772" s="41"/>
      <c r="C772" s="34"/>
      <c r="D772" s="49"/>
      <c r="E772" s="1"/>
      <c r="F772" s="1"/>
      <c r="G772" s="1"/>
      <c r="H772" s="34"/>
      <c r="I772" s="34"/>
      <c r="J772" s="34"/>
      <c r="K772" s="34"/>
      <c r="L772" s="34"/>
      <c r="M772" s="34"/>
      <c r="N772" s="34"/>
      <c r="O772" s="34"/>
      <c r="P772" s="34"/>
      <c r="Q772" s="34"/>
      <c r="R772" s="34"/>
      <c r="S772" s="34"/>
      <c r="T772" s="34"/>
      <c r="U772" s="34"/>
    </row>
    <row r="773" spans="1:21" ht="15.75" customHeight="1">
      <c r="A773" s="34"/>
      <c r="B773" s="41"/>
      <c r="C773" s="34"/>
      <c r="D773" s="49"/>
      <c r="E773" s="1"/>
      <c r="F773" s="1"/>
      <c r="G773" s="1"/>
      <c r="H773" s="34"/>
      <c r="I773" s="34"/>
      <c r="J773" s="34"/>
      <c r="K773" s="34"/>
      <c r="L773" s="34"/>
      <c r="M773" s="34"/>
      <c r="N773" s="34"/>
      <c r="O773" s="34"/>
      <c r="P773" s="34"/>
      <c r="Q773" s="34"/>
      <c r="R773" s="34"/>
      <c r="S773" s="34"/>
      <c r="T773" s="34"/>
      <c r="U773" s="34"/>
    </row>
    <row r="774" spans="1:21" ht="15.75" customHeight="1">
      <c r="A774" s="34"/>
      <c r="B774" s="41"/>
      <c r="C774" s="34"/>
      <c r="D774" s="49"/>
      <c r="E774" s="1"/>
      <c r="F774" s="1"/>
      <c r="G774" s="1"/>
      <c r="H774" s="34"/>
      <c r="I774" s="34"/>
      <c r="J774" s="34"/>
      <c r="K774" s="34"/>
      <c r="L774" s="34"/>
      <c r="M774" s="34"/>
      <c r="N774" s="34"/>
      <c r="O774" s="34"/>
      <c r="P774" s="34"/>
      <c r="Q774" s="34"/>
      <c r="R774" s="34"/>
      <c r="S774" s="34"/>
      <c r="T774" s="34"/>
      <c r="U774" s="34"/>
    </row>
    <row r="775" spans="1:21" ht="15.75" customHeight="1">
      <c r="A775" s="34"/>
      <c r="B775" s="41"/>
      <c r="C775" s="34"/>
      <c r="D775" s="49"/>
      <c r="E775" s="1"/>
      <c r="F775" s="1"/>
      <c r="G775" s="1"/>
      <c r="H775" s="34"/>
      <c r="I775" s="34"/>
      <c r="J775" s="34"/>
      <c r="K775" s="34"/>
      <c r="L775" s="34"/>
      <c r="M775" s="34"/>
      <c r="N775" s="34"/>
      <c r="O775" s="34"/>
      <c r="P775" s="34"/>
      <c r="Q775" s="34"/>
      <c r="R775" s="34"/>
      <c r="S775" s="34"/>
      <c r="T775" s="34"/>
      <c r="U775" s="34"/>
    </row>
    <row r="776" spans="1:21" ht="15.75" customHeight="1">
      <c r="A776" s="34"/>
      <c r="B776" s="41"/>
      <c r="C776" s="34"/>
      <c r="D776" s="49"/>
      <c r="E776" s="1"/>
      <c r="F776" s="1"/>
      <c r="G776" s="1"/>
      <c r="H776" s="34"/>
      <c r="I776" s="34"/>
      <c r="J776" s="34"/>
      <c r="K776" s="34"/>
      <c r="L776" s="34"/>
      <c r="M776" s="34"/>
      <c r="N776" s="34"/>
      <c r="O776" s="34"/>
      <c r="P776" s="34"/>
      <c r="Q776" s="34"/>
      <c r="R776" s="34"/>
      <c r="S776" s="34"/>
      <c r="T776" s="34"/>
      <c r="U776" s="34"/>
    </row>
    <row r="777" spans="1:21" ht="15.75" customHeight="1">
      <c r="A777" s="34"/>
      <c r="B777" s="41"/>
      <c r="C777" s="34"/>
      <c r="D777" s="49"/>
      <c r="E777" s="1"/>
      <c r="F777" s="1"/>
      <c r="G777" s="1"/>
      <c r="H777" s="34"/>
      <c r="I777" s="34"/>
      <c r="J777" s="34"/>
      <c r="K777" s="34"/>
      <c r="L777" s="34"/>
      <c r="M777" s="34"/>
      <c r="N777" s="34"/>
      <c r="O777" s="34"/>
      <c r="P777" s="34"/>
      <c r="Q777" s="34"/>
      <c r="R777" s="34"/>
      <c r="S777" s="34"/>
      <c r="T777" s="34"/>
      <c r="U777" s="34"/>
    </row>
    <row r="778" spans="1:21" ht="15.75" customHeight="1">
      <c r="A778" s="34"/>
      <c r="B778" s="41"/>
      <c r="C778" s="34"/>
      <c r="D778" s="49"/>
      <c r="E778" s="1"/>
      <c r="F778" s="1"/>
      <c r="G778" s="1"/>
      <c r="H778" s="34"/>
      <c r="I778" s="34"/>
      <c r="J778" s="34"/>
      <c r="K778" s="34"/>
      <c r="L778" s="34"/>
      <c r="M778" s="34"/>
      <c r="N778" s="34"/>
      <c r="O778" s="34"/>
      <c r="P778" s="34"/>
      <c r="Q778" s="34"/>
      <c r="R778" s="34"/>
      <c r="S778" s="34"/>
      <c r="T778" s="34"/>
      <c r="U778" s="34"/>
    </row>
    <row r="779" spans="1:21" ht="15.75" customHeight="1">
      <c r="A779" s="34"/>
      <c r="B779" s="41"/>
      <c r="C779" s="34"/>
      <c r="D779" s="49"/>
      <c r="E779" s="1"/>
      <c r="F779" s="1"/>
      <c r="G779" s="1"/>
      <c r="H779" s="34"/>
      <c r="I779" s="34"/>
      <c r="J779" s="34"/>
      <c r="K779" s="34"/>
      <c r="L779" s="34"/>
      <c r="M779" s="34"/>
      <c r="N779" s="34"/>
      <c r="O779" s="34"/>
      <c r="P779" s="34"/>
      <c r="Q779" s="34"/>
      <c r="R779" s="34"/>
      <c r="S779" s="34"/>
      <c r="T779" s="34"/>
      <c r="U779" s="34"/>
    </row>
    <row r="780" spans="1:21" ht="15.75" customHeight="1">
      <c r="A780" s="34"/>
      <c r="B780" s="41"/>
      <c r="C780" s="34"/>
      <c r="D780" s="49"/>
      <c r="E780" s="1"/>
      <c r="F780" s="1"/>
      <c r="G780" s="1"/>
      <c r="H780" s="34"/>
      <c r="I780" s="34"/>
      <c r="J780" s="34"/>
      <c r="K780" s="34"/>
      <c r="L780" s="34"/>
      <c r="M780" s="34"/>
      <c r="N780" s="34"/>
      <c r="O780" s="34"/>
      <c r="P780" s="34"/>
      <c r="Q780" s="34"/>
      <c r="R780" s="34"/>
      <c r="S780" s="34"/>
      <c r="T780" s="34"/>
      <c r="U780" s="34"/>
    </row>
    <row r="781" spans="1:21" ht="15.75" customHeight="1">
      <c r="A781" s="34"/>
      <c r="B781" s="41"/>
      <c r="C781" s="34"/>
      <c r="D781" s="49"/>
      <c r="E781" s="1"/>
      <c r="F781" s="1"/>
      <c r="G781" s="1"/>
      <c r="H781" s="34"/>
      <c r="I781" s="34"/>
      <c r="J781" s="34"/>
      <c r="K781" s="34"/>
      <c r="L781" s="34"/>
      <c r="M781" s="34"/>
      <c r="N781" s="34"/>
      <c r="O781" s="34"/>
      <c r="P781" s="34"/>
      <c r="Q781" s="34"/>
      <c r="R781" s="34"/>
      <c r="S781" s="34"/>
      <c r="T781" s="34"/>
      <c r="U781" s="34"/>
    </row>
    <row r="782" spans="1:21" ht="15.75" customHeight="1">
      <c r="A782" s="34"/>
      <c r="B782" s="41"/>
      <c r="C782" s="34"/>
      <c r="D782" s="49"/>
      <c r="E782" s="1"/>
      <c r="F782" s="1"/>
      <c r="G782" s="1"/>
      <c r="H782" s="34"/>
      <c r="I782" s="34"/>
      <c r="J782" s="34"/>
      <c r="K782" s="34"/>
      <c r="L782" s="34"/>
      <c r="M782" s="34"/>
      <c r="N782" s="34"/>
      <c r="O782" s="34"/>
      <c r="P782" s="34"/>
      <c r="Q782" s="34"/>
      <c r="R782" s="34"/>
      <c r="S782" s="34"/>
      <c r="T782" s="34"/>
      <c r="U782" s="34"/>
    </row>
    <row r="783" spans="1:21" ht="15.75" customHeight="1">
      <c r="A783" s="34"/>
      <c r="B783" s="41"/>
      <c r="C783" s="34"/>
      <c r="D783" s="49"/>
      <c r="E783" s="1"/>
      <c r="F783" s="1"/>
      <c r="G783" s="1"/>
      <c r="H783" s="34"/>
      <c r="I783" s="34"/>
      <c r="J783" s="34"/>
      <c r="K783" s="34"/>
      <c r="L783" s="34"/>
      <c r="M783" s="34"/>
      <c r="N783" s="34"/>
      <c r="O783" s="34"/>
      <c r="P783" s="34"/>
      <c r="Q783" s="34"/>
      <c r="R783" s="34"/>
      <c r="S783" s="34"/>
      <c r="T783" s="34"/>
      <c r="U783" s="34"/>
    </row>
    <row r="784" spans="1:21" ht="15.75" customHeight="1">
      <c r="A784" s="34"/>
      <c r="B784" s="41"/>
      <c r="C784" s="34"/>
      <c r="D784" s="49"/>
      <c r="E784" s="1"/>
      <c r="F784" s="1"/>
      <c r="G784" s="1"/>
      <c r="H784" s="34"/>
      <c r="I784" s="34"/>
      <c r="J784" s="34"/>
      <c r="K784" s="34"/>
      <c r="L784" s="34"/>
      <c r="M784" s="34"/>
      <c r="N784" s="34"/>
      <c r="O784" s="34"/>
      <c r="P784" s="34"/>
      <c r="Q784" s="34"/>
      <c r="R784" s="34"/>
      <c r="S784" s="34"/>
      <c r="T784" s="34"/>
      <c r="U784" s="34"/>
    </row>
    <row r="785" spans="1:21" ht="15.75" customHeight="1">
      <c r="A785" s="34"/>
      <c r="B785" s="41"/>
      <c r="C785" s="34"/>
      <c r="D785" s="49"/>
      <c r="E785" s="1"/>
      <c r="F785" s="1"/>
      <c r="G785" s="1"/>
      <c r="H785" s="34"/>
      <c r="I785" s="34"/>
      <c r="J785" s="34"/>
      <c r="K785" s="34"/>
      <c r="L785" s="34"/>
      <c r="M785" s="34"/>
      <c r="N785" s="34"/>
      <c r="O785" s="34"/>
      <c r="P785" s="34"/>
      <c r="Q785" s="34"/>
      <c r="R785" s="34"/>
      <c r="S785" s="34"/>
      <c r="T785" s="34"/>
      <c r="U785" s="34"/>
    </row>
    <row r="786" spans="1:21" ht="15.75" customHeight="1">
      <c r="A786" s="34"/>
      <c r="B786" s="41"/>
      <c r="C786" s="34"/>
      <c r="D786" s="49"/>
      <c r="E786" s="1"/>
      <c r="F786" s="1"/>
      <c r="G786" s="1"/>
      <c r="H786" s="34"/>
      <c r="I786" s="34"/>
      <c r="J786" s="34"/>
      <c r="K786" s="34"/>
      <c r="L786" s="34"/>
      <c r="M786" s="34"/>
      <c r="N786" s="34"/>
      <c r="O786" s="34"/>
      <c r="P786" s="34"/>
      <c r="Q786" s="34"/>
      <c r="R786" s="34"/>
      <c r="S786" s="34"/>
      <c r="T786" s="34"/>
      <c r="U786" s="34"/>
    </row>
    <row r="787" spans="1:21" ht="15.75" customHeight="1">
      <c r="A787" s="34"/>
      <c r="B787" s="41"/>
      <c r="C787" s="34"/>
      <c r="D787" s="49"/>
      <c r="E787" s="1"/>
      <c r="F787" s="1"/>
      <c r="G787" s="1"/>
      <c r="H787" s="34"/>
      <c r="I787" s="34"/>
      <c r="J787" s="34"/>
      <c r="K787" s="34"/>
      <c r="L787" s="34"/>
      <c r="M787" s="34"/>
      <c r="N787" s="34"/>
      <c r="O787" s="34"/>
      <c r="P787" s="34"/>
      <c r="Q787" s="34"/>
      <c r="R787" s="34"/>
      <c r="S787" s="34"/>
      <c r="T787" s="34"/>
      <c r="U787" s="34"/>
    </row>
    <row r="788" spans="1:21" ht="15.75" customHeight="1">
      <c r="A788" s="34"/>
      <c r="B788" s="41"/>
      <c r="C788" s="34"/>
      <c r="D788" s="49"/>
      <c r="E788" s="1"/>
      <c r="F788" s="1"/>
      <c r="G788" s="1"/>
      <c r="H788" s="34"/>
      <c r="I788" s="34"/>
      <c r="J788" s="34"/>
      <c r="K788" s="34"/>
      <c r="L788" s="34"/>
      <c r="M788" s="34"/>
      <c r="N788" s="34"/>
      <c r="O788" s="34"/>
      <c r="P788" s="34"/>
      <c r="Q788" s="34"/>
      <c r="R788" s="34"/>
      <c r="S788" s="34"/>
      <c r="T788" s="34"/>
      <c r="U788" s="34"/>
    </row>
    <row r="789" spans="1:21" ht="15.75" customHeight="1">
      <c r="A789" s="34"/>
      <c r="B789" s="41"/>
      <c r="C789" s="34"/>
      <c r="D789" s="49"/>
      <c r="E789" s="1"/>
      <c r="F789" s="1"/>
      <c r="G789" s="1"/>
      <c r="H789" s="34"/>
      <c r="I789" s="34"/>
      <c r="J789" s="34"/>
      <c r="K789" s="34"/>
      <c r="L789" s="34"/>
      <c r="M789" s="34"/>
      <c r="N789" s="34"/>
      <c r="O789" s="34"/>
      <c r="P789" s="34"/>
      <c r="Q789" s="34"/>
      <c r="R789" s="34"/>
      <c r="S789" s="34"/>
      <c r="T789" s="34"/>
      <c r="U789" s="34"/>
    </row>
    <row r="790" spans="1:21" ht="15.75" customHeight="1">
      <c r="A790" s="34"/>
      <c r="B790" s="41"/>
      <c r="C790" s="34"/>
      <c r="D790" s="49"/>
      <c r="E790" s="1"/>
      <c r="F790" s="1"/>
      <c r="G790" s="1"/>
      <c r="H790" s="34"/>
      <c r="I790" s="34"/>
      <c r="J790" s="34"/>
      <c r="K790" s="34"/>
      <c r="L790" s="34"/>
      <c r="M790" s="34"/>
      <c r="N790" s="34"/>
      <c r="O790" s="34"/>
      <c r="P790" s="34"/>
      <c r="Q790" s="34"/>
      <c r="R790" s="34"/>
      <c r="S790" s="34"/>
      <c r="T790" s="34"/>
      <c r="U790" s="34"/>
    </row>
    <row r="791" spans="1:21" ht="15.75" customHeight="1">
      <c r="A791" s="34"/>
      <c r="B791" s="41"/>
      <c r="C791" s="34"/>
      <c r="D791" s="49"/>
      <c r="E791" s="1"/>
      <c r="F791" s="1"/>
      <c r="G791" s="1"/>
      <c r="H791" s="34"/>
      <c r="I791" s="34"/>
      <c r="J791" s="34"/>
      <c r="K791" s="34"/>
      <c r="L791" s="34"/>
      <c r="M791" s="34"/>
      <c r="N791" s="34"/>
      <c r="O791" s="34"/>
      <c r="P791" s="34"/>
      <c r="Q791" s="34"/>
      <c r="R791" s="34"/>
      <c r="S791" s="34"/>
      <c r="T791" s="34"/>
      <c r="U791" s="34"/>
    </row>
    <row r="792" spans="1:21" ht="15.75" customHeight="1">
      <c r="A792" s="34"/>
      <c r="B792" s="41"/>
      <c r="C792" s="34"/>
      <c r="D792" s="49"/>
      <c r="E792" s="1"/>
      <c r="F792" s="1"/>
      <c r="G792" s="1"/>
      <c r="H792" s="34"/>
      <c r="I792" s="34"/>
      <c r="J792" s="34"/>
      <c r="K792" s="34"/>
      <c r="L792" s="34"/>
      <c r="M792" s="34"/>
      <c r="N792" s="34"/>
      <c r="O792" s="34"/>
      <c r="P792" s="34"/>
      <c r="Q792" s="34"/>
      <c r="R792" s="34"/>
      <c r="S792" s="34"/>
      <c r="T792" s="34"/>
      <c r="U792" s="34"/>
    </row>
    <row r="793" spans="1:21" ht="15.75" customHeight="1">
      <c r="A793" s="34"/>
      <c r="B793" s="41"/>
      <c r="C793" s="34"/>
      <c r="D793" s="49"/>
      <c r="E793" s="1"/>
      <c r="F793" s="1"/>
      <c r="G793" s="1"/>
      <c r="H793" s="34"/>
      <c r="I793" s="34"/>
      <c r="J793" s="34"/>
      <c r="K793" s="34"/>
      <c r="L793" s="34"/>
      <c r="M793" s="34"/>
      <c r="N793" s="34"/>
      <c r="O793" s="34"/>
      <c r="P793" s="34"/>
      <c r="Q793" s="34"/>
      <c r="R793" s="34"/>
      <c r="S793" s="34"/>
      <c r="T793" s="34"/>
      <c r="U793" s="34"/>
    </row>
    <row r="794" spans="1:21" ht="15.75" customHeight="1">
      <c r="A794" s="34"/>
      <c r="B794" s="41"/>
      <c r="C794" s="34"/>
      <c r="D794" s="49"/>
      <c r="E794" s="1"/>
      <c r="F794" s="1"/>
      <c r="G794" s="1"/>
      <c r="H794" s="34"/>
      <c r="I794" s="34"/>
      <c r="J794" s="34"/>
      <c r="K794" s="34"/>
      <c r="L794" s="34"/>
      <c r="M794" s="34"/>
      <c r="N794" s="34"/>
      <c r="O794" s="34"/>
      <c r="P794" s="34"/>
      <c r="Q794" s="34"/>
      <c r="R794" s="34"/>
      <c r="S794" s="34"/>
      <c r="T794" s="34"/>
      <c r="U794" s="34"/>
    </row>
    <row r="795" spans="1:21" ht="15.75" customHeight="1">
      <c r="A795" s="34"/>
      <c r="B795" s="41"/>
      <c r="C795" s="34"/>
      <c r="D795" s="49"/>
      <c r="E795" s="1"/>
      <c r="F795" s="1"/>
      <c r="G795" s="1"/>
      <c r="H795" s="34"/>
      <c r="I795" s="34"/>
      <c r="J795" s="34"/>
      <c r="K795" s="34"/>
      <c r="L795" s="34"/>
      <c r="M795" s="34"/>
      <c r="N795" s="34"/>
      <c r="O795" s="34"/>
      <c r="P795" s="34"/>
      <c r="Q795" s="34"/>
      <c r="R795" s="34"/>
      <c r="S795" s="34"/>
      <c r="T795" s="34"/>
      <c r="U795" s="34"/>
    </row>
    <row r="796" spans="1:21" ht="15.75" customHeight="1">
      <c r="A796" s="34"/>
      <c r="B796" s="41"/>
      <c r="C796" s="34"/>
      <c r="D796" s="49"/>
      <c r="E796" s="1"/>
      <c r="F796" s="1"/>
      <c r="G796" s="1"/>
      <c r="H796" s="34"/>
      <c r="I796" s="34"/>
      <c r="J796" s="34"/>
      <c r="K796" s="34"/>
      <c r="L796" s="34"/>
      <c r="M796" s="34"/>
      <c r="N796" s="34"/>
      <c r="O796" s="34"/>
      <c r="P796" s="34"/>
      <c r="Q796" s="34"/>
      <c r="R796" s="34"/>
      <c r="S796" s="34"/>
      <c r="T796" s="34"/>
      <c r="U796" s="34"/>
    </row>
    <row r="797" spans="1:21" ht="15.75" customHeight="1">
      <c r="A797" s="34"/>
      <c r="B797" s="41"/>
      <c r="C797" s="34"/>
      <c r="D797" s="49"/>
      <c r="E797" s="1"/>
      <c r="F797" s="1"/>
      <c r="G797" s="1"/>
      <c r="H797" s="34"/>
      <c r="I797" s="34"/>
      <c r="J797" s="34"/>
      <c r="K797" s="34"/>
      <c r="L797" s="34"/>
      <c r="M797" s="34"/>
      <c r="N797" s="34"/>
      <c r="O797" s="34"/>
      <c r="P797" s="34"/>
      <c r="Q797" s="34"/>
      <c r="R797" s="34"/>
      <c r="S797" s="34"/>
      <c r="T797" s="34"/>
      <c r="U797" s="34"/>
    </row>
    <row r="798" spans="1:21" ht="15.75" customHeight="1">
      <c r="A798" s="34"/>
      <c r="B798" s="41"/>
      <c r="C798" s="34"/>
      <c r="D798" s="49"/>
      <c r="E798" s="1"/>
      <c r="F798" s="1"/>
      <c r="G798" s="1"/>
      <c r="H798" s="34"/>
      <c r="I798" s="34"/>
      <c r="J798" s="34"/>
      <c r="K798" s="34"/>
      <c r="L798" s="34"/>
      <c r="M798" s="34"/>
      <c r="N798" s="34"/>
      <c r="O798" s="34"/>
      <c r="P798" s="34"/>
      <c r="Q798" s="34"/>
      <c r="R798" s="34"/>
      <c r="S798" s="34"/>
      <c r="T798" s="34"/>
      <c r="U798" s="34"/>
    </row>
    <row r="799" spans="1:21" ht="15.75" customHeight="1">
      <c r="A799" s="34"/>
      <c r="B799" s="41"/>
      <c r="C799" s="34"/>
      <c r="D799" s="49"/>
      <c r="E799" s="1"/>
      <c r="F799" s="1"/>
      <c r="G799" s="1"/>
      <c r="H799" s="34"/>
      <c r="I799" s="34"/>
      <c r="J799" s="34"/>
      <c r="K799" s="34"/>
      <c r="L799" s="34"/>
      <c r="M799" s="34"/>
      <c r="N799" s="34"/>
      <c r="O799" s="34"/>
      <c r="P799" s="34"/>
      <c r="Q799" s="34"/>
      <c r="R799" s="34"/>
      <c r="S799" s="34"/>
      <c r="T799" s="34"/>
      <c r="U799" s="34"/>
    </row>
    <row r="800" spans="1:21" ht="15.75" customHeight="1">
      <c r="A800" s="34"/>
      <c r="B800" s="41"/>
      <c r="C800" s="34"/>
      <c r="D800" s="49"/>
      <c r="E800" s="1"/>
      <c r="F800" s="1"/>
      <c r="G800" s="1"/>
      <c r="H800" s="34"/>
      <c r="I800" s="34"/>
      <c r="J800" s="34"/>
      <c r="K800" s="34"/>
      <c r="L800" s="34"/>
      <c r="M800" s="34"/>
      <c r="N800" s="34"/>
      <c r="O800" s="34"/>
      <c r="P800" s="34"/>
      <c r="Q800" s="34"/>
      <c r="R800" s="34"/>
      <c r="S800" s="34"/>
      <c r="T800" s="34"/>
      <c r="U800" s="34"/>
    </row>
    <row r="801" spans="1:21" ht="15.75" customHeight="1">
      <c r="A801" s="34"/>
      <c r="B801" s="41"/>
      <c r="C801" s="34"/>
      <c r="D801" s="49"/>
      <c r="E801" s="1"/>
      <c r="F801" s="1"/>
      <c r="G801" s="1"/>
      <c r="H801" s="34"/>
      <c r="I801" s="34"/>
      <c r="J801" s="34"/>
      <c r="K801" s="34"/>
      <c r="L801" s="34"/>
      <c r="M801" s="34"/>
      <c r="N801" s="34"/>
      <c r="O801" s="34"/>
      <c r="P801" s="34"/>
      <c r="Q801" s="34"/>
      <c r="R801" s="34"/>
      <c r="S801" s="34"/>
      <c r="T801" s="34"/>
      <c r="U801" s="34"/>
    </row>
    <row r="802" spans="1:21" ht="15.75" customHeight="1">
      <c r="A802" s="34"/>
      <c r="B802" s="41"/>
      <c r="C802" s="34"/>
      <c r="D802" s="49"/>
      <c r="E802" s="1"/>
      <c r="F802" s="1"/>
      <c r="G802" s="1"/>
      <c r="H802" s="34"/>
      <c r="I802" s="34"/>
      <c r="J802" s="34"/>
      <c r="K802" s="34"/>
      <c r="L802" s="34"/>
      <c r="M802" s="34"/>
      <c r="N802" s="34"/>
      <c r="O802" s="34"/>
      <c r="P802" s="34"/>
      <c r="Q802" s="34"/>
      <c r="R802" s="34"/>
      <c r="S802" s="34"/>
      <c r="T802" s="34"/>
      <c r="U802" s="34"/>
    </row>
    <row r="803" spans="1:21" ht="15.75" customHeight="1">
      <c r="A803" s="34"/>
      <c r="B803" s="41"/>
      <c r="C803" s="34"/>
      <c r="D803" s="49"/>
      <c r="E803" s="1"/>
      <c r="F803" s="1"/>
      <c r="G803" s="1"/>
      <c r="H803" s="34"/>
      <c r="I803" s="34"/>
      <c r="J803" s="34"/>
      <c r="K803" s="34"/>
      <c r="L803" s="34"/>
      <c r="M803" s="34"/>
      <c r="N803" s="34"/>
      <c r="O803" s="34"/>
      <c r="P803" s="34"/>
      <c r="Q803" s="34"/>
      <c r="R803" s="34"/>
      <c r="S803" s="34"/>
      <c r="T803" s="34"/>
      <c r="U803" s="34"/>
    </row>
    <row r="804" spans="1:21" ht="15.75" customHeight="1">
      <c r="A804" s="34"/>
      <c r="B804" s="41"/>
      <c r="C804" s="34"/>
      <c r="D804" s="49"/>
      <c r="E804" s="1"/>
      <c r="F804" s="1"/>
      <c r="G804" s="1"/>
      <c r="H804" s="34"/>
      <c r="I804" s="34"/>
      <c r="J804" s="34"/>
      <c r="K804" s="34"/>
      <c r="L804" s="34"/>
      <c r="M804" s="34"/>
      <c r="N804" s="34"/>
      <c r="O804" s="34"/>
      <c r="P804" s="34"/>
      <c r="Q804" s="34"/>
      <c r="R804" s="34"/>
      <c r="S804" s="34"/>
      <c r="T804" s="34"/>
      <c r="U804" s="34"/>
    </row>
    <row r="805" spans="1:21" ht="15.75" customHeight="1">
      <c r="A805" s="34"/>
      <c r="B805" s="41"/>
      <c r="C805" s="34"/>
      <c r="D805" s="49"/>
      <c r="E805" s="1"/>
      <c r="F805" s="1"/>
      <c r="G805" s="1"/>
      <c r="H805" s="34"/>
      <c r="I805" s="34"/>
      <c r="J805" s="34"/>
      <c r="K805" s="34"/>
      <c r="L805" s="34"/>
      <c r="M805" s="34"/>
      <c r="N805" s="34"/>
      <c r="O805" s="34"/>
      <c r="P805" s="34"/>
      <c r="Q805" s="34"/>
      <c r="R805" s="34"/>
      <c r="S805" s="34"/>
      <c r="T805" s="34"/>
      <c r="U805" s="34"/>
    </row>
    <row r="806" spans="1:21" ht="15.75" customHeight="1">
      <c r="A806" s="34"/>
      <c r="B806" s="41"/>
      <c r="C806" s="34"/>
      <c r="D806" s="49"/>
      <c r="E806" s="1"/>
      <c r="F806" s="1"/>
      <c r="G806" s="1"/>
      <c r="H806" s="34"/>
      <c r="I806" s="34"/>
      <c r="J806" s="34"/>
      <c r="K806" s="34"/>
      <c r="L806" s="34"/>
      <c r="M806" s="34"/>
      <c r="N806" s="34"/>
      <c r="O806" s="34"/>
      <c r="P806" s="34"/>
      <c r="Q806" s="34"/>
      <c r="R806" s="34"/>
      <c r="S806" s="34"/>
      <c r="T806" s="34"/>
      <c r="U806" s="34"/>
    </row>
    <row r="807" spans="1:21" ht="15.75" customHeight="1">
      <c r="A807" s="34"/>
      <c r="B807" s="41"/>
      <c r="C807" s="34"/>
      <c r="D807" s="49"/>
      <c r="E807" s="1"/>
      <c r="F807" s="1"/>
      <c r="G807" s="1"/>
      <c r="H807" s="34"/>
      <c r="I807" s="34"/>
      <c r="J807" s="34"/>
      <c r="K807" s="34"/>
      <c r="L807" s="34"/>
      <c r="M807" s="34"/>
      <c r="N807" s="34"/>
      <c r="O807" s="34"/>
      <c r="P807" s="34"/>
      <c r="Q807" s="34"/>
      <c r="R807" s="34"/>
      <c r="S807" s="34"/>
      <c r="T807" s="34"/>
      <c r="U807" s="34"/>
    </row>
    <row r="808" spans="1:21" ht="15.75" customHeight="1">
      <c r="A808" s="34"/>
      <c r="B808" s="41"/>
      <c r="C808" s="34"/>
      <c r="D808" s="49"/>
      <c r="E808" s="1"/>
      <c r="F808" s="1"/>
      <c r="G808" s="1"/>
      <c r="H808" s="34"/>
      <c r="I808" s="34"/>
      <c r="J808" s="34"/>
      <c r="K808" s="34"/>
      <c r="L808" s="34"/>
      <c r="M808" s="34"/>
      <c r="N808" s="34"/>
      <c r="O808" s="34"/>
      <c r="P808" s="34"/>
      <c r="Q808" s="34"/>
      <c r="R808" s="34"/>
      <c r="S808" s="34"/>
      <c r="T808" s="34"/>
      <c r="U808" s="34"/>
    </row>
    <row r="809" spans="1:21" ht="15.75" customHeight="1">
      <c r="A809" s="34"/>
      <c r="B809" s="41"/>
      <c r="C809" s="34"/>
      <c r="D809" s="49"/>
      <c r="E809" s="1"/>
      <c r="F809" s="1"/>
      <c r="G809" s="1"/>
      <c r="H809" s="34"/>
      <c r="I809" s="34"/>
      <c r="J809" s="34"/>
      <c r="K809" s="34"/>
      <c r="L809" s="34"/>
      <c r="M809" s="34"/>
      <c r="N809" s="34"/>
      <c r="O809" s="34"/>
      <c r="P809" s="34"/>
      <c r="Q809" s="34"/>
      <c r="R809" s="34"/>
      <c r="S809" s="34"/>
      <c r="T809" s="34"/>
      <c r="U809" s="34"/>
    </row>
    <row r="810" spans="1:21" ht="15.75" customHeight="1">
      <c r="A810" s="34"/>
      <c r="B810" s="41"/>
      <c r="C810" s="34"/>
      <c r="D810" s="49"/>
      <c r="E810" s="1"/>
      <c r="F810" s="1"/>
      <c r="G810" s="1"/>
      <c r="H810" s="34"/>
      <c r="I810" s="34"/>
      <c r="J810" s="34"/>
      <c r="K810" s="34"/>
      <c r="L810" s="34"/>
      <c r="M810" s="34"/>
      <c r="N810" s="34"/>
      <c r="O810" s="34"/>
      <c r="P810" s="34"/>
      <c r="Q810" s="34"/>
      <c r="R810" s="34"/>
      <c r="S810" s="34"/>
      <c r="T810" s="34"/>
      <c r="U810" s="34"/>
    </row>
    <row r="811" spans="1:21" ht="15.75" customHeight="1">
      <c r="A811" s="34"/>
      <c r="B811" s="41"/>
      <c r="C811" s="34"/>
      <c r="D811" s="49"/>
      <c r="E811" s="1"/>
      <c r="F811" s="1"/>
      <c r="G811" s="1"/>
      <c r="H811" s="34"/>
      <c r="I811" s="34"/>
      <c r="J811" s="34"/>
      <c r="K811" s="34"/>
      <c r="L811" s="34"/>
      <c r="M811" s="34"/>
      <c r="N811" s="34"/>
      <c r="O811" s="34"/>
      <c r="P811" s="34"/>
      <c r="Q811" s="34"/>
      <c r="R811" s="34"/>
      <c r="S811" s="34"/>
      <c r="T811" s="34"/>
      <c r="U811" s="34"/>
    </row>
    <row r="812" spans="1:21" ht="15.75" customHeight="1">
      <c r="A812" s="34"/>
      <c r="B812" s="41"/>
      <c r="C812" s="34"/>
      <c r="D812" s="49"/>
      <c r="E812" s="1"/>
      <c r="F812" s="1"/>
      <c r="G812" s="1"/>
      <c r="H812" s="34"/>
      <c r="I812" s="34"/>
      <c r="J812" s="34"/>
      <c r="K812" s="34"/>
      <c r="L812" s="34"/>
      <c r="M812" s="34"/>
      <c r="N812" s="34"/>
      <c r="O812" s="34"/>
      <c r="P812" s="34"/>
      <c r="Q812" s="34"/>
      <c r="R812" s="34"/>
      <c r="S812" s="34"/>
      <c r="T812" s="34"/>
      <c r="U812" s="34"/>
    </row>
    <row r="813" spans="1:21" ht="15.75" customHeight="1">
      <c r="A813" s="34"/>
      <c r="B813" s="41"/>
      <c r="C813" s="34"/>
      <c r="D813" s="49"/>
      <c r="E813" s="1"/>
      <c r="F813" s="1"/>
      <c r="G813" s="1"/>
      <c r="H813" s="34"/>
      <c r="I813" s="34"/>
      <c r="J813" s="34"/>
      <c r="K813" s="34"/>
      <c r="L813" s="34"/>
      <c r="M813" s="34"/>
      <c r="N813" s="34"/>
      <c r="O813" s="34"/>
      <c r="P813" s="34"/>
      <c r="Q813" s="34"/>
      <c r="R813" s="34"/>
      <c r="S813" s="34"/>
      <c r="T813" s="34"/>
      <c r="U813" s="34"/>
    </row>
    <row r="814" spans="1:21" ht="15.75" customHeight="1">
      <c r="A814" s="34"/>
      <c r="B814" s="41"/>
      <c r="C814" s="34"/>
      <c r="D814" s="49"/>
      <c r="E814" s="1"/>
      <c r="F814" s="1"/>
      <c r="G814" s="1"/>
      <c r="H814" s="34"/>
      <c r="I814" s="34"/>
      <c r="J814" s="34"/>
      <c r="K814" s="34"/>
      <c r="L814" s="34"/>
      <c r="M814" s="34"/>
      <c r="N814" s="34"/>
      <c r="O814" s="34"/>
      <c r="P814" s="34"/>
      <c r="Q814" s="34"/>
      <c r="R814" s="34"/>
      <c r="S814" s="34"/>
      <c r="T814" s="34"/>
      <c r="U814" s="34"/>
    </row>
    <row r="815" spans="1:21" ht="15.75" customHeight="1">
      <c r="A815" s="34"/>
      <c r="B815" s="41"/>
      <c r="C815" s="34"/>
      <c r="D815" s="49"/>
      <c r="E815" s="1"/>
      <c r="F815" s="1"/>
      <c r="G815" s="1"/>
      <c r="H815" s="34"/>
      <c r="I815" s="34"/>
      <c r="J815" s="34"/>
      <c r="K815" s="34"/>
      <c r="L815" s="34"/>
      <c r="M815" s="34"/>
      <c r="N815" s="34"/>
      <c r="O815" s="34"/>
      <c r="P815" s="34"/>
      <c r="Q815" s="34"/>
      <c r="R815" s="34"/>
      <c r="S815" s="34"/>
      <c r="T815" s="34"/>
      <c r="U815" s="34"/>
    </row>
    <row r="816" spans="1:21" ht="15.75" customHeight="1">
      <c r="A816" s="34"/>
      <c r="B816" s="41"/>
      <c r="C816" s="34"/>
      <c r="D816" s="49"/>
      <c r="E816" s="1"/>
      <c r="F816" s="1"/>
      <c r="G816" s="1"/>
      <c r="H816" s="34"/>
      <c r="I816" s="34"/>
      <c r="J816" s="34"/>
      <c r="K816" s="34"/>
      <c r="L816" s="34"/>
      <c r="M816" s="34"/>
      <c r="N816" s="34"/>
      <c r="O816" s="34"/>
      <c r="P816" s="34"/>
      <c r="Q816" s="34"/>
      <c r="R816" s="34"/>
      <c r="S816" s="34"/>
      <c r="T816" s="34"/>
      <c r="U816" s="34"/>
    </row>
    <row r="817" spans="1:21" ht="15.75" customHeight="1">
      <c r="A817" s="34"/>
      <c r="B817" s="41"/>
      <c r="C817" s="34"/>
      <c r="D817" s="49"/>
      <c r="E817" s="1"/>
      <c r="F817" s="1"/>
      <c r="G817" s="1"/>
      <c r="H817" s="34"/>
      <c r="I817" s="34"/>
      <c r="J817" s="34"/>
      <c r="K817" s="34"/>
      <c r="L817" s="34"/>
      <c r="M817" s="34"/>
      <c r="N817" s="34"/>
      <c r="O817" s="34"/>
      <c r="P817" s="34"/>
      <c r="Q817" s="34"/>
      <c r="R817" s="34"/>
      <c r="S817" s="34"/>
      <c r="T817" s="34"/>
      <c r="U817" s="34"/>
    </row>
    <row r="818" spans="1:21" ht="15.75" customHeight="1">
      <c r="A818" s="34"/>
      <c r="B818" s="41"/>
      <c r="C818" s="34"/>
      <c r="D818" s="49"/>
      <c r="E818" s="1"/>
      <c r="F818" s="1"/>
      <c r="G818" s="1"/>
      <c r="H818" s="34"/>
      <c r="I818" s="34"/>
      <c r="J818" s="34"/>
      <c r="K818" s="34"/>
      <c r="L818" s="34"/>
      <c r="M818" s="34"/>
      <c r="N818" s="34"/>
      <c r="O818" s="34"/>
      <c r="P818" s="34"/>
      <c r="Q818" s="34"/>
      <c r="R818" s="34"/>
      <c r="S818" s="34"/>
      <c r="T818" s="34"/>
      <c r="U818" s="34"/>
    </row>
    <row r="819" spans="1:21" ht="15.75" customHeight="1">
      <c r="A819" s="34"/>
      <c r="B819" s="41"/>
      <c r="C819" s="34"/>
      <c r="D819" s="49"/>
      <c r="E819" s="1"/>
      <c r="F819" s="1"/>
      <c r="G819" s="1"/>
      <c r="H819" s="34"/>
      <c r="I819" s="34"/>
      <c r="J819" s="34"/>
      <c r="K819" s="34"/>
      <c r="L819" s="34"/>
      <c r="M819" s="34"/>
      <c r="N819" s="34"/>
      <c r="O819" s="34"/>
      <c r="P819" s="34"/>
      <c r="Q819" s="34"/>
      <c r="R819" s="34"/>
      <c r="S819" s="34"/>
      <c r="T819" s="34"/>
      <c r="U819" s="34"/>
    </row>
    <row r="820" spans="1:21" ht="15.75" customHeight="1">
      <c r="A820" s="34"/>
      <c r="B820" s="41"/>
      <c r="C820" s="34"/>
      <c r="D820" s="49"/>
      <c r="E820" s="1"/>
      <c r="F820" s="1"/>
      <c r="G820" s="1"/>
      <c r="H820" s="34"/>
      <c r="I820" s="34"/>
      <c r="J820" s="34"/>
      <c r="K820" s="34"/>
      <c r="L820" s="34"/>
      <c r="M820" s="34"/>
      <c r="N820" s="34"/>
      <c r="O820" s="34"/>
      <c r="P820" s="34"/>
      <c r="Q820" s="34"/>
      <c r="R820" s="34"/>
      <c r="S820" s="34"/>
      <c r="T820" s="34"/>
      <c r="U820" s="34"/>
    </row>
    <row r="821" spans="1:21" ht="15.75" customHeight="1">
      <c r="A821" s="34"/>
      <c r="B821" s="41"/>
      <c r="C821" s="34"/>
      <c r="D821" s="49"/>
      <c r="E821" s="1"/>
      <c r="F821" s="1"/>
      <c r="G821" s="1"/>
      <c r="H821" s="34"/>
      <c r="I821" s="34"/>
      <c r="J821" s="34"/>
      <c r="K821" s="34"/>
      <c r="L821" s="34"/>
      <c r="M821" s="34"/>
      <c r="N821" s="34"/>
      <c r="O821" s="34"/>
      <c r="P821" s="34"/>
      <c r="Q821" s="34"/>
      <c r="R821" s="34"/>
      <c r="S821" s="34"/>
      <c r="T821" s="34"/>
      <c r="U821" s="34"/>
    </row>
    <row r="822" spans="1:21" ht="15.75" customHeight="1">
      <c r="A822" s="34"/>
      <c r="B822" s="41"/>
      <c r="C822" s="34"/>
      <c r="D822" s="49"/>
      <c r="E822" s="1"/>
      <c r="F822" s="1"/>
      <c r="G822" s="1"/>
      <c r="H822" s="34"/>
      <c r="I822" s="34"/>
      <c r="J822" s="34"/>
      <c r="K822" s="34"/>
      <c r="L822" s="34"/>
      <c r="M822" s="34"/>
      <c r="N822" s="34"/>
      <c r="O822" s="34"/>
      <c r="P822" s="34"/>
      <c r="Q822" s="34"/>
      <c r="R822" s="34"/>
      <c r="S822" s="34"/>
      <c r="T822" s="34"/>
      <c r="U822" s="34"/>
    </row>
    <row r="823" spans="1:21" ht="15.75" customHeight="1">
      <c r="A823" s="34"/>
      <c r="B823" s="41"/>
      <c r="C823" s="34"/>
      <c r="D823" s="49"/>
      <c r="E823" s="1"/>
      <c r="F823" s="1"/>
      <c r="G823" s="1"/>
      <c r="H823" s="34"/>
      <c r="I823" s="34"/>
      <c r="J823" s="34"/>
      <c r="K823" s="34"/>
      <c r="L823" s="34"/>
      <c r="M823" s="34"/>
      <c r="N823" s="34"/>
      <c r="O823" s="34"/>
      <c r="P823" s="34"/>
      <c r="Q823" s="34"/>
      <c r="R823" s="34"/>
      <c r="S823" s="34"/>
      <c r="T823" s="34"/>
      <c r="U823" s="34"/>
    </row>
    <row r="824" spans="1:21" ht="15.75" customHeight="1">
      <c r="A824" s="34"/>
      <c r="B824" s="41"/>
      <c r="C824" s="34"/>
      <c r="D824" s="49"/>
      <c r="E824" s="1"/>
      <c r="F824" s="1"/>
      <c r="G824" s="1"/>
      <c r="H824" s="34"/>
      <c r="I824" s="34"/>
      <c r="J824" s="34"/>
      <c r="K824" s="34"/>
      <c r="L824" s="34"/>
      <c r="M824" s="34"/>
      <c r="N824" s="34"/>
      <c r="O824" s="34"/>
      <c r="P824" s="34"/>
      <c r="Q824" s="34"/>
      <c r="R824" s="34"/>
      <c r="S824" s="34"/>
      <c r="T824" s="34"/>
      <c r="U824" s="34"/>
    </row>
    <row r="825" spans="1:21" ht="15.75" customHeight="1">
      <c r="A825" s="34"/>
      <c r="B825" s="41"/>
      <c r="C825" s="34"/>
      <c r="D825" s="49"/>
      <c r="E825" s="1"/>
      <c r="F825" s="1"/>
      <c r="G825" s="1"/>
      <c r="H825" s="34"/>
      <c r="I825" s="34"/>
      <c r="J825" s="34"/>
      <c r="K825" s="34"/>
      <c r="L825" s="34"/>
      <c r="M825" s="34"/>
      <c r="N825" s="34"/>
      <c r="O825" s="34"/>
      <c r="P825" s="34"/>
      <c r="Q825" s="34"/>
      <c r="R825" s="34"/>
      <c r="S825" s="34"/>
      <c r="T825" s="34"/>
      <c r="U825" s="34"/>
    </row>
    <row r="826" spans="1:21" ht="15.75" customHeight="1">
      <c r="A826" s="34"/>
      <c r="B826" s="41"/>
      <c r="C826" s="34"/>
      <c r="D826" s="49"/>
      <c r="E826" s="1"/>
      <c r="F826" s="1"/>
      <c r="G826" s="1"/>
      <c r="H826" s="34"/>
      <c r="I826" s="34"/>
      <c r="J826" s="34"/>
      <c r="K826" s="34"/>
      <c r="L826" s="34"/>
      <c r="M826" s="34"/>
      <c r="N826" s="34"/>
      <c r="O826" s="34"/>
      <c r="P826" s="34"/>
      <c r="Q826" s="34"/>
      <c r="R826" s="34"/>
      <c r="S826" s="34"/>
      <c r="T826" s="34"/>
      <c r="U826" s="34"/>
    </row>
    <row r="827" spans="1:21" ht="15.75" customHeight="1">
      <c r="A827" s="34"/>
      <c r="B827" s="41"/>
      <c r="C827" s="34"/>
      <c r="D827" s="49"/>
      <c r="E827" s="1"/>
      <c r="F827" s="1"/>
      <c r="G827" s="1"/>
      <c r="H827" s="34"/>
      <c r="I827" s="34"/>
      <c r="J827" s="34"/>
      <c r="K827" s="34"/>
      <c r="L827" s="34"/>
      <c r="M827" s="34"/>
      <c r="N827" s="34"/>
      <c r="O827" s="34"/>
      <c r="P827" s="34"/>
      <c r="Q827" s="34"/>
      <c r="R827" s="34"/>
      <c r="S827" s="34"/>
      <c r="T827" s="34"/>
      <c r="U827" s="34"/>
    </row>
    <row r="828" spans="1:21" ht="15.75" customHeight="1">
      <c r="A828" s="34"/>
      <c r="B828" s="41"/>
      <c r="C828" s="34"/>
      <c r="D828" s="49"/>
      <c r="E828" s="1"/>
      <c r="F828" s="1"/>
      <c r="G828" s="1"/>
      <c r="H828" s="34"/>
      <c r="I828" s="34"/>
      <c r="J828" s="34"/>
      <c r="K828" s="34"/>
      <c r="L828" s="34"/>
      <c r="M828" s="34"/>
      <c r="N828" s="34"/>
      <c r="O828" s="34"/>
      <c r="P828" s="34"/>
      <c r="Q828" s="34"/>
      <c r="R828" s="34"/>
      <c r="S828" s="34"/>
      <c r="T828" s="34"/>
      <c r="U828" s="34"/>
    </row>
    <row r="829" spans="1:21" ht="15.75" customHeight="1">
      <c r="A829" s="34"/>
      <c r="B829" s="41"/>
      <c r="C829" s="34"/>
      <c r="D829" s="49"/>
      <c r="E829" s="1"/>
      <c r="F829" s="1"/>
      <c r="G829" s="1"/>
      <c r="H829" s="34"/>
      <c r="I829" s="34"/>
      <c r="J829" s="34"/>
      <c r="K829" s="34"/>
      <c r="L829" s="34"/>
      <c r="M829" s="34"/>
      <c r="N829" s="34"/>
      <c r="O829" s="34"/>
      <c r="P829" s="34"/>
      <c r="Q829" s="34"/>
      <c r="R829" s="34"/>
      <c r="S829" s="34"/>
      <c r="T829" s="34"/>
      <c r="U829" s="34"/>
    </row>
    <row r="830" spans="1:21" ht="15.75" customHeight="1">
      <c r="A830" s="34"/>
      <c r="B830" s="41"/>
      <c r="C830" s="34"/>
      <c r="D830" s="49"/>
      <c r="E830" s="1"/>
      <c r="F830" s="1"/>
      <c r="G830" s="1"/>
      <c r="H830" s="34"/>
      <c r="I830" s="34"/>
      <c r="J830" s="34"/>
      <c r="K830" s="34"/>
      <c r="L830" s="34"/>
      <c r="M830" s="34"/>
      <c r="N830" s="34"/>
      <c r="O830" s="34"/>
      <c r="P830" s="34"/>
      <c r="Q830" s="34"/>
      <c r="R830" s="34"/>
      <c r="S830" s="34"/>
      <c r="T830" s="34"/>
      <c r="U830" s="34"/>
    </row>
    <row r="831" spans="1:21" ht="15.75" customHeight="1">
      <c r="A831" s="34"/>
      <c r="B831" s="41"/>
      <c r="C831" s="34"/>
      <c r="D831" s="49"/>
      <c r="E831" s="1"/>
      <c r="F831" s="1"/>
      <c r="G831" s="1"/>
      <c r="H831" s="34"/>
      <c r="I831" s="34"/>
      <c r="J831" s="34"/>
      <c r="K831" s="34"/>
      <c r="L831" s="34"/>
      <c r="M831" s="34"/>
      <c r="N831" s="34"/>
      <c r="O831" s="34"/>
      <c r="P831" s="34"/>
      <c r="Q831" s="34"/>
      <c r="R831" s="34"/>
      <c r="S831" s="34"/>
      <c r="T831" s="34"/>
      <c r="U831" s="34"/>
    </row>
    <row r="832" spans="1:21" ht="15.75" customHeight="1">
      <c r="A832" s="34"/>
      <c r="B832" s="41"/>
      <c r="C832" s="34"/>
      <c r="D832" s="49"/>
      <c r="E832" s="1"/>
      <c r="F832" s="1"/>
      <c r="G832" s="1"/>
      <c r="H832" s="34"/>
      <c r="I832" s="34"/>
      <c r="J832" s="34"/>
      <c r="K832" s="34"/>
      <c r="L832" s="34"/>
      <c r="M832" s="34"/>
      <c r="N832" s="34"/>
      <c r="O832" s="34"/>
      <c r="P832" s="34"/>
      <c r="Q832" s="34"/>
      <c r="R832" s="34"/>
      <c r="S832" s="34"/>
      <c r="T832" s="34"/>
      <c r="U832" s="34"/>
    </row>
    <row r="833" spans="1:21" ht="15.75" customHeight="1">
      <c r="A833" s="34"/>
      <c r="B833" s="41"/>
      <c r="C833" s="34"/>
      <c r="D833" s="49"/>
      <c r="E833" s="1"/>
      <c r="F833" s="1"/>
      <c r="G833" s="1"/>
      <c r="H833" s="34"/>
      <c r="I833" s="34"/>
      <c r="J833" s="34"/>
      <c r="K833" s="34"/>
      <c r="L833" s="34"/>
      <c r="M833" s="34"/>
      <c r="N833" s="34"/>
      <c r="O833" s="34"/>
      <c r="P833" s="34"/>
      <c r="Q833" s="34"/>
      <c r="R833" s="34"/>
      <c r="S833" s="34"/>
      <c r="T833" s="34"/>
      <c r="U833" s="34"/>
    </row>
    <row r="834" spans="1:21" ht="15.75" customHeight="1">
      <c r="A834" s="34"/>
      <c r="B834" s="41"/>
      <c r="C834" s="34"/>
      <c r="D834" s="49"/>
      <c r="E834" s="1"/>
      <c r="F834" s="1"/>
      <c r="G834" s="1"/>
      <c r="H834" s="34"/>
      <c r="I834" s="34"/>
      <c r="J834" s="34"/>
      <c r="K834" s="34"/>
      <c r="L834" s="34"/>
      <c r="M834" s="34"/>
      <c r="N834" s="34"/>
      <c r="O834" s="34"/>
      <c r="P834" s="34"/>
      <c r="Q834" s="34"/>
      <c r="R834" s="34"/>
      <c r="S834" s="34"/>
      <c r="T834" s="34"/>
      <c r="U834" s="34"/>
    </row>
    <row r="835" spans="1:21" ht="15.75" customHeight="1">
      <c r="A835" s="34"/>
      <c r="B835" s="41"/>
      <c r="C835" s="34"/>
      <c r="D835" s="49"/>
      <c r="E835" s="1"/>
      <c r="F835" s="1"/>
      <c r="G835" s="1"/>
      <c r="H835" s="34"/>
      <c r="I835" s="34"/>
      <c r="J835" s="34"/>
      <c r="K835" s="34"/>
      <c r="L835" s="34"/>
      <c r="M835" s="34"/>
      <c r="N835" s="34"/>
      <c r="O835" s="34"/>
      <c r="P835" s="34"/>
      <c r="Q835" s="34"/>
      <c r="R835" s="34"/>
      <c r="S835" s="34"/>
      <c r="T835" s="34"/>
      <c r="U835" s="34"/>
    </row>
    <row r="836" spans="1:21" ht="15.75" customHeight="1">
      <c r="A836" s="34"/>
      <c r="B836" s="41"/>
      <c r="C836" s="34"/>
      <c r="D836" s="49"/>
      <c r="E836" s="1"/>
      <c r="F836" s="1"/>
      <c r="G836" s="1"/>
      <c r="H836" s="34"/>
      <c r="I836" s="34"/>
      <c r="J836" s="34"/>
      <c r="K836" s="34"/>
      <c r="L836" s="34"/>
      <c r="M836" s="34"/>
      <c r="N836" s="34"/>
      <c r="O836" s="34"/>
      <c r="P836" s="34"/>
      <c r="Q836" s="34"/>
      <c r="R836" s="34"/>
      <c r="S836" s="34"/>
      <c r="T836" s="34"/>
      <c r="U836" s="34"/>
    </row>
    <row r="837" spans="1:21" ht="15.75" customHeight="1">
      <c r="A837" s="34"/>
      <c r="B837" s="41"/>
      <c r="C837" s="34"/>
      <c r="D837" s="49"/>
      <c r="E837" s="1"/>
      <c r="F837" s="1"/>
      <c r="G837" s="1"/>
      <c r="H837" s="34"/>
      <c r="I837" s="34"/>
      <c r="J837" s="34"/>
      <c r="K837" s="34"/>
      <c r="L837" s="34"/>
      <c r="M837" s="34"/>
      <c r="N837" s="34"/>
      <c r="O837" s="34"/>
      <c r="P837" s="34"/>
      <c r="Q837" s="34"/>
      <c r="R837" s="34"/>
      <c r="S837" s="34"/>
      <c r="T837" s="34"/>
      <c r="U837" s="34"/>
    </row>
    <row r="838" spans="1:21" ht="15.75" customHeight="1">
      <c r="A838" s="34"/>
      <c r="B838" s="41"/>
      <c r="C838" s="34"/>
      <c r="D838" s="49"/>
      <c r="E838" s="1"/>
      <c r="F838" s="1"/>
      <c r="G838" s="1"/>
      <c r="H838" s="34"/>
      <c r="I838" s="34"/>
      <c r="J838" s="34"/>
      <c r="K838" s="34"/>
      <c r="L838" s="34"/>
      <c r="M838" s="34"/>
      <c r="N838" s="34"/>
      <c r="O838" s="34"/>
      <c r="P838" s="34"/>
      <c r="Q838" s="34"/>
      <c r="R838" s="34"/>
      <c r="S838" s="34"/>
      <c r="T838" s="34"/>
      <c r="U838" s="34"/>
    </row>
    <row r="839" spans="1:21" ht="15.75" customHeight="1">
      <c r="A839" s="34"/>
      <c r="B839" s="41"/>
      <c r="C839" s="34"/>
      <c r="D839" s="49"/>
      <c r="E839" s="1"/>
      <c r="F839" s="1"/>
      <c r="G839" s="1"/>
      <c r="H839" s="34"/>
      <c r="I839" s="34"/>
      <c r="J839" s="34"/>
      <c r="K839" s="34"/>
      <c r="L839" s="34"/>
      <c r="M839" s="34"/>
      <c r="N839" s="34"/>
      <c r="O839" s="34"/>
      <c r="P839" s="34"/>
      <c r="Q839" s="34"/>
      <c r="R839" s="34"/>
      <c r="S839" s="34"/>
      <c r="T839" s="34"/>
      <c r="U839" s="34"/>
    </row>
    <row r="840" spans="1:21" ht="15.75" customHeight="1">
      <c r="A840" s="34"/>
      <c r="B840" s="41"/>
      <c r="C840" s="34"/>
      <c r="D840" s="49"/>
      <c r="E840" s="1"/>
      <c r="F840" s="1"/>
      <c r="G840" s="1"/>
      <c r="H840" s="34"/>
      <c r="I840" s="34"/>
      <c r="J840" s="34"/>
      <c r="K840" s="34"/>
      <c r="L840" s="34"/>
      <c r="M840" s="34"/>
      <c r="N840" s="34"/>
      <c r="O840" s="34"/>
      <c r="P840" s="34"/>
      <c r="Q840" s="34"/>
      <c r="R840" s="34"/>
      <c r="S840" s="34"/>
      <c r="T840" s="34"/>
      <c r="U840" s="34"/>
    </row>
    <row r="841" spans="1:21" ht="15.75" customHeight="1">
      <c r="A841" s="34"/>
      <c r="B841" s="41"/>
      <c r="C841" s="34"/>
      <c r="D841" s="49"/>
      <c r="E841" s="1"/>
      <c r="F841" s="1"/>
      <c r="G841" s="1"/>
      <c r="H841" s="34"/>
      <c r="I841" s="34"/>
      <c r="J841" s="34"/>
      <c r="K841" s="34"/>
      <c r="L841" s="34"/>
      <c r="M841" s="34"/>
      <c r="N841" s="34"/>
      <c r="O841" s="34"/>
      <c r="P841" s="34"/>
      <c r="Q841" s="34"/>
      <c r="R841" s="34"/>
      <c r="S841" s="34"/>
      <c r="T841" s="34"/>
      <c r="U841" s="34"/>
    </row>
    <row r="842" spans="1:21" ht="15.75" customHeight="1">
      <c r="A842" s="34"/>
      <c r="B842" s="41"/>
      <c r="C842" s="34"/>
      <c r="D842" s="49"/>
      <c r="E842" s="1"/>
      <c r="F842" s="1"/>
      <c r="G842" s="1"/>
      <c r="H842" s="34"/>
      <c r="I842" s="34"/>
      <c r="J842" s="34"/>
      <c r="K842" s="34"/>
      <c r="L842" s="34"/>
      <c r="M842" s="34"/>
      <c r="N842" s="34"/>
      <c r="O842" s="34"/>
      <c r="P842" s="34"/>
      <c r="Q842" s="34"/>
      <c r="R842" s="34"/>
      <c r="S842" s="34"/>
      <c r="T842" s="34"/>
      <c r="U842" s="34"/>
    </row>
    <row r="843" spans="1:21" ht="15.75" customHeight="1">
      <c r="A843" s="34"/>
      <c r="B843" s="41"/>
      <c r="C843" s="34"/>
      <c r="D843" s="49"/>
      <c r="E843" s="1"/>
      <c r="F843" s="1"/>
      <c r="G843" s="1"/>
      <c r="H843" s="34"/>
      <c r="I843" s="34"/>
      <c r="J843" s="34"/>
      <c r="K843" s="34"/>
      <c r="L843" s="34"/>
      <c r="M843" s="34"/>
      <c r="N843" s="34"/>
      <c r="O843" s="34"/>
      <c r="P843" s="34"/>
      <c r="Q843" s="34"/>
      <c r="R843" s="34"/>
      <c r="S843" s="34"/>
      <c r="T843" s="34"/>
      <c r="U843" s="34"/>
    </row>
    <row r="844" spans="1:21" ht="15.75" customHeight="1">
      <c r="A844" s="34"/>
      <c r="B844" s="41"/>
      <c r="C844" s="34"/>
      <c r="D844" s="49"/>
      <c r="E844" s="1"/>
      <c r="F844" s="1"/>
      <c r="G844" s="1"/>
      <c r="H844" s="34"/>
      <c r="I844" s="34"/>
      <c r="J844" s="34"/>
      <c r="K844" s="34"/>
      <c r="L844" s="34"/>
      <c r="M844" s="34"/>
      <c r="N844" s="34"/>
      <c r="O844" s="34"/>
      <c r="P844" s="34"/>
      <c r="Q844" s="34"/>
      <c r="R844" s="34"/>
      <c r="S844" s="34"/>
      <c r="T844" s="34"/>
      <c r="U844" s="34"/>
    </row>
    <row r="845" spans="1:21" ht="15.75" customHeight="1">
      <c r="A845" s="34"/>
      <c r="B845" s="41"/>
      <c r="C845" s="34"/>
      <c r="D845" s="49"/>
      <c r="E845" s="1"/>
      <c r="F845" s="1"/>
      <c r="G845" s="1"/>
      <c r="H845" s="34"/>
      <c r="I845" s="34"/>
      <c r="J845" s="34"/>
      <c r="K845" s="34"/>
      <c r="L845" s="34"/>
      <c r="M845" s="34"/>
      <c r="N845" s="34"/>
      <c r="O845" s="34"/>
      <c r="P845" s="34"/>
      <c r="Q845" s="34"/>
      <c r="R845" s="34"/>
      <c r="S845" s="34"/>
      <c r="T845" s="34"/>
      <c r="U845" s="34"/>
    </row>
    <row r="846" spans="1:21" ht="15.75" customHeight="1">
      <c r="A846" s="34"/>
      <c r="B846" s="41"/>
      <c r="C846" s="34"/>
      <c r="D846" s="49"/>
      <c r="E846" s="1"/>
      <c r="F846" s="1"/>
      <c r="G846" s="1"/>
      <c r="H846" s="34"/>
      <c r="I846" s="34"/>
      <c r="J846" s="34"/>
      <c r="K846" s="34"/>
      <c r="L846" s="34"/>
      <c r="M846" s="34"/>
      <c r="N846" s="34"/>
      <c r="O846" s="34"/>
      <c r="P846" s="34"/>
      <c r="Q846" s="34"/>
      <c r="R846" s="34"/>
      <c r="S846" s="34"/>
      <c r="T846" s="34"/>
      <c r="U846" s="34"/>
    </row>
    <row r="847" spans="1:21" ht="15.75" customHeight="1">
      <c r="A847" s="34"/>
      <c r="B847" s="41"/>
      <c r="C847" s="34"/>
      <c r="D847" s="49"/>
      <c r="E847" s="1"/>
      <c r="F847" s="1"/>
      <c r="G847" s="1"/>
      <c r="H847" s="34"/>
      <c r="I847" s="34"/>
      <c r="J847" s="34"/>
      <c r="K847" s="34"/>
      <c r="L847" s="34"/>
      <c r="M847" s="34"/>
      <c r="N847" s="34"/>
      <c r="O847" s="34"/>
      <c r="P847" s="34"/>
      <c r="Q847" s="34"/>
      <c r="R847" s="34"/>
      <c r="S847" s="34"/>
      <c r="T847" s="34"/>
      <c r="U847" s="34"/>
    </row>
    <row r="848" spans="1:21" ht="15.75" customHeight="1">
      <c r="A848" s="34"/>
      <c r="B848" s="41"/>
      <c r="C848" s="34"/>
      <c r="D848" s="49"/>
      <c r="E848" s="1"/>
      <c r="F848" s="1"/>
      <c r="G848" s="1"/>
      <c r="H848" s="34"/>
      <c r="I848" s="34"/>
      <c r="J848" s="34"/>
      <c r="K848" s="34"/>
      <c r="L848" s="34"/>
      <c r="M848" s="34"/>
      <c r="N848" s="34"/>
      <c r="O848" s="34"/>
      <c r="P848" s="34"/>
      <c r="Q848" s="34"/>
      <c r="R848" s="34"/>
      <c r="S848" s="34"/>
      <c r="T848" s="34"/>
      <c r="U848" s="34"/>
    </row>
    <row r="849" spans="1:21" ht="15.75" customHeight="1">
      <c r="A849" s="34"/>
      <c r="B849" s="41"/>
      <c r="C849" s="34"/>
      <c r="D849" s="49"/>
      <c r="E849" s="1"/>
      <c r="F849" s="1"/>
      <c r="G849" s="1"/>
      <c r="H849" s="34"/>
      <c r="I849" s="34"/>
      <c r="J849" s="34"/>
      <c r="K849" s="34"/>
      <c r="L849" s="34"/>
      <c r="M849" s="34"/>
      <c r="N849" s="34"/>
      <c r="O849" s="34"/>
      <c r="P849" s="34"/>
      <c r="Q849" s="34"/>
      <c r="R849" s="34"/>
      <c r="S849" s="34"/>
      <c r="T849" s="34"/>
      <c r="U849" s="34"/>
    </row>
    <row r="850" spans="1:21" ht="15.75" customHeight="1">
      <c r="A850" s="34"/>
      <c r="B850" s="41"/>
      <c r="C850" s="34"/>
      <c r="D850" s="49"/>
      <c r="E850" s="1"/>
      <c r="F850" s="1"/>
      <c r="G850" s="1"/>
      <c r="H850" s="34"/>
      <c r="I850" s="34"/>
      <c r="J850" s="34"/>
      <c r="K850" s="34"/>
      <c r="L850" s="34"/>
      <c r="M850" s="34"/>
      <c r="N850" s="34"/>
      <c r="O850" s="34"/>
      <c r="P850" s="34"/>
      <c r="Q850" s="34"/>
      <c r="R850" s="34"/>
      <c r="S850" s="34"/>
      <c r="T850" s="34"/>
      <c r="U850" s="34"/>
    </row>
    <row r="851" spans="1:21" ht="15.75" customHeight="1">
      <c r="A851" s="34"/>
      <c r="B851" s="41"/>
      <c r="C851" s="34"/>
      <c r="D851" s="49"/>
      <c r="E851" s="1"/>
      <c r="F851" s="1"/>
      <c r="G851" s="1"/>
      <c r="H851" s="34"/>
      <c r="I851" s="34"/>
      <c r="J851" s="34"/>
      <c r="K851" s="34"/>
      <c r="L851" s="34"/>
      <c r="M851" s="34"/>
      <c r="N851" s="34"/>
      <c r="O851" s="34"/>
      <c r="P851" s="34"/>
      <c r="Q851" s="34"/>
      <c r="R851" s="34"/>
      <c r="S851" s="34"/>
      <c r="T851" s="34"/>
      <c r="U851" s="34"/>
    </row>
    <row r="852" spans="1:21" ht="15.75" customHeight="1">
      <c r="A852" s="34"/>
      <c r="B852" s="41"/>
      <c r="C852" s="34"/>
      <c r="D852" s="49"/>
      <c r="E852" s="1"/>
      <c r="F852" s="1"/>
      <c r="G852" s="1"/>
      <c r="H852" s="34"/>
      <c r="I852" s="34"/>
      <c r="J852" s="34"/>
      <c r="K852" s="34"/>
      <c r="L852" s="34"/>
      <c r="M852" s="34"/>
      <c r="N852" s="34"/>
      <c r="O852" s="34"/>
      <c r="P852" s="34"/>
      <c r="Q852" s="34"/>
      <c r="R852" s="34"/>
      <c r="S852" s="34"/>
      <c r="T852" s="34"/>
      <c r="U852" s="34"/>
    </row>
    <row r="853" spans="1:21" ht="15.75" customHeight="1">
      <c r="A853" s="34"/>
      <c r="B853" s="41"/>
      <c r="C853" s="34"/>
      <c r="D853" s="49"/>
      <c r="E853" s="1"/>
      <c r="F853" s="1"/>
      <c r="G853" s="1"/>
      <c r="H853" s="34"/>
      <c r="I853" s="34"/>
      <c r="J853" s="34"/>
      <c r="K853" s="34"/>
      <c r="L853" s="34"/>
      <c r="M853" s="34"/>
      <c r="N853" s="34"/>
      <c r="O853" s="34"/>
      <c r="P853" s="34"/>
      <c r="Q853" s="34"/>
      <c r="R853" s="34"/>
      <c r="S853" s="34"/>
      <c r="T853" s="34"/>
      <c r="U853" s="34"/>
    </row>
    <row r="854" spans="1:21" ht="15.75" customHeight="1">
      <c r="A854" s="34"/>
      <c r="B854" s="41"/>
      <c r="C854" s="34"/>
      <c r="D854" s="49"/>
      <c r="E854" s="1"/>
      <c r="F854" s="1"/>
      <c r="G854" s="1"/>
      <c r="H854" s="34"/>
      <c r="I854" s="34"/>
      <c r="J854" s="34"/>
      <c r="K854" s="34"/>
      <c r="L854" s="34"/>
      <c r="M854" s="34"/>
      <c r="N854" s="34"/>
      <c r="O854" s="34"/>
      <c r="P854" s="34"/>
      <c r="Q854" s="34"/>
      <c r="R854" s="34"/>
      <c r="S854" s="34"/>
      <c r="T854" s="34"/>
      <c r="U854" s="34"/>
    </row>
    <row r="855" spans="1:21" ht="15.75" customHeight="1">
      <c r="A855" s="34"/>
      <c r="B855" s="41"/>
      <c r="C855" s="34"/>
      <c r="D855" s="49"/>
      <c r="E855" s="1"/>
      <c r="F855" s="1"/>
      <c r="G855" s="1"/>
      <c r="H855" s="34"/>
      <c r="I855" s="34"/>
      <c r="J855" s="34"/>
      <c r="K855" s="34"/>
      <c r="L855" s="34"/>
      <c r="M855" s="34"/>
      <c r="N855" s="34"/>
      <c r="O855" s="34"/>
      <c r="P855" s="34"/>
      <c r="Q855" s="34"/>
      <c r="R855" s="34"/>
      <c r="S855" s="34"/>
      <c r="T855" s="34"/>
      <c r="U855" s="34"/>
    </row>
    <row r="856" spans="1:21" ht="15.75" customHeight="1">
      <c r="A856" s="34"/>
      <c r="B856" s="41"/>
      <c r="C856" s="34"/>
      <c r="D856" s="49"/>
      <c r="E856" s="1"/>
      <c r="F856" s="1"/>
      <c r="G856" s="1"/>
      <c r="H856" s="34"/>
      <c r="I856" s="34"/>
      <c r="J856" s="34"/>
      <c r="K856" s="34"/>
      <c r="L856" s="34"/>
      <c r="M856" s="34"/>
      <c r="N856" s="34"/>
      <c r="O856" s="34"/>
      <c r="P856" s="34"/>
      <c r="Q856" s="34"/>
      <c r="R856" s="34"/>
      <c r="S856" s="34"/>
      <c r="T856" s="34"/>
      <c r="U856" s="34"/>
    </row>
    <row r="857" spans="1:21" ht="15.75" customHeight="1">
      <c r="A857" s="34"/>
      <c r="B857" s="41"/>
      <c r="C857" s="34"/>
      <c r="D857" s="49"/>
      <c r="E857" s="1"/>
      <c r="F857" s="1"/>
      <c r="G857" s="1"/>
      <c r="H857" s="34"/>
      <c r="I857" s="34"/>
      <c r="J857" s="34"/>
      <c r="K857" s="34"/>
      <c r="L857" s="34"/>
      <c r="M857" s="34"/>
      <c r="N857" s="34"/>
      <c r="O857" s="34"/>
      <c r="P857" s="34"/>
      <c r="Q857" s="34"/>
      <c r="R857" s="34"/>
      <c r="S857" s="34"/>
      <c r="T857" s="34"/>
      <c r="U857" s="34"/>
    </row>
    <row r="858" spans="1:21" ht="15.75" customHeight="1">
      <c r="A858" s="34"/>
      <c r="B858" s="41"/>
      <c r="C858" s="34"/>
      <c r="D858" s="49"/>
      <c r="E858" s="1"/>
      <c r="F858" s="1"/>
      <c r="G858" s="1"/>
      <c r="H858" s="34"/>
      <c r="I858" s="34"/>
      <c r="J858" s="34"/>
      <c r="K858" s="34"/>
      <c r="L858" s="34"/>
      <c r="M858" s="34"/>
      <c r="N858" s="34"/>
      <c r="O858" s="34"/>
      <c r="P858" s="34"/>
      <c r="Q858" s="34"/>
      <c r="R858" s="34"/>
      <c r="S858" s="34"/>
      <c r="T858" s="34"/>
      <c r="U858" s="34"/>
    </row>
    <row r="859" spans="1:21" ht="15.75" customHeight="1">
      <c r="A859" s="34"/>
      <c r="B859" s="41"/>
      <c r="C859" s="34"/>
      <c r="D859" s="49"/>
      <c r="E859" s="1"/>
      <c r="F859" s="1"/>
      <c r="G859" s="1"/>
      <c r="H859" s="34"/>
      <c r="I859" s="34"/>
      <c r="J859" s="34"/>
      <c r="K859" s="34"/>
      <c r="L859" s="34"/>
      <c r="M859" s="34"/>
      <c r="N859" s="34"/>
      <c r="O859" s="34"/>
      <c r="P859" s="34"/>
      <c r="Q859" s="34"/>
      <c r="R859" s="34"/>
      <c r="S859" s="34"/>
      <c r="T859" s="34"/>
      <c r="U859" s="34"/>
    </row>
    <row r="860" spans="1:21" ht="15.75" customHeight="1">
      <c r="A860" s="34"/>
      <c r="B860" s="41"/>
      <c r="C860" s="34"/>
      <c r="D860" s="49"/>
      <c r="E860" s="1"/>
      <c r="F860" s="1"/>
      <c r="G860" s="1"/>
      <c r="H860" s="34"/>
      <c r="I860" s="34"/>
      <c r="J860" s="34"/>
      <c r="K860" s="34"/>
      <c r="L860" s="34"/>
      <c r="M860" s="34"/>
      <c r="N860" s="34"/>
      <c r="O860" s="34"/>
      <c r="P860" s="34"/>
      <c r="Q860" s="34"/>
      <c r="R860" s="34"/>
      <c r="S860" s="34"/>
      <c r="T860" s="34"/>
      <c r="U860" s="34"/>
    </row>
    <row r="861" spans="1:21" ht="15.75" customHeight="1">
      <c r="A861" s="34"/>
      <c r="B861" s="41"/>
      <c r="C861" s="34"/>
      <c r="D861" s="49"/>
      <c r="E861" s="1"/>
      <c r="F861" s="1"/>
      <c r="G861" s="1"/>
      <c r="H861" s="34"/>
      <c r="I861" s="34"/>
      <c r="J861" s="34"/>
      <c r="K861" s="34"/>
      <c r="L861" s="34"/>
      <c r="M861" s="34"/>
      <c r="N861" s="34"/>
      <c r="O861" s="34"/>
      <c r="P861" s="34"/>
      <c r="Q861" s="34"/>
      <c r="R861" s="34"/>
      <c r="S861" s="34"/>
      <c r="T861" s="34"/>
      <c r="U861" s="34"/>
    </row>
    <row r="862" spans="1:21" ht="15.75" customHeight="1">
      <c r="A862" s="34"/>
      <c r="B862" s="41"/>
      <c r="C862" s="34"/>
      <c r="D862" s="49"/>
      <c r="E862" s="1"/>
      <c r="F862" s="1"/>
      <c r="G862" s="1"/>
      <c r="H862" s="34"/>
      <c r="I862" s="34"/>
      <c r="J862" s="34"/>
      <c r="K862" s="34"/>
      <c r="L862" s="34"/>
      <c r="M862" s="34"/>
      <c r="N862" s="34"/>
      <c r="O862" s="34"/>
      <c r="P862" s="34"/>
      <c r="Q862" s="34"/>
      <c r="R862" s="34"/>
      <c r="S862" s="34"/>
      <c r="T862" s="34"/>
      <c r="U862" s="34"/>
    </row>
    <row r="863" spans="1:21" ht="15.75" customHeight="1">
      <c r="A863" s="34"/>
      <c r="B863" s="41"/>
      <c r="C863" s="34"/>
      <c r="D863" s="49"/>
      <c r="E863" s="1"/>
      <c r="F863" s="1"/>
      <c r="G863" s="1"/>
      <c r="H863" s="34"/>
      <c r="I863" s="34"/>
      <c r="J863" s="34"/>
      <c r="K863" s="34"/>
      <c r="L863" s="34"/>
      <c r="M863" s="34"/>
      <c r="N863" s="34"/>
      <c r="O863" s="34"/>
      <c r="P863" s="34"/>
      <c r="Q863" s="34"/>
      <c r="R863" s="34"/>
      <c r="S863" s="34"/>
      <c r="T863" s="34"/>
      <c r="U863" s="34"/>
    </row>
    <row r="864" spans="1:21" ht="15.75" customHeight="1">
      <c r="A864" s="34"/>
      <c r="B864" s="41"/>
      <c r="C864" s="34"/>
      <c r="D864" s="49"/>
      <c r="E864" s="1"/>
      <c r="F864" s="1"/>
      <c r="G864" s="1"/>
      <c r="H864" s="34"/>
      <c r="I864" s="34"/>
      <c r="J864" s="34"/>
      <c r="K864" s="34"/>
      <c r="L864" s="34"/>
      <c r="M864" s="34"/>
      <c r="N864" s="34"/>
      <c r="O864" s="34"/>
      <c r="P864" s="34"/>
      <c r="Q864" s="34"/>
      <c r="R864" s="34"/>
      <c r="S864" s="34"/>
      <c r="T864" s="34"/>
      <c r="U864" s="34"/>
    </row>
    <row r="865" spans="1:21" ht="15.75" customHeight="1">
      <c r="A865" s="34"/>
      <c r="B865" s="41"/>
      <c r="C865" s="34"/>
      <c r="D865" s="49"/>
      <c r="E865" s="1"/>
      <c r="F865" s="1"/>
      <c r="G865" s="1"/>
      <c r="H865" s="34"/>
      <c r="I865" s="34"/>
      <c r="J865" s="34"/>
      <c r="K865" s="34"/>
      <c r="L865" s="34"/>
      <c r="M865" s="34"/>
      <c r="N865" s="34"/>
      <c r="O865" s="34"/>
      <c r="P865" s="34"/>
      <c r="Q865" s="34"/>
      <c r="R865" s="34"/>
      <c r="S865" s="34"/>
      <c r="T865" s="34"/>
      <c r="U865" s="34"/>
    </row>
    <row r="866" spans="1:21" ht="15.75" customHeight="1">
      <c r="A866" s="34"/>
      <c r="B866" s="41"/>
      <c r="C866" s="34"/>
      <c r="D866" s="49"/>
      <c r="E866" s="1"/>
      <c r="F866" s="1"/>
      <c r="G866" s="1"/>
      <c r="H866" s="34"/>
      <c r="I866" s="34"/>
      <c r="J866" s="34"/>
      <c r="K866" s="34"/>
      <c r="L866" s="34"/>
      <c r="M866" s="34"/>
      <c r="N866" s="34"/>
      <c r="O866" s="34"/>
      <c r="P866" s="34"/>
      <c r="Q866" s="34"/>
      <c r="R866" s="34"/>
      <c r="S866" s="34"/>
      <c r="T866" s="34"/>
      <c r="U866" s="34"/>
    </row>
    <row r="867" spans="1:21" ht="15.75" customHeight="1">
      <c r="A867" s="34"/>
      <c r="B867" s="41"/>
      <c r="C867" s="34"/>
      <c r="D867" s="49"/>
      <c r="E867" s="1"/>
      <c r="F867" s="1"/>
      <c r="G867" s="1"/>
      <c r="H867" s="34"/>
      <c r="I867" s="34"/>
      <c r="J867" s="34"/>
      <c r="K867" s="34"/>
      <c r="L867" s="34"/>
      <c r="M867" s="34"/>
      <c r="N867" s="34"/>
      <c r="O867" s="34"/>
      <c r="P867" s="34"/>
      <c r="Q867" s="34"/>
      <c r="R867" s="34"/>
      <c r="S867" s="34"/>
      <c r="T867" s="34"/>
      <c r="U867" s="34"/>
    </row>
    <row r="868" spans="1:21" ht="15.75" customHeight="1">
      <c r="A868" s="34"/>
      <c r="B868" s="41"/>
      <c r="C868" s="34"/>
      <c r="D868" s="49"/>
      <c r="E868" s="1"/>
      <c r="F868" s="1"/>
      <c r="G868" s="1"/>
      <c r="H868" s="34"/>
      <c r="I868" s="34"/>
      <c r="J868" s="34"/>
      <c r="K868" s="34"/>
      <c r="L868" s="34"/>
      <c r="M868" s="34"/>
      <c r="N868" s="34"/>
      <c r="O868" s="34"/>
      <c r="P868" s="34"/>
      <c r="Q868" s="34"/>
      <c r="R868" s="34"/>
      <c r="S868" s="34"/>
      <c r="T868" s="34"/>
      <c r="U868" s="34"/>
    </row>
    <row r="869" spans="1:21" ht="15.75" customHeight="1">
      <c r="A869" s="34"/>
      <c r="B869" s="41"/>
      <c r="C869" s="34"/>
      <c r="D869" s="49"/>
      <c r="E869" s="1"/>
      <c r="F869" s="1"/>
      <c r="G869" s="1"/>
      <c r="H869" s="34"/>
      <c r="I869" s="34"/>
      <c r="J869" s="34"/>
      <c r="K869" s="34"/>
      <c r="L869" s="34"/>
      <c r="M869" s="34"/>
      <c r="N869" s="34"/>
      <c r="O869" s="34"/>
      <c r="P869" s="34"/>
      <c r="Q869" s="34"/>
      <c r="R869" s="34"/>
      <c r="S869" s="34"/>
      <c r="T869" s="34"/>
      <c r="U869" s="34"/>
    </row>
    <row r="870" spans="1:21" ht="15.75" customHeight="1">
      <c r="A870" s="34"/>
      <c r="B870" s="41"/>
      <c r="C870" s="34"/>
      <c r="D870" s="49"/>
      <c r="E870" s="1"/>
      <c r="F870" s="1"/>
      <c r="G870" s="1"/>
      <c r="H870" s="34"/>
      <c r="I870" s="34"/>
      <c r="J870" s="34"/>
      <c r="K870" s="34"/>
      <c r="L870" s="34"/>
      <c r="M870" s="34"/>
      <c r="N870" s="34"/>
      <c r="O870" s="34"/>
      <c r="P870" s="34"/>
      <c r="Q870" s="34"/>
      <c r="R870" s="34"/>
      <c r="S870" s="34"/>
      <c r="T870" s="34"/>
      <c r="U870" s="34"/>
    </row>
    <row r="871" spans="1:21" ht="15.75" customHeight="1">
      <c r="A871" s="34"/>
      <c r="B871" s="41"/>
      <c r="C871" s="34"/>
      <c r="D871" s="49"/>
      <c r="E871" s="1"/>
      <c r="F871" s="1"/>
      <c r="G871" s="1"/>
      <c r="H871" s="34"/>
      <c r="I871" s="34"/>
      <c r="J871" s="34"/>
      <c r="K871" s="34"/>
      <c r="L871" s="34"/>
      <c r="M871" s="34"/>
      <c r="N871" s="34"/>
      <c r="O871" s="34"/>
      <c r="P871" s="34"/>
      <c r="Q871" s="34"/>
      <c r="R871" s="34"/>
      <c r="S871" s="34"/>
      <c r="T871" s="34"/>
      <c r="U871" s="34"/>
    </row>
    <row r="872" spans="1:21" ht="15.75" customHeight="1">
      <c r="A872" s="34"/>
      <c r="B872" s="41"/>
      <c r="C872" s="34"/>
      <c r="D872" s="49"/>
      <c r="E872" s="1"/>
      <c r="F872" s="1"/>
      <c r="G872" s="1"/>
      <c r="H872" s="34"/>
      <c r="I872" s="34"/>
      <c r="J872" s="34"/>
      <c r="K872" s="34"/>
      <c r="L872" s="34"/>
      <c r="M872" s="34"/>
      <c r="N872" s="34"/>
      <c r="O872" s="34"/>
      <c r="P872" s="34"/>
      <c r="Q872" s="34"/>
      <c r="R872" s="34"/>
      <c r="S872" s="34"/>
      <c r="T872" s="34"/>
      <c r="U872" s="34"/>
    </row>
    <row r="873" spans="1:21" ht="15.75" customHeight="1">
      <c r="A873" s="34"/>
      <c r="B873" s="41"/>
      <c r="C873" s="34"/>
      <c r="D873" s="49"/>
      <c r="E873" s="1"/>
      <c r="F873" s="1"/>
      <c r="G873" s="1"/>
      <c r="H873" s="34"/>
      <c r="I873" s="34"/>
      <c r="J873" s="34"/>
      <c r="K873" s="34"/>
      <c r="L873" s="34"/>
      <c r="M873" s="34"/>
      <c r="N873" s="34"/>
      <c r="O873" s="34"/>
      <c r="P873" s="34"/>
      <c r="Q873" s="34"/>
      <c r="R873" s="34"/>
      <c r="S873" s="34"/>
      <c r="T873" s="34"/>
      <c r="U873" s="34"/>
    </row>
    <row r="874" spans="1:21" ht="15.75" customHeight="1">
      <c r="A874" s="34"/>
      <c r="B874" s="41"/>
      <c r="C874" s="34"/>
      <c r="D874" s="49"/>
      <c r="E874" s="1"/>
      <c r="F874" s="1"/>
      <c r="G874" s="1"/>
      <c r="H874" s="34"/>
      <c r="I874" s="34"/>
      <c r="J874" s="34"/>
      <c r="K874" s="34"/>
      <c r="L874" s="34"/>
      <c r="M874" s="34"/>
      <c r="N874" s="34"/>
      <c r="O874" s="34"/>
      <c r="P874" s="34"/>
      <c r="Q874" s="34"/>
      <c r="R874" s="34"/>
      <c r="S874" s="34"/>
      <c r="T874" s="34"/>
      <c r="U874" s="34"/>
    </row>
    <row r="875" spans="1:21" ht="15.75" customHeight="1">
      <c r="A875" s="34"/>
      <c r="B875" s="41"/>
      <c r="C875" s="34"/>
      <c r="D875" s="49"/>
      <c r="E875" s="1"/>
      <c r="F875" s="1"/>
      <c r="G875" s="1"/>
      <c r="H875" s="34"/>
      <c r="I875" s="34"/>
      <c r="J875" s="34"/>
      <c r="K875" s="34"/>
      <c r="L875" s="34"/>
      <c r="M875" s="34"/>
      <c r="N875" s="34"/>
      <c r="O875" s="34"/>
      <c r="P875" s="34"/>
      <c r="Q875" s="34"/>
      <c r="R875" s="34"/>
      <c r="S875" s="34"/>
      <c r="T875" s="34"/>
      <c r="U875" s="34"/>
    </row>
    <row r="876" spans="1:21" ht="15.75" customHeight="1">
      <c r="A876" s="34"/>
      <c r="B876" s="41"/>
      <c r="C876" s="34"/>
      <c r="D876" s="49"/>
      <c r="E876" s="1"/>
      <c r="F876" s="1"/>
      <c r="G876" s="1"/>
      <c r="H876" s="34"/>
      <c r="I876" s="34"/>
      <c r="J876" s="34"/>
      <c r="K876" s="34"/>
      <c r="L876" s="34"/>
      <c r="M876" s="34"/>
      <c r="N876" s="34"/>
      <c r="O876" s="34"/>
      <c r="P876" s="34"/>
      <c r="Q876" s="34"/>
      <c r="R876" s="34"/>
      <c r="S876" s="34"/>
      <c r="T876" s="34"/>
      <c r="U876" s="34"/>
    </row>
    <row r="877" spans="1:21" ht="15.75" customHeight="1">
      <c r="A877" s="34"/>
      <c r="B877" s="41"/>
      <c r="C877" s="34"/>
      <c r="D877" s="49"/>
      <c r="E877" s="1"/>
      <c r="F877" s="1"/>
      <c r="G877" s="1"/>
      <c r="H877" s="34"/>
      <c r="I877" s="34"/>
      <c r="J877" s="34"/>
      <c r="K877" s="34"/>
      <c r="L877" s="34"/>
      <c r="M877" s="34"/>
      <c r="N877" s="34"/>
      <c r="O877" s="34"/>
      <c r="P877" s="34"/>
      <c r="Q877" s="34"/>
      <c r="R877" s="34"/>
      <c r="S877" s="34"/>
      <c r="T877" s="34"/>
      <c r="U877" s="34"/>
    </row>
    <row r="878" spans="1:21" ht="15.75" customHeight="1">
      <c r="A878" s="34"/>
      <c r="B878" s="41"/>
      <c r="C878" s="34"/>
      <c r="D878" s="49"/>
      <c r="E878" s="1"/>
      <c r="F878" s="1"/>
      <c r="G878" s="1"/>
      <c r="H878" s="34"/>
      <c r="I878" s="34"/>
      <c r="J878" s="34"/>
      <c r="K878" s="34"/>
      <c r="L878" s="34"/>
      <c r="M878" s="34"/>
      <c r="N878" s="34"/>
      <c r="O878" s="34"/>
      <c r="P878" s="34"/>
      <c r="Q878" s="34"/>
      <c r="R878" s="34"/>
      <c r="S878" s="34"/>
      <c r="T878" s="34"/>
      <c r="U878" s="34"/>
    </row>
    <row r="879" spans="1:21" ht="15.75" customHeight="1">
      <c r="A879" s="34"/>
      <c r="B879" s="41"/>
      <c r="C879" s="34"/>
      <c r="D879" s="49"/>
      <c r="E879" s="1"/>
      <c r="F879" s="1"/>
      <c r="G879" s="1"/>
      <c r="H879" s="34"/>
      <c r="I879" s="34"/>
      <c r="J879" s="34"/>
      <c r="K879" s="34"/>
      <c r="L879" s="34"/>
      <c r="M879" s="34"/>
      <c r="N879" s="34"/>
      <c r="O879" s="34"/>
      <c r="P879" s="34"/>
      <c r="Q879" s="34"/>
      <c r="R879" s="34"/>
      <c r="S879" s="34"/>
      <c r="T879" s="34"/>
      <c r="U879" s="34"/>
    </row>
    <row r="880" spans="1:21" ht="15.75" customHeight="1">
      <c r="A880" s="34"/>
      <c r="B880" s="41"/>
      <c r="C880" s="34"/>
      <c r="D880" s="49"/>
      <c r="E880" s="1"/>
      <c r="F880" s="1"/>
      <c r="G880" s="1"/>
      <c r="H880" s="34"/>
      <c r="I880" s="34"/>
      <c r="J880" s="34"/>
      <c r="K880" s="34"/>
      <c r="L880" s="34"/>
      <c r="M880" s="34"/>
      <c r="N880" s="34"/>
      <c r="O880" s="34"/>
      <c r="P880" s="34"/>
      <c r="Q880" s="34"/>
      <c r="R880" s="34"/>
      <c r="S880" s="34"/>
      <c r="T880" s="34"/>
      <c r="U880" s="34"/>
    </row>
    <row r="881" spans="1:21" ht="15.75" customHeight="1">
      <c r="A881" s="34"/>
      <c r="B881" s="41"/>
      <c r="C881" s="34"/>
      <c r="D881" s="49"/>
      <c r="E881" s="1"/>
      <c r="F881" s="1"/>
      <c r="G881" s="1"/>
      <c r="H881" s="34"/>
      <c r="I881" s="34"/>
      <c r="J881" s="34"/>
      <c r="K881" s="34"/>
      <c r="L881" s="34"/>
      <c r="M881" s="34"/>
      <c r="N881" s="34"/>
      <c r="O881" s="34"/>
      <c r="P881" s="34"/>
      <c r="Q881" s="34"/>
      <c r="R881" s="34"/>
      <c r="S881" s="34"/>
      <c r="T881" s="34"/>
      <c r="U881" s="34"/>
    </row>
    <row r="882" spans="1:21" ht="15.75" customHeight="1">
      <c r="A882" s="34"/>
      <c r="B882" s="41"/>
      <c r="C882" s="34"/>
      <c r="D882" s="49"/>
      <c r="E882" s="1"/>
      <c r="F882" s="1"/>
      <c r="G882" s="1"/>
      <c r="H882" s="34"/>
      <c r="I882" s="34"/>
      <c r="J882" s="34"/>
      <c r="K882" s="34"/>
      <c r="L882" s="34"/>
      <c r="M882" s="34"/>
      <c r="N882" s="34"/>
      <c r="O882" s="34"/>
      <c r="P882" s="34"/>
      <c r="Q882" s="34"/>
      <c r="R882" s="34"/>
      <c r="S882" s="34"/>
      <c r="T882" s="34"/>
      <c r="U882" s="34"/>
    </row>
    <row r="883" spans="1:21" ht="15.75" customHeight="1">
      <c r="A883" s="34"/>
      <c r="B883" s="41"/>
      <c r="C883" s="34"/>
      <c r="D883" s="49"/>
      <c r="E883" s="1"/>
      <c r="F883" s="1"/>
      <c r="G883" s="1"/>
      <c r="H883" s="34"/>
      <c r="I883" s="34"/>
      <c r="J883" s="34"/>
      <c r="K883" s="34"/>
      <c r="L883" s="34"/>
      <c r="M883" s="34"/>
      <c r="N883" s="34"/>
      <c r="O883" s="34"/>
      <c r="P883" s="34"/>
      <c r="Q883" s="34"/>
      <c r="R883" s="34"/>
      <c r="S883" s="34"/>
      <c r="T883" s="34"/>
      <c r="U883" s="34"/>
    </row>
    <row r="884" spans="1:21" ht="15.75" customHeight="1">
      <c r="A884" s="34"/>
      <c r="B884" s="41"/>
      <c r="C884" s="34"/>
      <c r="D884" s="49"/>
      <c r="E884" s="1"/>
      <c r="F884" s="1"/>
      <c r="G884" s="1"/>
      <c r="H884" s="34"/>
      <c r="I884" s="34"/>
      <c r="J884" s="34"/>
      <c r="K884" s="34"/>
      <c r="L884" s="34"/>
      <c r="M884" s="34"/>
      <c r="N884" s="34"/>
      <c r="O884" s="34"/>
      <c r="P884" s="34"/>
      <c r="Q884" s="34"/>
      <c r="R884" s="34"/>
      <c r="S884" s="34"/>
      <c r="T884" s="34"/>
      <c r="U884" s="34"/>
    </row>
    <row r="885" spans="1:21" ht="15.75" customHeight="1">
      <c r="A885" s="34"/>
      <c r="B885" s="41"/>
      <c r="C885" s="34"/>
      <c r="D885" s="49"/>
      <c r="E885" s="1"/>
      <c r="F885" s="1"/>
      <c r="G885" s="1"/>
      <c r="H885" s="34"/>
      <c r="I885" s="34"/>
      <c r="J885" s="34"/>
      <c r="K885" s="34"/>
      <c r="L885" s="34"/>
      <c r="M885" s="34"/>
      <c r="N885" s="34"/>
      <c r="O885" s="34"/>
      <c r="P885" s="34"/>
      <c r="Q885" s="34"/>
      <c r="R885" s="34"/>
      <c r="S885" s="34"/>
      <c r="T885" s="34"/>
      <c r="U885" s="34"/>
    </row>
    <row r="886" spans="1:21" ht="15.75" customHeight="1">
      <c r="A886" s="34"/>
      <c r="B886" s="41"/>
      <c r="C886" s="34"/>
      <c r="D886" s="49"/>
      <c r="E886" s="1"/>
      <c r="F886" s="1"/>
      <c r="G886" s="1"/>
      <c r="H886" s="34"/>
      <c r="I886" s="34"/>
      <c r="J886" s="34"/>
      <c r="K886" s="34"/>
      <c r="L886" s="34"/>
      <c r="M886" s="34"/>
      <c r="N886" s="34"/>
      <c r="O886" s="34"/>
      <c r="P886" s="34"/>
      <c r="Q886" s="34"/>
      <c r="R886" s="34"/>
      <c r="S886" s="34"/>
      <c r="T886" s="34"/>
      <c r="U886" s="34"/>
    </row>
    <row r="887" spans="1:21" ht="15.75" customHeight="1">
      <c r="A887" s="34"/>
      <c r="B887" s="41"/>
      <c r="C887" s="34"/>
      <c r="D887" s="49"/>
      <c r="E887" s="1"/>
      <c r="F887" s="1"/>
      <c r="G887" s="1"/>
      <c r="H887" s="34"/>
      <c r="I887" s="34"/>
      <c r="J887" s="34"/>
      <c r="K887" s="34"/>
      <c r="L887" s="34"/>
      <c r="M887" s="34"/>
      <c r="N887" s="34"/>
      <c r="O887" s="34"/>
      <c r="P887" s="34"/>
      <c r="Q887" s="34"/>
      <c r="R887" s="34"/>
      <c r="S887" s="34"/>
      <c r="T887" s="34"/>
      <c r="U887" s="34"/>
    </row>
    <row r="888" spans="1:21" ht="15.75" customHeight="1">
      <c r="A888" s="34"/>
      <c r="B888" s="41"/>
      <c r="C888" s="34"/>
      <c r="D888" s="49"/>
      <c r="E888" s="1"/>
      <c r="F888" s="1"/>
      <c r="G888" s="1"/>
      <c r="H888" s="34"/>
      <c r="I888" s="34"/>
      <c r="J888" s="34"/>
      <c r="K888" s="34"/>
      <c r="L888" s="34"/>
      <c r="M888" s="34"/>
      <c r="N888" s="34"/>
      <c r="O888" s="34"/>
      <c r="P888" s="34"/>
      <c r="Q888" s="34"/>
      <c r="R888" s="34"/>
      <c r="S888" s="34"/>
      <c r="T888" s="34"/>
      <c r="U888" s="34"/>
    </row>
    <row r="889" spans="1:21" ht="15.75" customHeight="1">
      <c r="A889" s="34"/>
      <c r="B889" s="41"/>
      <c r="C889" s="34"/>
      <c r="D889" s="49"/>
      <c r="E889" s="1"/>
      <c r="F889" s="1"/>
      <c r="G889" s="1"/>
      <c r="H889" s="34"/>
      <c r="I889" s="34"/>
      <c r="J889" s="34"/>
      <c r="K889" s="34"/>
      <c r="L889" s="34"/>
      <c r="M889" s="34"/>
      <c r="N889" s="34"/>
      <c r="O889" s="34"/>
      <c r="P889" s="34"/>
      <c r="Q889" s="34"/>
      <c r="R889" s="34"/>
      <c r="S889" s="34"/>
      <c r="T889" s="34"/>
      <c r="U889" s="34"/>
    </row>
    <row r="890" spans="1:21" ht="15.75" customHeight="1">
      <c r="A890" s="34"/>
      <c r="B890" s="41"/>
      <c r="C890" s="34"/>
      <c r="D890" s="49"/>
      <c r="E890" s="1"/>
      <c r="F890" s="1"/>
      <c r="G890" s="1"/>
      <c r="H890" s="34"/>
      <c r="I890" s="34"/>
      <c r="J890" s="34"/>
      <c r="K890" s="34"/>
      <c r="L890" s="34"/>
      <c r="M890" s="34"/>
      <c r="N890" s="34"/>
      <c r="O890" s="34"/>
      <c r="P890" s="34"/>
      <c r="Q890" s="34"/>
      <c r="R890" s="34"/>
      <c r="S890" s="34"/>
      <c r="T890" s="34"/>
      <c r="U890" s="34"/>
    </row>
    <row r="891" spans="1:21" ht="15.75" customHeight="1">
      <c r="A891" s="34"/>
      <c r="B891" s="41"/>
      <c r="C891" s="34"/>
      <c r="D891" s="49"/>
      <c r="E891" s="1"/>
      <c r="F891" s="1"/>
      <c r="G891" s="1"/>
      <c r="H891" s="34"/>
      <c r="I891" s="34"/>
      <c r="J891" s="34"/>
      <c r="K891" s="34"/>
      <c r="L891" s="34"/>
      <c r="M891" s="34"/>
      <c r="N891" s="34"/>
      <c r="O891" s="34"/>
      <c r="P891" s="34"/>
      <c r="Q891" s="34"/>
      <c r="R891" s="34"/>
      <c r="S891" s="34"/>
      <c r="T891" s="34"/>
      <c r="U891" s="34"/>
    </row>
    <row r="892" spans="1:21" ht="15.75" customHeight="1">
      <c r="A892" s="34"/>
      <c r="B892" s="41"/>
      <c r="C892" s="34"/>
      <c r="D892" s="49"/>
      <c r="E892" s="1"/>
      <c r="F892" s="1"/>
      <c r="G892" s="1"/>
      <c r="H892" s="34"/>
      <c r="I892" s="34"/>
      <c r="J892" s="34"/>
      <c r="K892" s="34"/>
      <c r="L892" s="34"/>
      <c r="M892" s="34"/>
      <c r="N892" s="34"/>
      <c r="O892" s="34"/>
      <c r="P892" s="34"/>
      <c r="Q892" s="34"/>
      <c r="R892" s="34"/>
      <c r="S892" s="34"/>
      <c r="T892" s="34"/>
      <c r="U892" s="34"/>
    </row>
    <row r="893" spans="1:21" ht="15.75" customHeight="1">
      <c r="A893" s="34"/>
      <c r="B893" s="41"/>
      <c r="C893" s="34"/>
      <c r="D893" s="49"/>
      <c r="E893" s="1"/>
      <c r="F893" s="1"/>
      <c r="G893" s="1"/>
      <c r="H893" s="34"/>
      <c r="I893" s="34"/>
      <c r="J893" s="34"/>
      <c r="K893" s="34"/>
      <c r="L893" s="34"/>
      <c r="M893" s="34"/>
      <c r="N893" s="34"/>
      <c r="O893" s="34"/>
      <c r="P893" s="34"/>
      <c r="Q893" s="34"/>
      <c r="R893" s="34"/>
      <c r="S893" s="34"/>
      <c r="T893" s="34"/>
      <c r="U893" s="34"/>
    </row>
    <row r="894" spans="1:21" ht="15.75" customHeight="1">
      <c r="A894" s="34"/>
      <c r="B894" s="41"/>
      <c r="C894" s="34"/>
      <c r="D894" s="49"/>
      <c r="E894" s="1"/>
      <c r="F894" s="1"/>
      <c r="G894" s="1"/>
      <c r="H894" s="34"/>
      <c r="I894" s="34"/>
      <c r="J894" s="34"/>
      <c r="K894" s="34"/>
      <c r="L894" s="34"/>
      <c r="M894" s="34"/>
      <c r="N894" s="34"/>
      <c r="O894" s="34"/>
      <c r="P894" s="34"/>
      <c r="Q894" s="34"/>
      <c r="R894" s="34"/>
      <c r="S894" s="34"/>
      <c r="T894" s="34"/>
      <c r="U894" s="34"/>
    </row>
    <row r="895" spans="1:21" ht="15.75" customHeight="1">
      <c r="A895" s="34"/>
      <c r="B895" s="41"/>
      <c r="C895" s="34"/>
      <c r="D895" s="49"/>
      <c r="E895" s="1"/>
      <c r="F895" s="1"/>
      <c r="G895" s="1"/>
      <c r="H895" s="34"/>
      <c r="I895" s="34"/>
      <c r="J895" s="34"/>
      <c r="K895" s="34"/>
      <c r="L895" s="34"/>
      <c r="M895" s="34"/>
      <c r="N895" s="34"/>
      <c r="O895" s="34"/>
      <c r="P895" s="34"/>
      <c r="Q895" s="34"/>
      <c r="R895" s="34"/>
      <c r="S895" s="34"/>
      <c r="T895" s="34"/>
      <c r="U895" s="34"/>
    </row>
    <row r="896" spans="1:21" ht="15.75" customHeight="1">
      <c r="A896" s="34"/>
      <c r="B896" s="41"/>
      <c r="C896" s="34"/>
      <c r="D896" s="49"/>
      <c r="E896" s="1"/>
      <c r="F896" s="1"/>
      <c r="G896" s="1"/>
      <c r="H896" s="34"/>
      <c r="I896" s="34"/>
      <c r="J896" s="34"/>
      <c r="K896" s="34"/>
      <c r="L896" s="34"/>
      <c r="M896" s="34"/>
      <c r="N896" s="34"/>
      <c r="O896" s="34"/>
      <c r="P896" s="34"/>
      <c r="Q896" s="34"/>
      <c r="R896" s="34"/>
      <c r="S896" s="34"/>
      <c r="T896" s="34"/>
      <c r="U896" s="34"/>
    </row>
    <row r="897" spans="1:21" ht="15.75" customHeight="1">
      <c r="A897" s="34"/>
      <c r="B897" s="41"/>
      <c r="C897" s="34"/>
      <c r="D897" s="49"/>
      <c r="E897" s="1"/>
      <c r="F897" s="1"/>
      <c r="G897" s="1"/>
      <c r="H897" s="34"/>
      <c r="I897" s="34"/>
      <c r="J897" s="34"/>
      <c r="K897" s="34"/>
      <c r="L897" s="34"/>
      <c r="M897" s="34"/>
      <c r="N897" s="34"/>
      <c r="O897" s="34"/>
      <c r="P897" s="34"/>
      <c r="Q897" s="34"/>
      <c r="R897" s="34"/>
      <c r="S897" s="34"/>
      <c r="T897" s="34"/>
      <c r="U897" s="34"/>
    </row>
    <row r="898" spans="1:21" ht="15.75" customHeight="1">
      <c r="A898" s="34"/>
      <c r="B898" s="41"/>
      <c r="C898" s="34"/>
      <c r="D898" s="49"/>
      <c r="E898" s="1"/>
      <c r="F898" s="1"/>
      <c r="G898" s="1"/>
      <c r="H898" s="34"/>
      <c r="I898" s="34"/>
      <c r="J898" s="34"/>
      <c r="K898" s="34"/>
      <c r="L898" s="34"/>
      <c r="M898" s="34"/>
      <c r="N898" s="34"/>
      <c r="O898" s="34"/>
      <c r="P898" s="34"/>
      <c r="Q898" s="34"/>
      <c r="R898" s="34"/>
      <c r="S898" s="34"/>
      <c r="T898" s="34"/>
      <c r="U898" s="34"/>
    </row>
    <row r="899" spans="1:21" ht="15.75" customHeight="1">
      <c r="A899" s="34"/>
      <c r="B899" s="41"/>
      <c r="C899" s="34"/>
      <c r="D899" s="49"/>
      <c r="E899" s="1"/>
      <c r="F899" s="1"/>
      <c r="G899" s="1"/>
      <c r="H899" s="34"/>
      <c r="I899" s="34"/>
      <c r="J899" s="34"/>
      <c r="K899" s="34"/>
      <c r="L899" s="34"/>
      <c r="M899" s="34"/>
      <c r="N899" s="34"/>
      <c r="O899" s="34"/>
      <c r="P899" s="34"/>
      <c r="Q899" s="34"/>
      <c r="R899" s="34"/>
      <c r="S899" s="34"/>
      <c r="T899" s="34"/>
      <c r="U899" s="34"/>
    </row>
    <row r="900" spans="1:21" ht="15.75" customHeight="1">
      <c r="A900" s="34"/>
      <c r="B900" s="41"/>
      <c r="C900" s="34"/>
      <c r="D900" s="49"/>
      <c r="E900" s="1"/>
      <c r="F900" s="1"/>
      <c r="G900" s="1"/>
      <c r="H900" s="34"/>
      <c r="I900" s="34"/>
      <c r="J900" s="34"/>
      <c r="K900" s="34"/>
      <c r="L900" s="34"/>
      <c r="M900" s="34"/>
      <c r="N900" s="34"/>
      <c r="O900" s="34"/>
      <c r="P900" s="34"/>
      <c r="Q900" s="34"/>
      <c r="R900" s="34"/>
      <c r="S900" s="34"/>
      <c r="T900" s="34"/>
      <c r="U900" s="34"/>
    </row>
    <row r="901" spans="1:21" ht="15.75" customHeight="1">
      <c r="A901" s="34"/>
      <c r="B901" s="41"/>
      <c r="C901" s="34"/>
      <c r="D901" s="49"/>
      <c r="E901" s="1"/>
      <c r="F901" s="1"/>
      <c r="G901" s="1"/>
      <c r="H901" s="34"/>
      <c r="I901" s="34"/>
      <c r="J901" s="34"/>
      <c r="K901" s="34"/>
      <c r="L901" s="34"/>
      <c r="M901" s="34"/>
      <c r="N901" s="34"/>
      <c r="O901" s="34"/>
      <c r="P901" s="34"/>
      <c r="Q901" s="34"/>
      <c r="R901" s="34"/>
      <c r="S901" s="34"/>
      <c r="T901" s="34"/>
      <c r="U901" s="34"/>
    </row>
    <row r="902" spans="1:21" ht="15.75" customHeight="1">
      <c r="A902" s="34"/>
      <c r="B902" s="41"/>
      <c r="C902" s="34"/>
      <c r="D902" s="49"/>
      <c r="E902" s="1"/>
      <c r="F902" s="1"/>
      <c r="G902" s="1"/>
      <c r="H902" s="34"/>
      <c r="I902" s="34"/>
      <c r="J902" s="34"/>
      <c r="K902" s="34"/>
      <c r="L902" s="34"/>
      <c r="M902" s="34"/>
      <c r="N902" s="34"/>
      <c r="O902" s="34"/>
      <c r="P902" s="34"/>
      <c r="Q902" s="34"/>
      <c r="R902" s="34"/>
      <c r="S902" s="34"/>
      <c r="T902" s="34"/>
      <c r="U902" s="34"/>
    </row>
    <row r="903" spans="1:21" ht="15.75" customHeight="1">
      <c r="A903" s="34"/>
      <c r="B903" s="41"/>
      <c r="C903" s="34"/>
      <c r="D903" s="49"/>
      <c r="E903" s="1"/>
      <c r="F903" s="1"/>
      <c r="G903" s="1"/>
      <c r="H903" s="34"/>
      <c r="I903" s="34"/>
      <c r="J903" s="34"/>
      <c r="K903" s="34"/>
      <c r="L903" s="34"/>
      <c r="M903" s="34"/>
      <c r="N903" s="34"/>
      <c r="O903" s="34"/>
      <c r="P903" s="34"/>
      <c r="Q903" s="34"/>
      <c r="R903" s="34"/>
      <c r="S903" s="34"/>
      <c r="T903" s="34"/>
      <c r="U903" s="34"/>
    </row>
    <row r="904" spans="1:21" ht="15.75" customHeight="1">
      <c r="A904" s="34"/>
      <c r="B904" s="41"/>
      <c r="C904" s="34"/>
      <c r="D904" s="49"/>
      <c r="E904" s="1"/>
      <c r="F904" s="1"/>
      <c r="G904" s="1"/>
      <c r="H904" s="34"/>
      <c r="I904" s="34"/>
      <c r="J904" s="34"/>
      <c r="K904" s="34"/>
      <c r="L904" s="34"/>
      <c r="M904" s="34"/>
      <c r="N904" s="34"/>
      <c r="O904" s="34"/>
      <c r="P904" s="34"/>
      <c r="Q904" s="34"/>
      <c r="R904" s="34"/>
      <c r="S904" s="34"/>
      <c r="T904" s="34"/>
      <c r="U904" s="34"/>
    </row>
    <row r="905" spans="1:21" ht="15.75" customHeight="1">
      <c r="A905" s="34"/>
      <c r="B905" s="41"/>
      <c r="C905" s="34"/>
      <c r="D905" s="49"/>
      <c r="E905" s="1"/>
      <c r="F905" s="1"/>
      <c r="G905" s="1"/>
      <c r="H905" s="34"/>
      <c r="I905" s="34"/>
      <c r="J905" s="34"/>
      <c r="K905" s="34"/>
      <c r="L905" s="34"/>
      <c r="M905" s="34"/>
      <c r="N905" s="34"/>
      <c r="O905" s="34"/>
      <c r="P905" s="34"/>
      <c r="Q905" s="34"/>
      <c r="R905" s="34"/>
      <c r="S905" s="34"/>
      <c r="T905" s="34"/>
      <c r="U905" s="34"/>
    </row>
    <row r="906" spans="1:21" ht="15.75" customHeight="1">
      <c r="A906" s="34"/>
      <c r="B906" s="41"/>
      <c r="C906" s="34"/>
      <c r="D906" s="49"/>
      <c r="E906" s="1"/>
      <c r="F906" s="1"/>
      <c r="G906" s="1"/>
      <c r="H906" s="34"/>
      <c r="I906" s="34"/>
      <c r="J906" s="34"/>
      <c r="K906" s="34"/>
      <c r="L906" s="34"/>
      <c r="M906" s="34"/>
      <c r="N906" s="34"/>
      <c r="O906" s="34"/>
      <c r="P906" s="34"/>
      <c r="Q906" s="34"/>
      <c r="R906" s="34"/>
      <c r="S906" s="34"/>
      <c r="T906" s="34"/>
      <c r="U906" s="34"/>
    </row>
    <row r="907" spans="1:21" ht="15.75" customHeight="1">
      <c r="A907" s="34"/>
      <c r="B907" s="41"/>
      <c r="C907" s="34"/>
      <c r="D907" s="49"/>
      <c r="E907" s="1"/>
      <c r="F907" s="1"/>
      <c r="G907" s="1"/>
      <c r="H907" s="34"/>
      <c r="I907" s="34"/>
      <c r="J907" s="34"/>
      <c r="K907" s="34"/>
      <c r="L907" s="34"/>
      <c r="M907" s="34"/>
      <c r="N907" s="34"/>
      <c r="O907" s="34"/>
      <c r="P907" s="34"/>
      <c r="Q907" s="34"/>
      <c r="R907" s="34"/>
      <c r="S907" s="34"/>
      <c r="T907" s="34"/>
      <c r="U907" s="34"/>
    </row>
    <row r="908" spans="1:21" ht="15.75" customHeight="1">
      <c r="A908" s="34"/>
      <c r="B908" s="41"/>
      <c r="C908" s="34"/>
      <c r="D908" s="49"/>
      <c r="E908" s="1"/>
      <c r="F908" s="1"/>
      <c r="G908" s="1"/>
      <c r="H908" s="34"/>
      <c r="I908" s="34"/>
      <c r="J908" s="34"/>
      <c r="K908" s="34"/>
      <c r="L908" s="34"/>
      <c r="M908" s="34"/>
      <c r="N908" s="34"/>
      <c r="O908" s="34"/>
      <c r="P908" s="34"/>
      <c r="Q908" s="34"/>
      <c r="R908" s="34"/>
      <c r="S908" s="34"/>
      <c r="T908" s="34"/>
      <c r="U908" s="34"/>
    </row>
    <row r="909" spans="1:21" ht="15.75" customHeight="1">
      <c r="A909" s="34"/>
      <c r="B909" s="41"/>
      <c r="C909" s="34"/>
      <c r="D909" s="49"/>
      <c r="E909" s="1"/>
      <c r="F909" s="1"/>
      <c r="G909" s="1"/>
      <c r="H909" s="34"/>
      <c r="I909" s="34"/>
      <c r="J909" s="34"/>
      <c r="K909" s="34"/>
      <c r="L909" s="34"/>
      <c r="M909" s="34"/>
      <c r="N909" s="34"/>
      <c r="O909" s="34"/>
      <c r="P909" s="34"/>
      <c r="Q909" s="34"/>
      <c r="R909" s="34"/>
      <c r="S909" s="34"/>
      <c r="T909" s="34"/>
      <c r="U909" s="34"/>
    </row>
    <row r="910" spans="1:21" ht="15.75" customHeight="1">
      <c r="A910" s="34"/>
      <c r="B910" s="41"/>
      <c r="C910" s="34"/>
      <c r="D910" s="49"/>
      <c r="E910" s="1"/>
      <c r="F910" s="1"/>
      <c r="G910" s="1"/>
      <c r="H910" s="34"/>
      <c r="I910" s="34"/>
      <c r="J910" s="34"/>
      <c r="K910" s="34"/>
      <c r="L910" s="34"/>
      <c r="M910" s="34"/>
      <c r="N910" s="34"/>
      <c r="O910" s="34"/>
      <c r="P910" s="34"/>
      <c r="Q910" s="34"/>
      <c r="R910" s="34"/>
      <c r="S910" s="34"/>
      <c r="T910" s="34"/>
      <c r="U910" s="34"/>
    </row>
    <row r="911" spans="1:21" ht="15.75" customHeight="1">
      <c r="A911" s="34"/>
      <c r="B911" s="41"/>
      <c r="C911" s="34"/>
      <c r="D911" s="49"/>
      <c r="E911" s="1"/>
      <c r="F911" s="1"/>
      <c r="G911" s="1"/>
      <c r="H911" s="34"/>
      <c r="I911" s="34"/>
      <c r="J911" s="34"/>
      <c r="K911" s="34"/>
      <c r="L911" s="34"/>
      <c r="M911" s="34"/>
      <c r="N911" s="34"/>
      <c r="O911" s="34"/>
      <c r="P911" s="34"/>
      <c r="Q911" s="34"/>
      <c r="R911" s="34"/>
      <c r="S911" s="34"/>
      <c r="T911" s="34"/>
      <c r="U911" s="34"/>
    </row>
    <row r="912" spans="1:21" ht="15.75" customHeight="1">
      <c r="A912" s="34"/>
      <c r="B912" s="41"/>
      <c r="C912" s="34"/>
      <c r="D912" s="49"/>
      <c r="E912" s="1"/>
      <c r="F912" s="1"/>
      <c r="G912" s="1"/>
      <c r="H912" s="34"/>
      <c r="I912" s="34"/>
      <c r="J912" s="34"/>
      <c r="K912" s="34"/>
      <c r="L912" s="34"/>
      <c r="M912" s="34"/>
      <c r="N912" s="34"/>
      <c r="O912" s="34"/>
      <c r="P912" s="34"/>
      <c r="Q912" s="34"/>
      <c r="R912" s="34"/>
      <c r="S912" s="34"/>
      <c r="T912" s="34"/>
      <c r="U912" s="34"/>
    </row>
    <row r="913" spans="1:21" ht="15.75" customHeight="1">
      <c r="A913" s="34"/>
      <c r="B913" s="41"/>
      <c r="C913" s="34"/>
      <c r="D913" s="49"/>
      <c r="E913" s="1"/>
      <c r="F913" s="1"/>
      <c r="G913" s="1"/>
      <c r="H913" s="34"/>
      <c r="I913" s="34"/>
      <c r="J913" s="34"/>
      <c r="K913" s="34"/>
      <c r="L913" s="34"/>
      <c r="M913" s="34"/>
      <c r="N913" s="34"/>
      <c r="O913" s="34"/>
      <c r="P913" s="34"/>
      <c r="Q913" s="34"/>
      <c r="R913" s="34"/>
      <c r="S913" s="34"/>
      <c r="T913" s="34"/>
      <c r="U913" s="34"/>
    </row>
    <row r="914" spans="1:21" ht="15.75" customHeight="1">
      <c r="A914" s="34"/>
      <c r="B914" s="41"/>
      <c r="C914" s="34"/>
      <c r="D914" s="49"/>
      <c r="E914" s="1"/>
      <c r="F914" s="1"/>
      <c r="G914" s="1"/>
      <c r="H914" s="34"/>
      <c r="I914" s="34"/>
      <c r="J914" s="34"/>
      <c r="K914" s="34"/>
      <c r="L914" s="34"/>
      <c r="M914" s="34"/>
      <c r="N914" s="34"/>
      <c r="O914" s="34"/>
      <c r="P914" s="34"/>
      <c r="Q914" s="34"/>
      <c r="R914" s="34"/>
      <c r="S914" s="34"/>
      <c r="T914" s="34"/>
      <c r="U914" s="34"/>
    </row>
    <row r="915" spans="1:21" ht="15.75" customHeight="1">
      <c r="A915" s="34"/>
      <c r="B915" s="41"/>
      <c r="C915" s="34"/>
      <c r="D915" s="49"/>
      <c r="E915" s="1"/>
      <c r="F915" s="1"/>
      <c r="G915" s="1"/>
      <c r="H915" s="34"/>
      <c r="I915" s="34"/>
      <c r="J915" s="34"/>
      <c r="K915" s="34"/>
      <c r="L915" s="34"/>
      <c r="M915" s="34"/>
      <c r="N915" s="34"/>
      <c r="O915" s="34"/>
      <c r="P915" s="34"/>
      <c r="Q915" s="34"/>
      <c r="R915" s="34"/>
      <c r="S915" s="34"/>
      <c r="T915" s="34"/>
      <c r="U915" s="34"/>
    </row>
    <row r="916" spans="1:21" ht="15.75" customHeight="1">
      <c r="A916" s="34"/>
      <c r="B916" s="41"/>
      <c r="C916" s="34"/>
      <c r="D916" s="49"/>
      <c r="E916" s="1"/>
      <c r="F916" s="1"/>
      <c r="G916" s="1"/>
      <c r="H916" s="34"/>
      <c r="I916" s="34"/>
      <c r="J916" s="34"/>
      <c r="K916" s="34"/>
      <c r="L916" s="34"/>
      <c r="M916" s="34"/>
      <c r="N916" s="34"/>
      <c r="O916" s="34"/>
      <c r="P916" s="34"/>
      <c r="Q916" s="34"/>
      <c r="R916" s="34"/>
      <c r="S916" s="34"/>
      <c r="T916" s="34"/>
      <c r="U916" s="34"/>
    </row>
    <row r="917" spans="1:21" ht="15.75" customHeight="1">
      <c r="A917" s="34"/>
      <c r="B917" s="41"/>
      <c r="C917" s="34"/>
      <c r="D917" s="49"/>
      <c r="E917" s="1"/>
      <c r="F917" s="1"/>
      <c r="G917" s="1"/>
      <c r="H917" s="34"/>
      <c r="I917" s="34"/>
      <c r="J917" s="34"/>
      <c r="K917" s="34"/>
      <c r="L917" s="34"/>
      <c r="M917" s="34"/>
      <c r="N917" s="34"/>
      <c r="O917" s="34"/>
      <c r="P917" s="34"/>
      <c r="Q917" s="34"/>
      <c r="R917" s="34"/>
      <c r="S917" s="34"/>
      <c r="T917" s="34"/>
      <c r="U917" s="34"/>
    </row>
    <row r="918" spans="1:21" ht="15.75" customHeight="1">
      <c r="A918" s="34"/>
      <c r="B918" s="41"/>
      <c r="C918" s="34"/>
      <c r="D918" s="49"/>
      <c r="E918" s="1"/>
      <c r="F918" s="1"/>
      <c r="G918" s="1"/>
      <c r="H918" s="34"/>
      <c r="I918" s="34"/>
      <c r="J918" s="34"/>
      <c r="K918" s="34"/>
      <c r="L918" s="34"/>
      <c r="M918" s="34"/>
      <c r="N918" s="34"/>
      <c r="O918" s="34"/>
      <c r="P918" s="34"/>
      <c r="Q918" s="34"/>
      <c r="R918" s="34"/>
      <c r="S918" s="34"/>
      <c r="T918" s="34"/>
      <c r="U918" s="34"/>
    </row>
    <row r="919" spans="1:21" ht="15.75" customHeight="1">
      <c r="A919" s="34"/>
      <c r="B919" s="41"/>
      <c r="C919" s="34"/>
      <c r="D919" s="49"/>
      <c r="E919" s="1"/>
      <c r="F919" s="1"/>
      <c r="G919" s="1"/>
      <c r="H919" s="34"/>
      <c r="I919" s="34"/>
      <c r="J919" s="34"/>
      <c r="K919" s="34"/>
      <c r="L919" s="34"/>
      <c r="M919" s="34"/>
      <c r="N919" s="34"/>
      <c r="O919" s="34"/>
      <c r="P919" s="34"/>
      <c r="Q919" s="34"/>
      <c r="R919" s="34"/>
      <c r="S919" s="34"/>
      <c r="T919" s="34"/>
      <c r="U919" s="34"/>
    </row>
    <row r="920" spans="1:21" ht="15.75" customHeight="1">
      <c r="A920" s="34"/>
      <c r="B920" s="41"/>
      <c r="C920" s="34"/>
      <c r="D920" s="49"/>
      <c r="E920" s="1"/>
      <c r="F920" s="1"/>
      <c r="G920" s="1"/>
      <c r="H920" s="34"/>
      <c r="I920" s="34"/>
      <c r="J920" s="34"/>
      <c r="K920" s="34"/>
      <c r="L920" s="34"/>
      <c r="M920" s="34"/>
      <c r="N920" s="34"/>
      <c r="O920" s="34"/>
      <c r="P920" s="34"/>
      <c r="Q920" s="34"/>
      <c r="R920" s="34"/>
      <c r="S920" s="34"/>
      <c r="T920" s="34"/>
      <c r="U920" s="34"/>
    </row>
    <row r="921" spans="1:21" ht="15.75" customHeight="1">
      <c r="A921" s="34"/>
      <c r="B921" s="41"/>
      <c r="C921" s="34"/>
      <c r="D921" s="49"/>
      <c r="E921" s="1"/>
      <c r="F921" s="1"/>
      <c r="G921" s="1"/>
      <c r="H921" s="34"/>
      <c r="I921" s="34"/>
      <c r="J921" s="34"/>
      <c r="K921" s="34"/>
      <c r="L921" s="34"/>
      <c r="M921" s="34"/>
      <c r="N921" s="34"/>
      <c r="O921" s="34"/>
      <c r="P921" s="34"/>
      <c r="Q921" s="34"/>
      <c r="R921" s="34"/>
      <c r="S921" s="34"/>
      <c r="T921" s="34"/>
      <c r="U921" s="34"/>
    </row>
    <row r="922" spans="1:21" ht="15.75" customHeight="1">
      <c r="A922" s="34"/>
      <c r="B922" s="41"/>
      <c r="C922" s="34"/>
      <c r="D922" s="49"/>
      <c r="E922" s="1"/>
      <c r="F922" s="1"/>
      <c r="G922" s="1"/>
      <c r="H922" s="34"/>
      <c r="I922" s="34"/>
      <c r="J922" s="34"/>
      <c r="K922" s="34"/>
      <c r="L922" s="34"/>
      <c r="M922" s="34"/>
      <c r="N922" s="34"/>
      <c r="O922" s="34"/>
      <c r="P922" s="34"/>
      <c r="Q922" s="34"/>
      <c r="R922" s="34"/>
      <c r="S922" s="34"/>
      <c r="T922" s="34"/>
      <c r="U922" s="34"/>
    </row>
    <row r="923" spans="1:21" ht="15.75" customHeight="1">
      <c r="A923" s="34"/>
      <c r="B923" s="41"/>
      <c r="C923" s="34"/>
      <c r="D923" s="49"/>
      <c r="E923" s="1"/>
      <c r="F923" s="1"/>
      <c r="G923" s="1"/>
      <c r="H923" s="34"/>
      <c r="I923" s="34"/>
      <c r="J923" s="34"/>
      <c r="K923" s="34"/>
      <c r="L923" s="34"/>
      <c r="M923" s="34"/>
      <c r="N923" s="34"/>
      <c r="O923" s="34"/>
      <c r="P923" s="34"/>
      <c r="Q923" s="34"/>
      <c r="R923" s="34"/>
      <c r="S923" s="34"/>
      <c r="T923" s="34"/>
      <c r="U923" s="34"/>
    </row>
    <row r="924" spans="1:21" ht="15.75" customHeight="1">
      <c r="A924" s="34"/>
      <c r="B924" s="41"/>
      <c r="C924" s="34"/>
      <c r="D924" s="49"/>
      <c r="E924" s="1"/>
      <c r="F924" s="1"/>
      <c r="G924" s="1"/>
      <c r="H924" s="34"/>
      <c r="I924" s="34"/>
      <c r="J924" s="34"/>
      <c r="K924" s="34"/>
      <c r="L924" s="34"/>
      <c r="M924" s="34"/>
      <c r="N924" s="34"/>
      <c r="O924" s="34"/>
      <c r="P924" s="34"/>
      <c r="Q924" s="34"/>
      <c r="R924" s="34"/>
      <c r="S924" s="34"/>
      <c r="T924" s="34"/>
      <c r="U924" s="34"/>
    </row>
    <row r="925" spans="1:21" ht="15.75" customHeight="1">
      <c r="A925" s="34"/>
      <c r="B925" s="41"/>
      <c r="C925" s="34"/>
      <c r="D925" s="49"/>
      <c r="E925" s="1"/>
      <c r="F925" s="1"/>
      <c r="G925" s="1"/>
      <c r="H925" s="34"/>
      <c r="I925" s="34"/>
      <c r="J925" s="34"/>
      <c r="K925" s="34"/>
      <c r="L925" s="34"/>
      <c r="M925" s="34"/>
      <c r="N925" s="34"/>
      <c r="O925" s="34"/>
      <c r="P925" s="34"/>
      <c r="Q925" s="34"/>
      <c r="R925" s="34"/>
      <c r="S925" s="34"/>
      <c r="T925" s="34"/>
      <c r="U925" s="34"/>
    </row>
    <row r="926" spans="1:21" ht="15.75" customHeight="1">
      <c r="A926" s="34"/>
      <c r="B926" s="41"/>
      <c r="C926" s="34"/>
      <c r="D926" s="49"/>
      <c r="E926" s="1"/>
      <c r="F926" s="1"/>
      <c r="G926" s="1"/>
      <c r="H926" s="34"/>
      <c r="I926" s="34"/>
      <c r="J926" s="34"/>
      <c r="K926" s="34"/>
      <c r="L926" s="34"/>
      <c r="M926" s="34"/>
      <c r="N926" s="34"/>
      <c r="O926" s="34"/>
      <c r="P926" s="34"/>
      <c r="Q926" s="34"/>
      <c r="R926" s="34"/>
      <c r="S926" s="34"/>
      <c r="T926" s="34"/>
      <c r="U926" s="34"/>
    </row>
    <row r="927" spans="1:21" ht="15.75" customHeight="1">
      <c r="A927" s="34"/>
      <c r="B927" s="41"/>
      <c r="C927" s="34"/>
      <c r="D927" s="49"/>
      <c r="E927" s="1"/>
      <c r="F927" s="1"/>
      <c r="G927" s="1"/>
      <c r="H927" s="34"/>
      <c r="I927" s="34"/>
      <c r="J927" s="34"/>
      <c r="K927" s="34"/>
      <c r="L927" s="34"/>
      <c r="M927" s="34"/>
      <c r="N927" s="34"/>
      <c r="O927" s="34"/>
      <c r="P927" s="34"/>
      <c r="Q927" s="34"/>
      <c r="R927" s="34"/>
      <c r="S927" s="34"/>
      <c r="T927" s="34"/>
      <c r="U927" s="34"/>
    </row>
    <row r="928" spans="1:21" ht="15.75" customHeight="1">
      <c r="A928" s="34"/>
      <c r="B928" s="41"/>
      <c r="C928" s="34"/>
      <c r="D928" s="49"/>
      <c r="E928" s="1"/>
      <c r="F928" s="1"/>
      <c r="G928" s="1"/>
      <c r="H928" s="34"/>
      <c r="I928" s="34"/>
      <c r="J928" s="34"/>
      <c r="K928" s="34"/>
      <c r="L928" s="34"/>
      <c r="M928" s="34"/>
      <c r="N928" s="34"/>
      <c r="O928" s="34"/>
      <c r="P928" s="34"/>
      <c r="Q928" s="34"/>
      <c r="R928" s="34"/>
      <c r="S928" s="34"/>
      <c r="T928" s="34"/>
      <c r="U928" s="34"/>
    </row>
    <row r="929" spans="1:21" ht="15.75" customHeight="1">
      <c r="A929" s="34"/>
      <c r="B929" s="41"/>
      <c r="C929" s="34"/>
      <c r="D929" s="49"/>
      <c r="E929" s="1"/>
      <c r="F929" s="1"/>
      <c r="G929" s="1"/>
      <c r="H929" s="34"/>
      <c r="I929" s="34"/>
      <c r="J929" s="34"/>
      <c r="K929" s="34"/>
      <c r="L929" s="34"/>
      <c r="M929" s="34"/>
      <c r="N929" s="34"/>
      <c r="O929" s="34"/>
      <c r="P929" s="34"/>
      <c r="Q929" s="34"/>
      <c r="R929" s="34"/>
      <c r="S929" s="34"/>
      <c r="T929" s="34"/>
      <c r="U929" s="34"/>
    </row>
    <row r="930" spans="1:21" ht="15.75" customHeight="1">
      <c r="A930" s="34"/>
      <c r="B930" s="41"/>
      <c r="C930" s="34"/>
      <c r="D930" s="49"/>
      <c r="E930" s="1"/>
      <c r="F930" s="1"/>
      <c r="G930" s="1"/>
      <c r="H930" s="34"/>
      <c r="I930" s="34"/>
      <c r="J930" s="34"/>
      <c r="K930" s="34"/>
      <c r="L930" s="34"/>
      <c r="M930" s="34"/>
      <c r="N930" s="34"/>
      <c r="O930" s="34"/>
      <c r="P930" s="34"/>
      <c r="Q930" s="34"/>
      <c r="R930" s="34"/>
      <c r="S930" s="34"/>
      <c r="T930" s="34"/>
      <c r="U930" s="34"/>
    </row>
    <row r="931" spans="1:21" ht="15.75" customHeight="1">
      <c r="A931" s="34"/>
      <c r="B931" s="41"/>
      <c r="C931" s="34"/>
      <c r="D931" s="49"/>
      <c r="E931" s="1"/>
      <c r="F931" s="1"/>
      <c r="G931" s="1"/>
      <c r="H931" s="34"/>
      <c r="I931" s="34"/>
      <c r="J931" s="34"/>
      <c r="K931" s="34"/>
      <c r="L931" s="34"/>
      <c r="M931" s="34"/>
      <c r="N931" s="34"/>
      <c r="O931" s="34"/>
      <c r="P931" s="34"/>
      <c r="Q931" s="34"/>
      <c r="R931" s="34"/>
      <c r="S931" s="34"/>
      <c r="T931" s="34"/>
      <c r="U931" s="34"/>
    </row>
    <row r="932" spans="1:21" ht="15.75" customHeight="1">
      <c r="A932" s="34"/>
      <c r="B932" s="41"/>
      <c r="C932" s="34"/>
      <c r="D932" s="49"/>
      <c r="E932" s="1"/>
      <c r="F932" s="1"/>
      <c r="G932" s="1"/>
      <c r="H932" s="34"/>
      <c r="I932" s="34"/>
      <c r="J932" s="34"/>
      <c r="K932" s="34"/>
      <c r="L932" s="34"/>
      <c r="M932" s="34"/>
      <c r="N932" s="34"/>
      <c r="O932" s="34"/>
      <c r="P932" s="34"/>
      <c r="Q932" s="34"/>
      <c r="R932" s="34"/>
      <c r="S932" s="34"/>
      <c r="T932" s="34"/>
      <c r="U932" s="34"/>
    </row>
    <row r="933" spans="1:21" ht="15.75" customHeight="1">
      <c r="A933" s="34"/>
      <c r="B933" s="41"/>
      <c r="C933" s="34"/>
      <c r="D933" s="49"/>
      <c r="E933" s="1"/>
      <c r="F933" s="1"/>
      <c r="G933" s="1"/>
      <c r="H933" s="34"/>
      <c r="I933" s="34"/>
      <c r="J933" s="34"/>
      <c r="K933" s="34"/>
      <c r="L933" s="34"/>
      <c r="M933" s="34"/>
      <c r="N933" s="34"/>
      <c r="O933" s="34"/>
      <c r="P933" s="34"/>
      <c r="Q933" s="34"/>
      <c r="R933" s="34"/>
      <c r="S933" s="34"/>
      <c r="T933" s="34"/>
      <c r="U933" s="34"/>
    </row>
    <row r="934" spans="1:21" ht="15.75" customHeight="1">
      <c r="A934" s="34"/>
      <c r="B934" s="41"/>
      <c r="C934" s="34"/>
      <c r="D934" s="49"/>
      <c r="E934" s="1"/>
      <c r="F934" s="1"/>
      <c r="G934" s="1"/>
      <c r="H934" s="34"/>
      <c r="I934" s="34"/>
      <c r="J934" s="34"/>
      <c r="K934" s="34"/>
      <c r="L934" s="34"/>
      <c r="M934" s="34"/>
      <c r="N934" s="34"/>
      <c r="O934" s="34"/>
      <c r="P934" s="34"/>
      <c r="Q934" s="34"/>
      <c r="R934" s="34"/>
      <c r="S934" s="34"/>
      <c r="T934" s="34"/>
      <c r="U934" s="34"/>
    </row>
    <row r="935" spans="1:21" ht="15.75" customHeight="1">
      <c r="A935" s="34"/>
      <c r="B935" s="41"/>
      <c r="C935" s="34"/>
      <c r="D935" s="49"/>
      <c r="E935" s="1"/>
      <c r="F935" s="1"/>
      <c r="G935" s="1"/>
      <c r="H935" s="34"/>
      <c r="I935" s="34"/>
      <c r="J935" s="34"/>
      <c r="K935" s="34"/>
      <c r="L935" s="34"/>
      <c r="M935" s="34"/>
      <c r="N935" s="34"/>
      <c r="O935" s="34"/>
      <c r="P935" s="34"/>
      <c r="Q935" s="34"/>
      <c r="R935" s="34"/>
      <c r="S935" s="34"/>
      <c r="T935" s="34"/>
      <c r="U935" s="34"/>
    </row>
    <row r="936" spans="1:21" ht="15.75" customHeight="1">
      <c r="A936" s="34"/>
      <c r="B936" s="41"/>
      <c r="C936" s="34"/>
      <c r="D936" s="49"/>
      <c r="E936" s="1"/>
      <c r="F936" s="1"/>
      <c r="G936" s="1"/>
      <c r="H936" s="34"/>
      <c r="I936" s="34"/>
      <c r="J936" s="34"/>
      <c r="K936" s="34"/>
      <c r="L936" s="34"/>
      <c r="M936" s="34"/>
      <c r="N936" s="34"/>
      <c r="O936" s="34"/>
      <c r="P936" s="34"/>
      <c r="Q936" s="34"/>
      <c r="R936" s="34"/>
      <c r="S936" s="34"/>
      <c r="T936" s="34"/>
      <c r="U936" s="34"/>
    </row>
    <row r="937" spans="1:21" ht="15.75" customHeight="1">
      <c r="A937" s="34"/>
      <c r="B937" s="41"/>
      <c r="C937" s="34"/>
      <c r="D937" s="49"/>
      <c r="E937" s="1"/>
      <c r="F937" s="1"/>
      <c r="G937" s="1"/>
      <c r="H937" s="34"/>
      <c r="I937" s="34"/>
      <c r="J937" s="34"/>
      <c r="K937" s="34"/>
      <c r="L937" s="34"/>
      <c r="M937" s="34"/>
      <c r="N937" s="34"/>
      <c r="O937" s="34"/>
      <c r="P937" s="34"/>
      <c r="Q937" s="34"/>
      <c r="R937" s="34"/>
      <c r="S937" s="34"/>
      <c r="T937" s="34"/>
      <c r="U937" s="34"/>
    </row>
    <row r="938" spans="1:21" ht="15.75" customHeight="1">
      <c r="A938" s="34"/>
      <c r="B938" s="41"/>
      <c r="C938" s="34"/>
      <c r="D938" s="49"/>
      <c r="E938" s="1"/>
      <c r="F938" s="1"/>
      <c r="G938" s="1"/>
      <c r="H938" s="34"/>
      <c r="I938" s="34"/>
      <c r="J938" s="34"/>
      <c r="K938" s="34"/>
      <c r="L938" s="34"/>
      <c r="M938" s="34"/>
      <c r="N938" s="34"/>
      <c r="O938" s="34"/>
      <c r="P938" s="34"/>
      <c r="Q938" s="34"/>
      <c r="R938" s="34"/>
      <c r="S938" s="34"/>
      <c r="T938" s="34"/>
      <c r="U938" s="34"/>
    </row>
    <row r="939" spans="1:21" ht="15.75" customHeight="1">
      <c r="A939" s="34"/>
      <c r="B939" s="41"/>
      <c r="C939" s="34"/>
      <c r="D939" s="49"/>
      <c r="E939" s="1"/>
      <c r="F939" s="1"/>
      <c r="G939" s="1"/>
      <c r="H939" s="34"/>
      <c r="I939" s="34"/>
      <c r="J939" s="34"/>
      <c r="K939" s="34"/>
      <c r="L939" s="34"/>
      <c r="M939" s="34"/>
      <c r="N939" s="34"/>
      <c r="O939" s="34"/>
      <c r="P939" s="34"/>
      <c r="Q939" s="34"/>
      <c r="R939" s="34"/>
      <c r="S939" s="34"/>
      <c r="T939" s="34"/>
      <c r="U939" s="34"/>
    </row>
    <row r="940" spans="1:21" ht="15.75" customHeight="1">
      <c r="A940" s="34"/>
      <c r="B940" s="41"/>
      <c r="C940" s="34"/>
      <c r="D940" s="49"/>
      <c r="E940" s="1"/>
      <c r="F940" s="1"/>
      <c r="G940" s="1"/>
      <c r="H940" s="34"/>
      <c r="I940" s="34"/>
      <c r="J940" s="34"/>
      <c r="K940" s="34"/>
      <c r="L940" s="34"/>
      <c r="M940" s="34"/>
      <c r="N940" s="34"/>
      <c r="O940" s="34"/>
      <c r="P940" s="34"/>
      <c r="Q940" s="34"/>
      <c r="R940" s="34"/>
      <c r="S940" s="34"/>
      <c r="T940" s="34"/>
      <c r="U940" s="34"/>
    </row>
    <row r="941" spans="1:21" ht="15.75" customHeight="1">
      <c r="A941" s="34"/>
      <c r="B941" s="41"/>
      <c r="C941" s="34"/>
      <c r="D941" s="49"/>
      <c r="E941" s="1"/>
      <c r="F941" s="1"/>
      <c r="G941" s="1"/>
      <c r="H941" s="34"/>
      <c r="I941" s="34"/>
      <c r="J941" s="34"/>
      <c r="K941" s="34"/>
      <c r="L941" s="34"/>
      <c r="M941" s="34"/>
      <c r="N941" s="34"/>
      <c r="O941" s="34"/>
      <c r="P941" s="34"/>
      <c r="Q941" s="34"/>
      <c r="R941" s="34"/>
      <c r="S941" s="34"/>
      <c r="T941" s="34"/>
      <c r="U941" s="34"/>
    </row>
    <row r="942" spans="1:21" ht="15.75" customHeight="1">
      <c r="A942" s="34"/>
      <c r="B942" s="41"/>
      <c r="C942" s="34"/>
      <c r="D942" s="49"/>
      <c r="E942" s="1"/>
      <c r="F942" s="1"/>
      <c r="G942" s="1"/>
      <c r="H942" s="34"/>
      <c r="I942" s="34"/>
      <c r="J942" s="34"/>
      <c r="K942" s="34"/>
      <c r="L942" s="34"/>
      <c r="M942" s="34"/>
      <c r="N942" s="34"/>
      <c r="O942" s="34"/>
      <c r="P942" s="34"/>
      <c r="Q942" s="34"/>
      <c r="R942" s="34"/>
      <c r="S942" s="34"/>
      <c r="T942" s="34"/>
      <c r="U942" s="34"/>
    </row>
    <row r="943" spans="1:21" ht="15.75" customHeight="1">
      <c r="A943" s="34"/>
      <c r="B943" s="41"/>
      <c r="C943" s="34"/>
      <c r="D943" s="49"/>
      <c r="E943" s="1"/>
      <c r="F943" s="1"/>
      <c r="G943" s="1"/>
      <c r="H943" s="34"/>
      <c r="I943" s="34"/>
      <c r="J943" s="34"/>
      <c r="K943" s="34"/>
      <c r="L943" s="34"/>
      <c r="M943" s="34"/>
      <c r="N943" s="34"/>
      <c r="O943" s="34"/>
      <c r="P943" s="34"/>
      <c r="Q943" s="34"/>
      <c r="R943" s="34"/>
      <c r="S943" s="34"/>
      <c r="T943" s="34"/>
      <c r="U943" s="34"/>
    </row>
    <row r="944" spans="1:21" ht="15.75" customHeight="1">
      <c r="A944" s="34"/>
      <c r="B944" s="41"/>
      <c r="C944" s="34"/>
      <c r="D944" s="49"/>
      <c r="E944" s="1"/>
      <c r="F944" s="1"/>
      <c r="G944" s="1"/>
      <c r="H944" s="34"/>
      <c r="I944" s="34"/>
      <c r="J944" s="34"/>
      <c r="K944" s="34"/>
      <c r="L944" s="34"/>
      <c r="M944" s="34"/>
      <c r="N944" s="34"/>
      <c r="O944" s="34"/>
      <c r="P944" s="34"/>
      <c r="Q944" s="34"/>
      <c r="R944" s="34"/>
      <c r="S944" s="34"/>
      <c r="T944" s="34"/>
      <c r="U944" s="34"/>
    </row>
    <row r="945" spans="1:21" ht="15.75" customHeight="1">
      <c r="A945" s="34"/>
      <c r="B945" s="41"/>
      <c r="C945" s="34"/>
      <c r="D945" s="49"/>
      <c r="E945" s="1"/>
      <c r="F945" s="1"/>
      <c r="G945" s="1"/>
      <c r="H945" s="34"/>
      <c r="I945" s="34"/>
      <c r="J945" s="34"/>
      <c r="K945" s="34"/>
      <c r="L945" s="34"/>
      <c r="M945" s="34"/>
      <c r="N945" s="34"/>
      <c r="O945" s="34"/>
      <c r="P945" s="34"/>
      <c r="Q945" s="34"/>
      <c r="R945" s="34"/>
      <c r="S945" s="34"/>
      <c r="T945" s="34"/>
      <c r="U945" s="34"/>
    </row>
    <row r="946" spans="1:21" ht="15.75" customHeight="1">
      <c r="A946" s="34"/>
      <c r="B946" s="41"/>
      <c r="C946" s="34"/>
      <c r="D946" s="49"/>
      <c r="E946" s="1"/>
      <c r="F946" s="1"/>
      <c r="G946" s="1"/>
      <c r="H946" s="34"/>
      <c r="I946" s="34"/>
      <c r="J946" s="34"/>
      <c r="K946" s="34"/>
      <c r="L946" s="34"/>
      <c r="M946" s="34"/>
      <c r="N946" s="34"/>
      <c r="O946" s="34"/>
      <c r="P946" s="34"/>
      <c r="Q946" s="34"/>
      <c r="R946" s="34"/>
      <c r="S946" s="34"/>
      <c r="T946" s="34"/>
      <c r="U946" s="34"/>
    </row>
    <row r="947" spans="1:21" ht="15.75" customHeight="1">
      <c r="A947" s="34"/>
      <c r="B947" s="41"/>
      <c r="C947" s="34"/>
      <c r="D947" s="49"/>
      <c r="E947" s="1"/>
      <c r="F947" s="1"/>
      <c r="G947" s="1"/>
      <c r="H947" s="34"/>
      <c r="I947" s="34"/>
      <c r="J947" s="34"/>
      <c r="K947" s="34"/>
      <c r="L947" s="34"/>
      <c r="M947" s="34"/>
      <c r="N947" s="34"/>
      <c r="O947" s="34"/>
      <c r="P947" s="34"/>
      <c r="Q947" s="34"/>
      <c r="R947" s="34"/>
      <c r="S947" s="34"/>
      <c r="T947" s="34"/>
      <c r="U947" s="34"/>
    </row>
    <row r="948" spans="1:21" ht="15.75" customHeight="1">
      <c r="A948" s="34"/>
      <c r="B948" s="41"/>
      <c r="C948" s="34"/>
      <c r="D948" s="49"/>
      <c r="E948" s="1"/>
      <c r="F948" s="1"/>
      <c r="G948" s="1"/>
      <c r="H948" s="34"/>
      <c r="I948" s="34"/>
      <c r="J948" s="34"/>
      <c r="K948" s="34"/>
      <c r="L948" s="34"/>
      <c r="M948" s="34"/>
      <c r="N948" s="34"/>
      <c r="O948" s="34"/>
      <c r="P948" s="34"/>
      <c r="Q948" s="34"/>
      <c r="R948" s="34"/>
      <c r="S948" s="34"/>
      <c r="T948" s="34"/>
      <c r="U948" s="34"/>
    </row>
    <row r="949" spans="1:21" ht="15.75" customHeight="1">
      <c r="A949" s="34"/>
      <c r="B949" s="41"/>
      <c r="C949" s="34"/>
      <c r="D949" s="49"/>
      <c r="E949" s="1"/>
      <c r="F949" s="1"/>
      <c r="G949" s="1"/>
      <c r="H949" s="34"/>
      <c r="I949" s="34"/>
      <c r="J949" s="34"/>
      <c r="K949" s="34"/>
      <c r="L949" s="34"/>
      <c r="M949" s="34"/>
      <c r="N949" s="34"/>
      <c r="O949" s="34"/>
      <c r="P949" s="34"/>
      <c r="Q949" s="34"/>
      <c r="R949" s="34"/>
      <c r="S949" s="34"/>
      <c r="T949" s="34"/>
      <c r="U949" s="34"/>
    </row>
    <row r="950" spans="1:21" ht="15.75" customHeight="1">
      <c r="A950" s="34"/>
      <c r="B950" s="41"/>
      <c r="C950" s="34"/>
      <c r="D950" s="49"/>
      <c r="E950" s="1"/>
      <c r="F950" s="1"/>
      <c r="G950" s="1"/>
      <c r="H950" s="34"/>
      <c r="I950" s="34"/>
      <c r="J950" s="34"/>
      <c r="K950" s="34"/>
      <c r="L950" s="34"/>
      <c r="M950" s="34"/>
      <c r="N950" s="34"/>
      <c r="O950" s="34"/>
      <c r="P950" s="34"/>
      <c r="Q950" s="34"/>
      <c r="R950" s="34"/>
      <c r="S950" s="34"/>
      <c r="T950" s="34"/>
      <c r="U950" s="34"/>
    </row>
    <row r="951" spans="1:21" ht="15.75" customHeight="1">
      <c r="A951" s="34"/>
      <c r="B951" s="41"/>
      <c r="C951" s="34"/>
      <c r="D951" s="49"/>
      <c r="E951" s="1"/>
      <c r="F951" s="1"/>
      <c r="G951" s="1"/>
      <c r="H951" s="34"/>
      <c r="I951" s="34"/>
      <c r="J951" s="34"/>
      <c r="K951" s="34"/>
      <c r="L951" s="34"/>
      <c r="M951" s="34"/>
      <c r="N951" s="34"/>
      <c r="O951" s="34"/>
      <c r="P951" s="34"/>
      <c r="Q951" s="34"/>
      <c r="R951" s="34"/>
      <c r="S951" s="34"/>
      <c r="T951" s="34"/>
      <c r="U951" s="34"/>
    </row>
    <row r="952" spans="1:21" ht="15.75" customHeight="1">
      <c r="A952" s="34"/>
      <c r="B952" s="41"/>
      <c r="C952" s="34"/>
      <c r="D952" s="49"/>
      <c r="E952" s="1"/>
      <c r="F952" s="1"/>
      <c r="G952" s="1"/>
      <c r="H952" s="34"/>
      <c r="I952" s="34"/>
      <c r="J952" s="34"/>
      <c r="K952" s="34"/>
      <c r="L952" s="34"/>
      <c r="M952" s="34"/>
      <c r="N952" s="34"/>
      <c r="O952" s="34"/>
      <c r="P952" s="34"/>
      <c r="Q952" s="34"/>
      <c r="R952" s="34"/>
      <c r="S952" s="34"/>
      <c r="T952" s="34"/>
      <c r="U952" s="34"/>
    </row>
    <row r="953" spans="1:21" ht="15.75" customHeight="1">
      <c r="A953" s="34"/>
      <c r="B953" s="41"/>
      <c r="C953" s="34"/>
      <c r="D953" s="49"/>
      <c r="E953" s="1"/>
      <c r="F953" s="1"/>
      <c r="G953" s="1"/>
      <c r="H953" s="34"/>
      <c r="I953" s="34"/>
      <c r="J953" s="34"/>
      <c r="K953" s="34"/>
      <c r="L953" s="34"/>
      <c r="M953" s="34"/>
      <c r="N953" s="34"/>
      <c r="O953" s="34"/>
      <c r="P953" s="34"/>
      <c r="Q953" s="34"/>
      <c r="R953" s="34"/>
      <c r="S953" s="34"/>
      <c r="T953" s="34"/>
      <c r="U953" s="34"/>
    </row>
    <row r="954" spans="1:21" ht="15.75" customHeight="1">
      <c r="A954" s="34"/>
      <c r="B954" s="41"/>
      <c r="C954" s="34"/>
      <c r="D954" s="49"/>
      <c r="E954" s="1"/>
      <c r="F954" s="1"/>
      <c r="G954" s="1"/>
      <c r="H954" s="34"/>
      <c r="I954" s="34"/>
      <c r="J954" s="34"/>
      <c r="K954" s="34"/>
      <c r="L954" s="34"/>
      <c r="M954" s="34"/>
      <c r="N954" s="34"/>
      <c r="O954" s="34"/>
      <c r="P954" s="34"/>
      <c r="Q954" s="34"/>
      <c r="R954" s="34"/>
      <c r="S954" s="34"/>
      <c r="T954" s="34"/>
      <c r="U954" s="34"/>
    </row>
    <row r="955" spans="1:21" ht="15.75" customHeight="1">
      <c r="A955" s="34"/>
      <c r="B955" s="41"/>
      <c r="C955" s="34"/>
      <c r="D955" s="49"/>
      <c r="E955" s="1"/>
      <c r="F955" s="1"/>
      <c r="G955" s="1"/>
      <c r="H955" s="34"/>
      <c r="I955" s="34"/>
      <c r="J955" s="34"/>
      <c r="K955" s="34"/>
      <c r="L955" s="34"/>
      <c r="M955" s="34"/>
      <c r="N955" s="34"/>
      <c r="O955" s="34"/>
      <c r="P955" s="34"/>
      <c r="Q955" s="34"/>
      <c r="R955" s="34"/>
      <c r="S955" s="34"/>
      <c r="T955" s="34"/>
      <c r="U955" s="34"/>
    </row>
    <row r="956" spans="1:21" ht="15.75" customHeight="1">
      <c r="A956" s="34"/>
      <c r="B956" s="41"/>
      <c r="C956" s="34"/>
      <c r="D956" s="49"/>
      <c r="E956" s="1"/>
      <c r="F956" s="1"/>
      <c r="G956" s="1"/>
      <c r="H956" s="34"/>
      <c r="I956" s="34"/>
      <c r="J956" s="34"/>
      <c r="K956" s="34"/>
      <c r="L956" s="34"/>
      <c r="M956" s="34"/>
      <c r="N956" s="34"/>
      <c r="O956" s="34"/>
      <c r="P956" s="34"/>
      <c r="Q956" s="34"/>
      <c r="R956" s="34"/>
      <c r="S956" s="34"/>
      <c r="T956" s="34"/>
      <c r="U956" s="34"/>
    </row>
    <row r="957" spans="1:21" ht="15.75" customHeight="1">
      <c r="A957" s="34"/>
      <c r="B957" s="41"/>
      <c r="C957" s="34"/>
      <c r="D957" s="49"/>
      <c r="E957" s="1"/>
      <c r="F957" s="1"/>
      <c r="G957" s="1"/>
      <c r="H957" s="34"/>
      <c r="I957" s="34"/>
      <c r="J957" s="34"/>
      <c r="K957" s="34"/>
      <c r="L957" s="34"/>
      <c r="M957" s="34"/>
      <c r="N957" s="34"/>
      <c r="O957" s="34"/>
      <c r="P957" s="34"/>
      <c r="Q957" s="34"/>
      <c r="R957" s="34"/>
      <c r="S957" s="34"/>
      <c r="T957" s="34"/>
      <c r="U957" s="34"/>
    </row>
    <row r="958" spans="1:21" ht="15.75" customHeight="1">
      <c r="A958" s="34"/>
      <c r="B958" s="41"/>
      <c r="C958" s="34"/>
      <c r="D958" s="49"/>
      <c r="E958" s="1"/>
      <c r="F958" s="1"/>
      <c r="G958" s="1"/>
      <c r="H958" s="34"/>
      <c r="I958" s="34"/>
      <c r="J958" s="34"/>
      <c r="K958" s="34"/>
      <c r="L958" s="34"/>
      <c r="M958" s="34"/>
      <c r="N958" s="34"/>
      <c r="O958" s="34"/>
      <c r="P958" s="34"/>
      <c r="Q958" s="34"/>
      <c r="R958" s="34"/>
      <c r="S958" s="34"/>
      <c r="T958" s="34"/>
      <c r="U958" s="34"/>
    </row>
    <row r="959" spans="1:21" ht="15.75" customHeight="1">
      <c r="A959" s="34"/>
      <c r="B959" s="41"/>
      <c r="C959" s="34"/>
      <c r="D959" s="49"/>
      <c r="E959" s="1"/>
      <c r="F959" s="1"/>
      <c r="G959" s="1"/>
      <c r="H959" s="34"/>
      <c r="I959" s="34"/>
      <c r="J959" s="34"/>
      <c r="K959" s="34"/>
      <c r="L959" s="34"/>
      <c r="M959" s="34"/>
      <c r="N959" s="34"/>
      <c r="O959" s="34"/>
      <c r="P959" s="34"/>
      <c r="Q959" s="34"/>
      <c r="R959" s="34"/>
      <c r="S959" s="34"/>
      <c r="T959" s="34"/>
      <c r="U959" s="34"/>
    </row>
    <row r="960" spans="1:21" ht="15.75" customHeight="1">
      <c r="A960" s="34"/>
      <c r="B960" s="41"/>
      <c r="C960" s="34"/>
      <c r="D960" s="49"/>
      <c r="E960" s="1"/>
      <c r="F960" s="1"/>
      <c r="G960" s="1"/>
      <c r="H960" s="34"/>
      <c r="I960" s="34"/>
      <c r="J960" s="34"/>
      <c r="K960" s="34"/>
      <c r="L960" s="34"/>
      <c r="M960" s="34"/>
      <c r="N960" s="34"/>
      <c r="O960" s="34"/>
      <c r="P960" s="34"/>
      <c r="Q960" s="34"/>
      <c r="R960" s="34"/>
      <c r="S960" s="34"/>
      <c r="T960" s="34"/>
      <c r="U960" s="34"/>
    </row>
    <row r="961" spans="1:21" ht="15.75" customHeight="1">
      <c r="A961" s="34"/>
      <c r="B961" s="41"/>
      <c r="C961" s="34"/>
      <c r="D961" s="49"/>
      <c r="E961" s="1"/>
      <c r="F961" s="1"/>
      <c r="G961" s="1"/>
      <c r="H961" s="34"/>
      <c r="I961" s="34"/>
      <c r="J961" s="34"/>
      <c r="K961" s="34"/>
      <c r="L961" s="34"/>
      <c r="M961" s="34"/>
      <c r="N961" s="34"/>
      <c r="O961" s="34"/>
      <c r="P961" s="34"/>
      <c r="Q961" s="34"/>
      <c r="R961" s="34"/>
      <c r="S961" s="34"/>
      <c r="T961" s="34"/>
      <c r="U961" s="34"/>
    </row>
    <row r="962" spans="1:21" ht="15.75" customHeight="1">
      <c r="A962" s="34"/>
      <c r="B962" s="41"/>
      <c r="C962" s="34"/>
      <c r="D962" s="49"/>
      <c r="E962" s="1"/>
      <c r="F962" s="1"/>
      <c r="G962" s="1"/>
      <c r="H962" s="34"/>
      <c r="I962" s="34"/>
      <c r="J962" s="34"/>
      <c r="K962" s="34"/>
      <c r="L962" s="34"/>
      <c r="M962" s="34"/>
      <c r="N962" s="34"/>
      <c r="O962" s="34"/>
      <c r="P962" s="34"/>
      <c r="Q962" s="34"/>
      <c r="R962" s="34"/>
      <c r="S962" s="34"/>
      <c r="T962" s="34"/>
      <c r="U962" s="34"/>
    </row>
    <row r="963" spans="1:21" ht="15.75" customHeight="1">
      <c r="A963" s="34"/>
      <c r="B963" s="41"/>
      <c r="C963" s="34"/>
      <c r="D963" s="49"/>
      <c r="E963" s="1"/>
      <c r="F963" s="1"/>
      <c r="G963" s="1"/>
      <c r="H963" s="34"/>
      <c r="I963" s="34"/>
      <c r="J963" s="34"/>
      <c r="K963" s="34"/>
      <c r="L963" s="34"/>
      <c r="M963" s="34"/>
      <c r="N963" s="34"/>
      <c r="O963" s="34"/>
      <c r="P963" s="34"/>
      <c r="Q963" s="34"/>
      <c r="R963" s="34"/>
      <c r="S963" s="34"/>
      <c r="T963" s="34"/>
      <c r="U963" s="34"/>
    </row>
    <row r="964" spans="1:21" ht="15.75" customHeight="1">
      <c r="A964" s="34"/>
      <c r="B964" s="41"/>
      <c r="C964" s="34"/>
      <c r="D964" s="49"/>
      <c r="E964" s="1"/>
      <c r="F964" s="1"/>
      <c r="G964" s="1"/>
      <c r="H964" s="34"/>
      <c r="I964" s="34"/>
      <c r="J964" s="34"/>
      <c r="K964" s="34"/>
      <c r="L964" s="34"/>
      <c r="M964" s="34"/>
      <c r="N964" s="34"/>
      <c r="O964" s="34"/>
      <c r="P964" s="34"/>
      <c r="Q964" s="34"/>
      <c r="R964" s="34"/>
      <c r="S964" s="34"/>
      <c r="T964" s="34"/>
      <c r="U964" s="34"/>
    </row>
    <row r="965" spans="1:21" ht="15.75" customHeight="1">
      <c r="A965" s="34"/>
      <c r="B965" s="41"/>
      <c r="C965" s="34"/>
      <c r="D965" s="49"/>
      <c r="E965" s="1"/>
      <c r="F965" s="1"/>
      <c r="G965" s="1"/>
      <c r="H965" s="34"/>
      <c r="I965" s="34"/>
      <c r="J965" s="34"/>
      <c r="K965" s="34"/>
      <c r="L965" s="34"/>
      <c r="M965" s="34"/>
      <c r="N965" s="34"/>
      <c r="O965" s="34"/>
      <c r="P965" s="34"/>
      <c r="Q965" s="34"/>
      <c r="R965" s="34"/>
      <c r="S965" s="34"/>
      <c r="T965" s="34"/>
      <c r="U965" s="34"/>
    </row>
    <row r="966" spans="1:21" ht="15.75" customHeight="1">
      <c r="A966" s="34"/>
      <c r="B966" s="41"/>
      <c r="C966" s="34"/>
      <c r="D966" s="49"/>
      <c r="E966" s="1"/>
      <c r="F966" s="1"/>
      <c r="G966" s="1"/>
      <c r="H966" s="34"/>
      <c r="I966" s="34"/>
      <c r="J966" s="34"/>
      <c r="K966" s="34"/>
      <c r="L966" s="34"/>
      <c r="M966" s="34"/>
      <c r="N966" s="34"/>
      <c r="O966" s="34"/>
      <c r="P966" s="34"/>
      <c r="Q966" s="34"/>
      <c r="R966" s="34"/>
      <c r="S966" s="34"/>
      <c r="T966" s="34"/>
      <c r="U966" s="34"/>
    </row>
    <row r="967" spans="1:21" ht="15.75" customHeight="1">
      <c r="A967" s="34"/>
      <c r="B967" s="41"/>
      <c r="C967" s="34"/>
      <c r="D967" s="49"/>
      <c r="E967" s="1"/>
      <c r="F967" s="1"/>
      <c r="G967" s="1"/>
      <c r="H967" s="34"/>
      <c r="I967" s="34"/>
      <c r="J967" s="34"/>
      <c r="K967" s="34"/>
      <c r="L967" s="34"/>
      <c r="M967" s="34"/>
      <c r="N967" s="34"/>
      <c r="O967" s="34"/>
      <c r="P967" s="34"/>
      <c r="Q967" s="34"/>
      <c r="R967" s="34"/>
      <c r="S967" s="34"/>
      <c r="T967" s="34"/>
      <c r="U967" s="34"/>
    </row>
    <row r="968" spans="1:21" ht="15.75" customHeight="1">
      <c r="A968" s="34"/>
      <c r="B968" s="41"/>
      <c r="C968" s="34"/>
      <c r="D968" s="49"/>
      <c r="E968" s="1"/>
      <c r="F968" s="1"/>
      <c r="G968" s="1"/>
      <c r="H968" s="34"/>
      <c r="I968" s="34"/>
      <c r="J968" s="34"/>
      <c r="K968" s="34"/>
      <c r="L968" s="34"/>
      <c r="M968" s="34"/>
      <c r="N968" s="34"/>
      <c r="O968" s="34"/>
      <c r="P968" s="34"/>
      <c r="Q968" s="34"/>
      <c r="R968" s="34"/>
      <c r="S968" s="34"/>
      <c r="T968" s="34"/>
      <c r="U968" s="34"/>
    </row>
    <row r="969" spans="1:21" ht="15.75" customHeight="1">
      <c r="A969" s="34"/>
      <c r="B969" s="41"/>
      <c r="C969" s="34"/>
      <c r="D969" s="49"/>
      <c r="E969" s="1"/>
      <c r="F969" s="1"/>
      <c r="G969" s="1"/>
      <c r="H969" s="34"/>
      <c r="I969" s="34"/>
      <c r="J969" s="34"/>
      <c r="K969" s="34"/>
      <c r="L969" s="34"/>
      <c r="M969" s="34"/>
      <c r="N969" s="34"/>
      <c r="O969" s="34"/>
      <c r="P969" s="34"/>
      <c r="Q969" s="34"/>
      <c r="R969" s="34"/>
      <c r="S969" s="34"/>
      <c r="T969" s="34"/>
      <c r="U969" s="34"/>
    </row>
    <row r="970" spans="1:21" ht="15.75" customHeight="1">
      <c r="A970" s="34"/>
      <c r="B970" s="41"/>
      <c r="C970" s="34"/>
      <c r="D970" s="49"/>
      <c r="E970" s="1"/>
      <c r="F970" s="1"/>
      <c r="G970" s="1"/>
      <c r="H970" s="34"/>
      <c r="I970" s="34"/>
      <c r="J970" s="34"/>
      <c r="K970" s="34"/>
      <c r="L970" s="34"/>
      <c r="M970" s="34"/>
      <c r="N970" s="34"/>
      <c r="O970" s="34"/>
      <c r="P970" s="34"/>
      <c r="Q970" s="34"/>
      <c r="R970" s="34"/>
      <c r="S970" s="34"/>
      <c r="T970" s="34"/>
      <c r="U970" s="34"/>
    </row>
    <row r="971" spans="1:21" ht="15.75" customHeight="1">
      <c r="A971" s="34"/>
      <c r="B971" s="41"/>
      <c r="C971" s="34"/>
      <c r="D971" s="49"/>
      <c r="E971" s="1"/>
      <c r="F971" s="1"/>
      <c r="G971" s="1"/>
      <c r="H971" s="34"/>
      <c r="I971" s="34"/>
      <c r="J971" s="34"/>
      <c r="K971" s="34"/>
      <c r="L971" s="34"/>
      <c r="M971" s="34"/>
      <c r="N971" s="34"/>
      <c r="O971" s="34"/>
      <c r="P971" s="34"/>
      <c r="Q971" s="34"/>
      <c r="R971" s="34"/>
      <c r="S971" s="34"/>
      <c r="T971" s="34"/>
      <c r="U971" s="34"/>
    </row>
    <row r="972" spans="1:21" ht="15.75" customHeight="1">
      <c r="A972" s="34"/>
      <c r="B972" s="41"/>
      <c r="C972" s="34"/>
      <c r="D972" s="49"/>
      <c r="E972" s="1"/>
      <c r="F972" s="1"/>
      <c r="G972" s="1"/>
      <c r="H972" s="34"/>
      <c r="I972" s="34"/>
      <c r="J972" s="34"/>
      <c r="K972" s="34"/>
      <c r="L972" s="34"/>
      <c r="M972" s="34"/>
      <c r="N972" s="34"/>
      <c r="O972" s="34"/>
      <c r="P972" s="34"/>
      <c r="Q972" s="34"/>
      <c r="R972" s="34"/>
      <c r="S972" s="34"/>
      <c r="T972" s="34"/>
      <c r="U972" s="34"/>
    </row>
    <row r="973" spans="1:21" ht="15.75" customHeight="1">
      <c r="A973" s="34"/>
      <c r="B973" s="41"/>
      <c r="C973" s="34"/>
      <c r="D973" s="49"/>
      <c r="E973" s="1"/>
      <c r="F973" s="1"/>
      <c r="G973" s="1"/>
      <c r="H973" s="34"/>
      <c r="I973" s="34"/>
      <c r="J973" s="34"/>
      <c r="K973" s="34"/>
      <c r="L973" s="34"/>
      <c r="M973" s="34"/>
      <c r="N973" s="34"/>
      <c r="O973" s="34"/>
      <c r="P973" s="34"/>
      <c r="Q973" s="34"/>
      <c r="R973" s="34"/>
      <c r="S973" s="34"/>
      <c r="T973" s="34"/>
      <c r="U973" s="34"/>
    </row>
    <row r="974" spans="1:21" ht="15.75" customHeight="1">
      <c r="A974" s="34"/>
      <c r="B974" s="41"/>
      <c r="C974" s="34"/>
      <c r="D974" s="49"/>
      <c r="E974" s="1"/>
      <c r="F974" s="1"/>
      <c r="G974" s="1"/>
      <c r="H974" s="34"/>
      <c r="I974" s="34"/>
      <c r="J974" s="34"/>
      <c r="K974" s="34"/>
      <c r="L974" s="34"/>
      <c r="M974" s="34"/>
      <c r="N974" s="34"/>
      <c r="O974" s="34"/>
      <c r="P974" s="34"/>
      <c r="Q974" s="34"/>
      <c r="R974" s="34"/>
      <c r="S974" s="34"/>
      <c r="T974" s="34"/>
      <c r="U974" s="34"/>
    </row>
    <row r="975" spans="1:21" ht="15.75" customHeight="1">
      <c r="A975" s="34"/>
      <c r="B975" s="41"/>
      <c r="C975" s="34"/>
      <c r="D975" s="49"/>
      <c r="E975" s="1"/>
      <c r="F975" s="1"/>
      <c r="G975" s="1"/>
      <c r="H975" s="34"/>
      <c r="I975" s="34"/>
      <c r="J975" s="34"/>
      <c r="K975" s="34"/>
      <c r="L975" s="34"/>
      <c r="M975" s="34"/>
      <c r="N975" s="34"/>
      <c r="O975" s="34"/>
      <c r="P975" s="34"/>
      <c r="Q975" s="34"/>
      <c r="R975" s="34"/>
      <c r="S975" s="34"/>
      <c r="T975" s="34"/>
      <c r="U975" s="34"/>
    </row>
    <row r="976" spans="1:21" ht="15.75" customHeight="1">
      <c r="A976" s="34"/>
      <c r="B976" s="41"/>
      <c r="C976" s="34"/>
      <c r="D976" s="49"/>
      <c r="E976" s="1"/>
      <c r="F976" s="1"/>
      <c r="G976" s="1"/>
      <c r="H976" s="34"/>
      <c r="I976" s="34"/>
      <c r="J976" s="34"/>
      <c r="K976" s="34"/>
      <c r="L976" s="34"/>
      <c r="M976" s="34"/>
      <c r="N976" s="34"/>
      <c r="O976" s="34"/>
      <c r="P976" s="34"/>
      <c r="Q976" s="34"/>
      <c r="R976" s="34"/>
      <c r="S976" s="34"/>
      <c r="T976" s="34"/>
      <c r="U976" s="34"/>
    </row>
    <row r="977" spans="1:21" ht="15.75" customHeight="1">
      <c r="A977" s="34"/>
      <c r="B977" s="41"/>
      <c r="C977" s="34"/>
      <c r="D977" s="49"/>
      <c r="E977" s="1"/>
      <c r="F977" s="1"/>
      <c r="G977" s="1"/>
      <c r="H977" s="34"/>
      <c r="I977" s="34"/>
      <c r="J977" s="34"/>
      <c r="K977" s="34"/>
      <c r="L977" s="34"/>
      <c r="M977" s="34"/>
      <c r="N977" s="34"/>
      <c r="O977" s="34"/>
      <c r="P977" s="34"/>
      <c r="Q977" s="34"/>
      <c r="R977" s="34"/>
      <c r="S977" s="34"/>
      <c r="T977" s="34"/>
      <c r="U977" s="34"/>
    </row>
    <row r="978" spans="1:21" ht="15.75" customHeight="1">
      <c r="A978" s="34"/>
      <c r="B978" s="41"/>
      <c r="C978" s="34"/>
      <c r="D978" s="49"/>
      <c r="E978" s="1"/>
      <c r="F978" s="1"/>
      <c r="G978" s="1"/>
      <c r="H978" s="34"/>
      <c r="I978" s="34"/>
      <c r="J978" s="34"/>
      <c r="K978" s="34"/>
      <c r="L978" s="34"/>
      <c r="M978" s="34"/>
      <c r="N978" s="34"/>
      <c r="O978" s="34"/>
      <c r="P978" s="34"/>
      <c r="Q978" s="34"/>
      <c r="R978" s="34"/>
      <c r="S978" s="34"/>
      <c r="T978" s="34"/>
      <c r="U978" s="34"/>
    </row>
    <row r="979" spans="1:21" ht="15.75" customHeight="1">
      <c r="A979" s="34"/>
      <c r="B979" s="41"/>
      <c r="C979" s="34"/>
      <c r="D979" s="49"/>
      <c r="E979" s="1"/>
      <c r="F979" s="1"/>
      <c r="G979" s="1"/>
      <c r="H979" s="34"/>
      <c r="I979" s="34"/>
      <c r="J979" s="34"/>
      <c r="K979" s="34"/>
      <c r="L979" s="34"/>
      <c r="M979" s="34"/>
      <c r="N979" s="34"/>
      <c r="O979" s="34"/>
      <c r="P979" s="34"/>
      <c r="Q979" s="34"/>
      <c r="R979" s="34"/>
      <c r="S979" s="34"/>
      <c r="T979" s="34"/>
      <c r="U979" s="34"/>
    </row>
    <row r="980" spans="1:21" ht="15.75" customHeight="1">
      <c r="A980" s="34"/>
      <c r="B980" s="41"/>
      <c r="C980" s="34"/>
      <c r="D980" s="49"/>
      <c r="E980" s="1"/>
      <c r="F980" s="1"/>
      <c r="G980" s="1"/>
      <c r="H980" s="34"/>
      <c r="I980" s="34"/>
      <c r="J980" s="34"/>
      <c r="K980" s="34"/>
      <c r="L980" s="34"/>
      <c r="M980" s="34"/>
      <c r="N980" s="34"/>
      <c r="O980" s="34"/>
      <c r="P980" s="34"/>
      <c r="Q980" s="34"/>
      <c r="R980" s="34"/>
      <c r="S980" s="34"/>
      <c r="T980" s="34"/>
      <c r="U980" s="34"/>
    </row>
    <row r="981" spans="1:21" ht="15.75" customHeight="1">
      <c r="A981" s="34"/>
      <c r="B981" s="41"/>
      <c r="C981" s="34"/>
      <c r="D981" s="49"/>
      <c r="E981" s="1"/>
      <c r="F981" s="1"/>
      <c r="G981" s="1"/>
      <c r="H981" s="34"/>
      <c r="I981" s="34"/>
      <c r="J981" s="34"/>
      <c r="K981" s="34"/>
      <c r="L981" s="34"/>
      <c r="M981" s="34"/>
      <c r="N981" s="34"/>
      <c r="O981" s="34"/>
      <c r="P981" s="34"/>
      <c r="Q981" s="34"/>
      <c r="R981" s="34"/>
      <c r="S981" s="34"/>
      <c r="T981" s="34"/>
      <c r="U981" s="34"/>
    </row>
    <row r="982" spans="1:21" ht="15.75" customHeight="1">
      <c r="A982" s="34"/>
      <c r="B982" s="41"/>
      <c r="C982" s="34"/>
      <c r="D982" s="49"/>
      <c r="E982" s="1"/>
      <c r="F982" s="1"/>
      <c r="G982" s="1"/>
      <c r="H982" s="34"/>
      <c r="I982" s="34"/>
      <c r="J982" s="34"/>
      <c r="K982" s="34"/>
      <c r="L982" s="34"/>
      <c r="M982" s="34"/>
      <c r="N982" s="34"/>
      <c r="O982" s="34"/>
      <c r="P982" s="34"/>
      <c r="Q982" s="34"/>
      <c r="R982" s="34"/>
      <c r="S982" s="34"/>
      <c r="T982" s="34"/>
      <c r="U982" s="34"/>
    </row>
    <row r="983" spans="1:21" ht="15.75" customHeight="1">
      <c r="A983" s="34"/>
      <c r="B983" s="41"/>
      <c r="C983" s="34"/>
      <c r="D983" s="49"/>
      <c r="E983" s="1"/>
      <c r="F983" s="1"/>
      <c r="G983" s="1"/>
      <c r="H983" s="34"/>
      <c r="I983" s="34"/>
      <c r="J983" s="34"/>
      <c r="K983" s="34"/>
      <c r="L983" s="34"/>
      <c r="M983" s="34"/>
      <c r="N983" s="34"/>
      <c r="O983" s="34"/>
      <c r="P983" s="34"/>
      <c r="Q983" s="34"/>
      <c r="R983" s="34"/>
      <c r="S983" s="34"/>
      <c r="T983" s="34"/>
      <c r="U983" s="34"/>
    </row>
    <row r="984" spans="1:21" ht="15.75" customHeight="1">
      <c r="A984" s="34"/>
      <c r="B984" s="41"/>
      <c r="C984" s="34"/>
      <c r="D984" s="49"/>
      <c r="E984" s="1"/>
      <c r="F984" s="1"/>
      <c r="G984" s="1"/>
      <c r="H984" s="34"/>
      <c r="I984" s="34"/>
      <c r="J984" s="34"/>
      <c r="K984" s="34"/>
      <c r="L984" s="34"/>
      <c r="M984" s="34"/>
      <c r="N984" s="34"/>
      <c r="O984" s="34"/>
      <c r="P984" s="34"/>
      <c r="Q984" s="34"/>
      <c r="R984" s="34"/>
      <c r="S984" s="34"/>
      <c r="T984" s="34"/>
      <c r="U984" s="34"/>
    </row>
    <row r="985" spans="1:21" ht="15.75" customHeight="1">
      <c r="A985" s="34"/>
      <c r="B985" s="41"/>
      <c r="C985" s="34"/>
      <c r="D985" s="49"/>
      <c r="E985" s="1"/>
      <c r="F985" s="1"/>
      <c r="G985" s="1"/>
      <c r="H985" s="34"/>
      <c r="I985" s="34"/>
      <c r="J985" s="34"/>
      <c r="K985" s="34"/>
      <c r="L985" s="34"/>
      <c r="M985" s="34"/>
      <c r="N985" s="34"/>
      <c r="O985" s="34"/>
      <c r="P985" s="34"/>
      <c r="Q985" s="34"/>
      <c r="R985" s="34"/>
      <c r="S985" s="34"/>
      <c r="T985" s="34"/>
      <c r="U985" s="34"/>
    </row>
    <row r="986" spans="1:21" ht="15.75" customHeight="1">
      <c r="A986" s="34"/>
      <c r="B986" s="41"/>
      <c r="C986" s="34"/>
      <c r="D986" s="49"/>
      <c r="E986" s="1"/>
      <c r="F986" s="1"/>
      <c r="G986" s="1"/>
      <c r="H986" s="34"/>
      <c r="I986" s="34"/>
      <c r="J986" s="34"/>
      <c r="K986" s="34"/>
      <c r="L986" s="34"/>
      <c r="M986" s="34"/>
      <c r="N986" s="34"/>
      <c r="O986" s="34"/>
      <c r="P986" s="34"/>
      <c r="Q986" s="34"/>
      <c r="R986" s="34"/>
      <c r="S986" s="34"/>
      <c r="T986" s="34"/>
      <c r="U986" s="34"/>
    </row>
    <row r="987" spans="1:21" ht="15.75" customHeight="1">
      <c r="A987" s="34"/>
      <c r="B987" s="41"/>
      <c r="C987" s="34"/>
      <c r="D987" s="49"/>
      <c r="E987" s="1"/>
      <c r="F987" s="1"/>
      <c r="G987" s="1"/>
      <c r="H987" s="34"/>
      <c r="I987" s="34"/>
      <c r="J987" s="34"/>
      <c r="K987" s="34"/>
      <c r="L987" s="34"/>
      <c r="M987" s="34"/>
      <c r="N987" s="34"/>
      <c r="O987" s="34"/>
      <c r="P987" s="34"/>
      <c r="Q987" s="34"/>
      <c r="R987" s="34"/>
      <c r="S987" s="34"/>
      <c r="T987" s="34"/>
      <c r="U987" s="34"/>
    </row>
    <row r="988" spans="1:21" ht="15.75" customHeight="1">
      <c r="A988" s="34"/>
      <c r="B988" s="41"/>
      <c r="C988" s="34"/>
      <c r="D988" s="49"/>
      <c r="E988" s="1"/>
      <c r="F988" s="1"/>
      <c r="G988" s="1"/>
      <c r="H988" s="34"/>
      <c r="I988" s="34"/>
      <c r="J988" s="34"/>
      <c r="K988" s="34"/>
      <c r="L988" s="34"/>
      <c r="M988" s="34"/>
      <c r="N988" s="34"/>
      <c r="O988" s="34"/>
      <c r="P988" s="34"/>
      <c r="Q988" s="34"/>
      <c r="R988" s="34"/>
      <c r="S988" s="34"/>
      <c r="T988" s="34"/>
      <c r="U988" s="34"/>
    </row>
    <row r="989" spans="1:21" ht="15.75" customHeight="1">
      <c r="A989" s="34"/>
      <c r="B989" s="41"/>
      <c r="C989" s="34"/>
      <c r="D989" s="49"/>
      <c r="E989" s="1"/>
      <c r="F989" s="1"/>
      <c r="G989" s="1"/>
      <c r="H989" s="34"/>
      <c r="I989" s="34"/>
      <c r="J989" s="34"/>
      <c r="K989" s="34"/>
      <c r="L989" s="34"/>
      <c r="M989" s="34"/>
      <c r="N989" s="34"/>
      <c r="O989" s="34"/>
      <c r="P989" s="34"/>
      <c r="Q989" s="34"/>
      <c r="R989" s="34"/>
      <c r="S989" s="34"/>
      <c r="T989" s="34"/>
      <c r="U989" s="34"/>
    </row>
    <row r="990" spans="1:21" ht="15.75" customHeight="1">
      <c r="A990" s="34"/>
      <c r="B990" s="41"/>
      <c r="C990" s="34"/>
      <c r="D990" s="49"/>
      <c r="E990" s="1"/>
      <c r="F990" s="1"/>
      <c r="G990" s="1"/>
      <c r="H990" s="34"/>
      <c r="I990" s="34"/>
      <c r="J990" s="34"/>
      <c r="K990" s="34"/>
      <c r="L990" s="34"/>
      <c r="M990" s="34"/>
      <c r="N990" s="34"/>
      <c r="O990" s="34"/>
      <c r="P990" s="34"/>
      <c r="Q990" s="34"/>
      <c r="R990" s="34"/>
      <c r="S990" s="34"/>
      <c r="T990" s="34"/>
      <c r="U990" s="34"/>
    </row>
    <row r="991" spans="1:21" ht="15.75" customHeight="1">
      <c r="A991" s="34"/>
      <c r="B991" s="41"/>
      <c r="C991" s="34"/>
      <c r="D991" s="49"/>
      <c r="E991" s="1"/>
      <c r="F991" s="1"/>
      <c r="G991" s="1"/>
      <c r="H991" s="34"/>
      <c r="I991" s="34"/>
      <c r="J991" s="34"/>
      <c r="K991" s="34"/>
      <c r="L991" s="34"/>
      <c r="M991" s="34"/>
      <c r="N991" s="34"/>
      <c r="O991" s="34"/>
      <c r="P991" s="34"/>
      <c r="Q991" s="34"/>
      <c r="R991" s="34"/>
      <c r="S991" s="34"/>
      <c r="T991" s="34"/>
      <c r="U991" s="34"/>
    </row>
    <row r="992" spans="1:21" ht="15.75" customHeight="1">
      <c r="A992" s="34"/>
      <c r="B992" s="41"/>
      <c r="C992" s="34"/>
      <c r="D992" s="49"/>
      <c r="E992" s="1"/>
      <c r="F992" s="1"/>
      <c r="G992" s="1"/>
      <c r="H992" s="34"/>
      <c r="I992" s="34"/>
      <c r="J992" s="34"/>
      <c r="K992" s="34"/>
      <c r="L992" s="34"/>
      <c r="M992" s="34"/>
      <c r="N992" s="34"/>
      <c r="O992" s="34"/>
      <c r="P992" s="34"/>
      <c r="Q992" s="34"/>
      <c r="R992" s="34"/>
      <c r="S992" s="34"/>
      <c r="T992" s="34"/>
      <c r="U992" s="34"/>
    </row>
    <row r="993" spans="1:21" ht="15.75" customHeight="1">
      <c r="A993" s="34"/>
      <c r="B993" s="41"/>
      <c r="C993" s="34"/>
      <c r="D993" s="49"/>
      <c r="E993" s="1"/>
      <c r="F993" s="1"/>
      <c r="G993" s="1"/>
      <c r="H993" s="34"/>
      <c r="I993" s="34"/>
      <c r="J993" s="34"/>
      <c r="K993" s="34"/>
      <c r="L993" s="34"/>
      <c r="M993" s="34"/>
      <c r="N993" s="34"/>
      <c r="O993" s="34"/>
      <c r="P993" s="34"/>
      <c r="Q993" s="34"/>
      <c r="R993" s="34"/>
      <c r="S993" s="34"/>
      <c r="T993" s="34"/>
      <c r="U993" s="34"/>
    </row>
    <row r="994" spans="1:21" ht="15.75" customHeight="1">
      <c r="A994" s="34"/>
      <c r="B994" s="41"/>
      <c r="C994" s="34"/>
      <c r="D994" s="49"/>
      <c r="E994" s="1"/>
      <c r="F994" s="1"/>
      <c r="G994" s="1"/>
      <c r="H994" s="34"/>
      <c r="I994" s="34"/>
      <c r="J994" s="34"/>
      <c r="K994" s="34"/>
      <c r="L994" s="34"/>
      <c r="M994" s="34"/>
      <c r="N994" s="34"/>
      <c r="O994" s="34"/>
      <c r="P994" s="34"/>
      <c r="Q994" s="34"/>
      <c r="R994" s="34"/>
      <c r="S994" s="34"/>
      <c r="T994" s="34"/>
      <c r="U994" s="34"/>
    </row>
    <row r="995" spans="1:21" ht="15.75" customHeight="1">
      <c r="A995" s="34"/>
      <c r="B995" s="41"/>
      <c r="C995" s="34"/>
      <c r="D995" s="49"/>
      <c r="E995" s="1"/>
      <c r="F995" s="1"/>
      <c r="G995" s="1"/>
      <c r="H995" s="34"/>
      <c r="I995" s="34"/>
      <c r="J995" s="34"/>
      <c r="K995" s="34"/>
      <c r="L995" s="34"/>
      <c r="M995" s="34"/>
      <c r="N995" s="34"/>
      <c r="O995" s="34"/>
      <c r="P995" s="34"/>
      <c r="Q995" s="34"/>
      <c r="R995" s="34"/>
      <c r="S995" s="34"/>
      <c r="T995" s="34"/>
      <c r="U995" s="34"/>
    </row>
    <row r="996" spans="1:21" ht="15.75" customHeight="1">
      <c r="A996" s="34"/>
      <c r="B996" s="41"/>
      <c r="C996" s="34"/>
      <c r="D996" s="49"/>
      <c r="E996" s="1"/>
      <c r="F996" s="1"/>
      <c r="G996" s="1"/>
      <c r="H996" s="34"/>
      <c r="I996" s="34"/>
      <c r="J996" s="34"/>
      <c r="K996" s="34"/>
      <c r="L996" s="34"/>
      <c r="M996" s="34"/>
      <c r="N996" s="34"/>
      <c r="O996" s="34"/>
      <c r="P996" s="34"/>
      <c r="Q996" s="34"/>
      <c r="R996" s="34"/>
      <c r="S996" s="34"/>
      <c r="T996" s="34"/>
      <c r="U996" s="34"/>
    </row>
    <row r="997" spans="1:21" ht="15.75" customHeight="1">
      <c r="A997" s="34"/>
      <c r="B997" s="41"/>
      <c r="C997" s="34"/>
      <c r="D997" s="49"/>
      <c r="E997" s="1"/>
      <c r="F997" s="1"/>
      <c r="G997" s="1"/>
      <c r="H997" s="34"/>
      <c r="I997" s="34"/>
      <c r="J997" s="34"/>
      <c r="K997" s="34"/>
      <c r="L997" s="34"/>
      <c r="M997" s="34"/>
      <c r="N997" s="34"/>
      <c r="O997" s="34"/>
      <c r="P997" s="34"/>
      <c r="Q997" s="34"/>
      <c r="R997" s="34"/>
      <c r="S997" s="34"/>
      <c r="T997" s="34"/>
      <c r="U997" s="34"/>
    </row>
    <row r="998" spans="1:21" ht="15.75" customHeight="1">
      <c r="A998" s="34"/>
      <c r="B998" s="41"/>
      <c r="C998" s="34"/>
      <c r="D998" s="49"/>
      <c r="E998" s="1"/>
      <c r="F998" s="1"/>
      <c r="G998" s="1"/>
      <c r="H998" s="34"/>
      <c r="I998" s="34"/>
      <c r="J998" s="34"/>
      <c r="K998" s="34"/>
      <c r="L998" s="34"/>
      <c r="M998" s="34"/>
      <c r="N998" s="34"/>
      <c r="O998" s="34"/>
      <c r="P998" s="34"/>
      <c r="Q998" s="34"/>
      <c r="R998" s="34"/>
      <c r="S998" s="34"/>
      <c r="T998" s="34"/>
      <c r="U998" s="34"/>
    </row>
    <row r="999" spans="1:21" ht="15.75" customHeight="1">
      <c r="A999" s="34"/>
      <c r="B999" s="41"/>
      <c r="C999" s="34"/>
      <c r="D999" s="49"/>
      <c r="E999" s="1"/>
      <c r="F999" s="1"/>
      <c r="G999" s="1"/>
      <c r="H999" s="34"/>
      <c r="N999" s="34"/>
      <c r="O999" s="34"/>
      <c r="P999" s="34"/>
      <c r="Q999" s="34"/>
      <c r="R999" s="34"/>
      <c r="S999" s="34"/>
      <c r="T999" s="34"/>
      <c r="U999" s="34"/>
    </row>
    <row r="1000" spans="1:21" ht="15" customHeight="1">
      <c r="A1000" s="34"/>
      <c r="B1000" s="41"/>
      <c r="C1000" s="34"/>
      <c r="D1000" s="49"/>
      <c r="E1000" s="1"/>
      <c r="F1000" s="1"/>
      <c r="G1000" s="1"/>
      <c r="H1000" s="34"/>
    </row>
    <row r="1001" spans="1:21" ht="15" customHeight="1">
      <c r="A1001" s="34"/>
      <c r="B1001" s="41"/>
      <c r="C1001" s="34"/>
      <c r="D1001" s="49"/>
      <c r="E1001" s="1"/>
      <c r="F1001" s="1"/>
      <c r="G1001" s="1"/>
      <c r="H1001" s="34"/>
    </row>
    <row r="1002" spans="1:21" ht="15" customHeight="1">
      <c r="A1002" s="34"/>
      <c r="B1002" s="41"/>
      <c r="C1002" s="34"/>
      <c r="D1002" s="49"/>
      <c r="E1002" s="1"/>
      <c r="F1002" s="1"/>
      <c r="G1002" s="1"/>
      <c r="H1002" s="34"/>
    </row>
    <row r="1003" spans="1:21" ht="15" customHeight="1">
      <c r="A1003" s="34"/>
      <c r="B1003" s="41"/>
      <c r="C1003" s="34"/>
      <c r="D1003" s="49"/>
      <c r="E1003" s="1"/>
      <c r="F1003" s="1"/>
      <c r="G1003" s="1"/>
      <c r="H1003" s="34"/>
    </row>
    <row r="1004" spans="1:21" ht="15" customHeight="1">
      <c r="A1004" s="34"/>
      <c r="B1004" s="41"/>
      <c r="C1004" s="34"/>
      <c r="D1004" s="49"/>
      <c r="E1004" s="1"/>
      <c r="F1004" s="1"/>
      <c r="G1004" s="1"/>
      <c r="H1004" s="34"/>
    </row>
    <row r="1005" spans="1:21" ht="15" customHeight="1">
      <c r="A1005" s="34"/>
      <c r="B1005" s="41"/>
      <c r="C1005" s="34"/>
      <c r="D1005" s="49"/>
      <c r="E1005" s="1"/>
      <c r="F1005" s="1"/>
      <c r="G1005" s="1"/>
      <c r="H1005" s="34"/>
    </row>
    <row r="1006" spans="1:21" ht="15" customHeight="1">
      <c r="A1006" s="34"/>
      <c r="B1006" s="41"/>
      <c r="C1006" s="34"/>
      <c r="D1006" s="49"/>
      <c r="E1006" s="1"/>
      <c r="F1006" s="1"/>
      <c r="G1006" s="1"/>
      <c r="H1006" s="34"/>
    </row>
    <row r="1007" spans="1:21" ht="15" customHeight="1">
      <c r="A1007" s="34"/>
      <c r="B1007" s="41"/>
      <c r="C1007" s="34"/>
      <c r="D1007" s="49"/>
      <c r="E1007" s="1"/>
      <c r="F1007" s="1"/>
      <c r="G1007" s="1"/>
      <c r="H1007" s="34"/>
    </row>
    <row r="1008" spans="1:21" ht="15" customHeight="1">
      <c r="A1008" s="34"/>
      <c r="B1008" s="41"/>
      <c r="C1008" s="34"/>
      <c r="D1008" s="49"/>
      <c r="E1008" s="1"/>
      <c r="F1008" s="1"/>
      <c r="G1008" s="1"/>
      <c r="H1008" s="34"/>
    </row>
  </sheetData>
  <sheetProtection algorithmName="SHA-512" hashValue="JAzr79Xab1/dpyam8F5VJjdnBfRbA3ibGK0jLUZ4FA+Ag8se+W9M3ceQZYC0VFkNvhyxeRwMJiJfV9Eh5Mdamg==" saltValue="vIXkTCzB+h8RNte9xpwGxg==" spinCount="100000" sheet="1" formatColumns="0" formatRows="0" autoFilter="0"/>
  <autoFilter ref="A3:H116" xr:uid="{2F49293D-A588-4B37-9741-28A4FE691EDD}"/>
  <mergeCells count="3">
    <mergeCell ref="G16:G23"/>
    <mergeCell ref="H16:H23"/>
    <mergeCell ref="D124:F124"/>
  </mergeCells>
  <conditionalFormatting sqref="D118">
    <cfRule type="expression" dxfId="83" priority="2">
      <formula>$D$118&lt;&gt;""</formula>
    </cfRule>
  </conditionalFormatting>
  <printOptions horizontalCentered="1"/>
  <pageMargins left="0.31496062992125984" right="0.31496062992125984" top="0.55118110236220474" bottom="0.55118110236220474" header="0" footer="0"/>
  <pageSetup paperSize="9" scale="69" fitToWidth="2" fitToHeight="0" pageOrder="overThenDown" orientation="landscape" r:id="rId1"/>
  <headerFooter>
    <oddFooter>&amp;C&amp;A / &amp;F&amp;R&amp;P/&amp;N</oddFooter>
  </headerFooter>
  <rowBreaks count="1" manualBreakCount="1">
    <brk id="116" max="16383" man="1"/>
  </rowBreaks>
  <colBreaks count="1" manualBreakCount="1">
    <brk id="6" man="1"/>
  </colBreaks>
  <extLst>
    <ext xmlns:x14="http://schemas.microsoft.com/office/spreadsheetml/2009/9/main" uri="{78C0D931-6437-407d-A8EE-F0AAD7539E65}">
      <x14:conditionalFormattings>
        <x14:conditionalFormatting xmlns:xm="http://schemas.microsoft.com/office/excel/2006/main">
          <x14:cfRule type="expression" priority="1" id="{36A84F30-6619-4FAB-B36F-F6E8D3174ED8}">
            <xm:f>$D$118='Données - phrases'!$B$3</xm:f>
            <x14:dxf>
              <font>
                <color rgb="FF404A1C"/>
              </font>
              <fill>
                <patternFill patternType="none"/>
              </fill>
            </x14:dxf>
          </x14:cfRule>
          <xm:sqref>D118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1685-4B7F-40C5-95E9-3D653EBE82ED}">
  <sheetPr>
    <tabColor rgb="FF7030A0"/>
    <pageSetUpPr fitToPage="1"/>
  </sheetPr>
  <dimension ref="A1:AB1010"/>
  <sheetViews>
    <sheetView showGridLines="0" topLeftCell="C1" zoomScale="85" zoomScaleNormal="85" workbookViewId="0">
      <pane ySplit="4" topLeftCell="A5" activePane="bottomLeft" state="frozen"/>
      <selection activeCell="C1" sqref="C1"/>
      <selection pane="bottomLeft" activeCell="G15" sqref="G15"/>
    </sheetView>
  </sheetViews>
  <sheetFormatPr baseColWidth="10" defaultColWidth="14.44140625" defaultRowHeight="13.8"/>
  <cols>
    <col min="1" max="1" width="6.88671875" style="380" hidden="1" customWidth="1"/>
    <col min="2" max="2" width="2.109375" style="381" hidden="1" customWidth="1"/>
    <col min="3" max="3" width="4.109375" style="381" customWidth="1"/>
    <col min="4" max="4" width="7.5546875" style="381" customWidth="1"/>
    <col min="5" max="5" width="8.88671875" style="381" hidden="1" customWidth="1"/>
    <col min="6" max="6" width="73.5546875" style="382" customWidth="1"/>
    <col min="7" max="7" width="10.44140625" style="382" customWidth="1"/>
    <col min="8" max="8" width="7" style="457" customWidth="1"/>
    <col min="9" max="9" width="5.109375" style="382" customWidth="1"/>
    <col min="10" max="10" width="8.88671875" style="457" customWidth="1"/>
    <col min="11" max="11" width="5.109375" style="457" customWidth="1"/>
    <col min="12" max="12" width="7" style="457" customWidth="1"/>
    <col min="13" max="13" width="5.109375" style="382" customWidth="1"/>
    <col min="14" max="14" width="8.109375" style="381" customWidth="1"/>
    <col min="15" max="15" width="2.109375" style="382" customWidth="1"/>
    <col min="16" max="16" width="4.5546875" style="382" customWidth="1"/>
    <col min="17" max="17" width="46.88671875" style="382" customWidth="1"/>
    <col min="18" max="19" width="6.5546875" style="381" customWidth="1"/>
    <col min="20" max="28" width="10.88671875" style="382" customWidth="1"/>
    <col min="29" max="16384" width="14.44140625" style="382"/>
  </cols>
  <sheetData>
    <row r="1" spans="1:28" s="379" customFormat="1" ht="30.75" customHeight="1" thickBot="1">
      <c r="A1" s="377"/>
      <c r="B1" s="378"/>
      <c r="C1" s="544" t="s">
        <v>625</v>
      </c>
      <c r="D1" s="545"/>
      <c r="E1" s="545"/>
      <c r="F1" s="546"/>
      <c r="G1" s="546"/>
      <c r="H1" s="546"/>
      <c r="I1" s="546"/>
      <c r="J1" s="546"/>
      <c r="K1" s="546"/>
      <c r="L1" s="546"/>
      <c r="M1" s="546"/>
      <c r="N1" s="546"/>
      <c r="O1" s="23"/>
      <c r="R1" s="378"/>
      <c r="S1" s="378"/>
    </row>
    <row r="2" spans="1:28" ht="18.75" customHeight="1" thickBot="1">
      <c r="C2" s="610" t="s">
        <v>626</v>
      </c>
      <c r="D2" s="610"/>
      <c r="E2" s="610"/>
      <c r="F2" s="610"/>
      <c r="G2" s="610"/>
      <c r="H2" s="610"/>
      <c r="I2" s="610"/>
      <c r="J2" s="610"/>
      <c r="K2" s="610"/>
      <c r="L2" s="610"/>
      <c r="M2" s="610"/>
      <c r="N2" s="610"/>
      <c r="O2" s="23"/>
    </row>
    <row r="3" spans="1:28" s="387" customFormat="1" ht="24" customHeight="1" thickBot="1">
      <c r="A3" s="380"/>
      <c r="B3" s="381"/>
      <c r="C3" s="383" t="s">
        <v>627</v>
      </c>
      <c r="D3" s="384"/>
      <c r="E3" s="384"/>
      <c r="F3" s="384"/>
      <c r="G3" s="384"/>
      <c r="H3" s="614" t="s">
        <v>670</v>
      </c>
      <c r="I3" s="614"/>
      <c r="J3" s="614"/>
      <c r="K3" s="614"/>
      <c r="L3" s="614"/>
      <c r="M3" s="614"/>
      <c r="N3" s="614"/>
      <c r="O3" s="23"/>
      <c r="P3" s="385"/>
      <c r="Q3" s="385"/>
      <c r="R3" s="386"/>
      <c r="S3" s="386"/>
      <c r="T3" s="385"/>
      <c r="U3" s="385"/>
      <c r="V3" s="385"/>
      <c r="W3" s="385"/>
      <c r="X3" s="385"/>
      <c r="Y3" s="385"/>
      <c r="Z3" s="385"/>
      <c r="AA3" s="385"/>
      <c r="AB3" s="385"/>
    </row>
    <row r="4" spans="1:28" ht="24.75" customHeight="1">
      <c r="B4" s="388"/>
      <c r="C4" s="389"/>
      <c r="D4" s="390" t="s">
        <v>628</v>
      </c>
      <c r="E4" s="390"/>
      <c r="F4" s="391" t="s">
        <v>629</v>
      </c>
      <c r="G4" s="392"/>
      <c r="H4" s="615" t="s">
        <v>630</v>
      </c>
      <c r="I4" s="616"/>
      <c r="J4" s="615" t="s">
        <v>631</v>
      </c>
      <c r="K4" s="616"/>
      <c r="L4" s="615" t="s">
        <v>632</v>
      </c>
      <c r="M4" s="616"/>
      <c r="N4" s="393" t="s">
        <v>633</v>
      </c>
      <c r="O4" s="23"/>
      <c r="P4" s="23"/>
      <c r="Q4" s="385"/>
      <c r="R4" s="394"/>
      <c r="S4" s="394"/>
      <c r="T4" s="23"/>
      <c r="U4" s="23"/>
      <c r="V4" s="23"/>
      <c r="W4" s="23"/>
      <c r="X4" s="23"/>
      <c r="Y4" s="23"/>
      <c r="Z4" s="23"/>
      <c r="AA4" s="23"/>
      <c r="AB4" s="23"/>
    </row>
    <row r="5" spans="1:28" s="403" customFormat="1" ht="6" customHeight="1" thickBot="1">
      <c r="A5" s="395"/>
      <c r="B5" s="396"/>
      <c r="C5" s="397" t="s">
        <v>296</v>
      </c>
      <c r="D5" s="397"/>
      <c r="E5" s="398"/>
      <c r="F5" s="399"/>
      <c r="G5" s="399"/>
      <c r="H5" s="400"/>
      <c r="I5" s="401"/>
      <c r="J5" s="400"/>
      <c r="K5" s="400"/>
      <c r="L5" s="400"/>
      <c r="M5" s="401"/>
      <c r="N5" s="401"/>
      <c r="O5" s="23"/>
      <c r="P5" s="402"/>
      <c r="Q5" s="402"/>
      <c r="R5" s="398"/>
      <c r="S5" s="398"/>
      <c r="T5" s="402"/>
      <c r="U5" s="402"/>
      <c r="V5" s="402"/>
      <c r="W5" s="402"/>
      <c r="X5" s="402"/>
      <c r="Y5" s="402"/>
      <c r="Z5" s="402"/>
      <c r="AA5" s="402"/>
      <c r="AB5" s="402"/>
    </row>
    <row r="6" spans="1:28" s="403" customFormat="1" ht="30" hidden="1" customHeight="1" thickBot="1">
      <c r="A6" s="395"/>
      <c r="B6" s="396"/>
      <c r="C6" s="404" t="s">
        <v>151</v>
      </c>
      <c r="D6" s="404"/>
      <c r="E6" s="405"/>
      <c r="F6" s="406"/>
      <c r="G6" s="407"/>
      <c r="H6" s="408"/>
      <c r="I6" s="500"/>
      <c r="J6" s="408"/>
      <c r="K6" s="500"/>
      <c r="L6" s="408"/>
      <c r="M6" s="500"/>
      <c r="N6" s="409"/>
      <c r="O6" s="23"/>
      <c r="P6" s="402"/>
      <c r="Q6" s="402"/>
      <c r="R6" s="398"/>
      <c r="S6" s="398"/>
      <c r="T6" s="402"/>
      <c r="U6" s="402"/>
      <c r="V6" s="402"/>
      <c r="W6" s="402"/>
      <c r="X6" s="402"/>
      <c r="Y6" s="402"/>
      <c r="Z6" s="402"/>
      <c r="AA6" s="402"/>
      <c r="AB6" s="402"/>
    </row>
    <row r="7" spans="1:28" s="403" customFormat="1" ht="11.25" hidden="1" customHeight="1" thickBot="1">
      <c r="A7" s="395"/>
      <c r="B7" s="396"/>
      <c r="C7" s="410"/>
      <c r="D7" s="411"/>
      <c r="E7" s="412"/>
      <c r="F7" s="409"/>
      <c r="G7" s="409"/>
      <c r="H7" s="409"/>
      <c r="I7" s="409"/>
      <c r="J7" s="409"/>
      <c r="K7" s="409"/>
      <c r="L7" s="409"/>
      <c r="M7" s="409"/>
      <c r="N7" s="409"/>
      <c r="O7" s="23"/>
      <c r="P7" s="402"/>
      <c r="Q7" s="402"/>
      <c r="R7" s="398"/>
      <c r="S7" s="398"/>
      <c r="T7" s="402"/>
      <c r="U7" s="402"/>
      <c r="V7" s="402"/>
      <c r="W7" s="402"/>
      <c r="X7" s="402"/>
      <c r="Y7" s="402"/>
      <c r="Z7" s="402"/>
      <c r="AA7" s="402"/>
      <c r="AB7" s="402"/>
    </row>
    <row r="8" spans="1:28" s="387" customFormat="1" ht="24" customHeight="1" thickBot="1">
      <c r="A8" s="413" t="s">
        <v>152</v>
      </c>
      <c r="B8" s="414">
        <v>1</v>
      </c>
      <c r="C8" s="415">
        <v>1</v>
      </c>
      <c r="D8" s="416" t="s">
        <v>634</v>
      </c>
      <c r="E8" s="417"/>
      <c r="F8" s="384"/>
      <c r="G8" s="384"/>
      <c r="H8" s="418">
        <f>INDEX(SpecTableauResult,MATCH($A8,CalculsSpec!$A$5:$A$57,0),COLUMN(CalculsSpec!S:S))</f>
        <v>0</v>
      </c>
      <c r="I8" s="501">
        <f>IF(H8=Data!$B$5,"",H8)</f>
        <v>0</v>
      </c>
      <c r="J8" s="418">
        <f>INDEX(SpecTableauResult,MATCH($A8,CalculsSpec!$A$5:$A$57,0),COLUMN(CalculsSpec!U:U))</f>
        <v>0</v>
      </c>
      <c r="K8" s="501">
        <f>IF(J8=Data!$B$5,"",J8)</f>
        <v>0</v>
      </c>
      <c r="L8" s="418">
        <f>INDEX(SpecTableauResult,MATCH($A8,CalculsSpec!$A$5:$A$57,0),COLUMN(CalculsSpec!W:W))</f>
        <v>0</v>
      </c>
      <c r="M8" s="501">
        <f>IF(L8=Data!$B$5,"",L8)</f>
        <v>0</v>
      </c>
      <c r="N8" s="419"/>
      <c r="O8" s="23"/>
      <c r="R8" s="388"/>
      <c r="S8" s="386"/>
      <c r="T8" s="385"/>
      <c r="U8" s="385"/>
      <c r="V8" s="385"/>
      <c r="W8" s="385"/>
      <c r="X8" s="385"/>
      <c r="Y8" s="385"/>
      <c r="Z8" s="385"/>
      <c r="AA8" s="385"/>
      <c r="AB8" s="385"/>
    </row>
    <row r="9" spans="1:28" s="387" customFormat="1" ht="2.1" customHeight="1">
      <c r="A9" s="420"/>
      <c r="B9" s="388"/>
      <c r="C9" s="412"/>
      <c r="D9" s="411"/>
      <c r="E9" s="412"/>
      <c r="F9" s="409"/>
      <c r="G9" s="409"/>
      <c r="H9" s="443">
        <v>0</v>
      </c>
      <c r="I9" s="419"/>
      <c r="J9" s="443"/>
      <c r="K9" s="419"/>
      <c r="L9" s="443"/>
      <c r="M9" s="419"/>
      <c r="N9" s="419"/>
      <c r="O9" s="23"/>
      <c r="P9" s="385"/>
      <c r="Q9" s="385"/>
      <c r="R9" s="386"/>
      <c r="S9" s="386"/>
      <c r="T9" s="385"/>
      <c r="U9" s="385"/>
      <c r="V9" s="385"/>
      <c r="W9" s="385"/>
      <c r="X9" s="385"/>
      <c r="Y9" s="385"/>
      <c r="Z9" s="385"/>
      <c r="AA9" s="385"/>
      <c r="AB9" s="385"/>
    </row>
    <row r="10" spans="1:28" s="387" customFormat="1" ht="27" customHeight="1">
      <c r="A10" s="421" t="s">
        <v>153</v>
      </c>
      <c r="B10" s="422">
        <v>1</v>
      </c>
      <c r="C10" s="423"/>
      <c r="D10" s="424">
        <v>1</v>
      </c>
      <c r="E10" s="425">
        <v>1</v>
      </c>
      <c r="F10" s="611" t="s">
        <v>635</v>
      </c>
      <c r="G10" s="612"/>
      <c r="H10" s="426">
        <f>INDEX(SpecTableauResult,MATCH($A10,CalculsSpec!$A$5:$A$57,0),COLUMN(CalculsSpec!T:T))</f>
        <v>0</v>
      </c>
      <c r="I10" s="502">
        <f>IF(H10='Données - phrases'!$B$12,0,IF(H10=Data!$B$5,"",H10))</f>
        <v>0</v>
      </c>
      <c r="J10" s="426" t="str">
        <f>INDEX(SpecTableauResult,MATCH($A10,CalculsSpec!$A$5:$A$57,0),COLUMN(CalculsSpec!V:V))</f>
        <v/>
      </c>
      <c r="K10" s="502" t="str">
        <f>IF(J10='Données - phrases'!$B$12,0,IF(J10=Data!$B$5,"",J10))</f>
        <v/>
      </c>
      <c r="L10" s="426" t="str">
        <f>INDEX(SpecTableauResult,MATCH($A10,CalculsSpec!$A$5:$A$57,0),COLUMN(CalculsSpec!X:X))</f>
        <v/>
      </c>
      <c r="M10" s="502" t="str">
        <f>IF(L10='Données - phrases'!$B$12,0,IF(L10=Data!$B$5,"",L10))</f>
        <v/>
      </c>
      <c r="N10" s="427">
        <f>INDEX(SpecTableauResult,MATCH($A10,CalculsSpec!$A$5:$A$57,0),COLUMN(CalculsSpec!I:I))</f>
        <v>0</v>
      </c>
      <c r="O10" s="23"/>
      <c r="T10" s="385"/>
      <c r="U10" s="385"/>
      <c r="V10" s="385"/>
      <c r="W10" s="385"/>
      <c r="X10" s="385"/>
      <c r="Y10" s="385"/>
      <c r="Z10" s="385"/>
      <c r="AA10" s="385"/>
      <c r="AB10" s="385"/>
    </row>
    <row r="11" spans="1:28" ht="27" customHeight="1">
      <c r="A11" s="421" t="s">
        <v>154</v>
      </c>
      <c r="B11" s="430">
        <v>1</v>
      </c>
      <c r="C11" s="423"/>
      <c r="D11" s="424">
        <v>1</v>
      </c>
      <c r="E11" s="425">
        <v>2</v>
      </c>
      <c r="F11" s="611" t="s">
        <v>636</v>
      </c>
      <c r="G11" s="612"/>
      <c r="H11" s="426">
        <f>INDEX(SpecTableauResult,MATCH($A11,CalculsSpec!$A$5:$A$57,0),COLUMN(CalculsSpec!T:T))</f>
        <v>0</v>
      </c>
      <c r="I11" s="502">
        <f>IF(H11='Données - phrases'!$B$12,0,IF(H11=Data!$B$5,"",H11))</f>
        <v>0</v>
      </c>
      <c r="J11" s="426" t="str">
        <f>INDEX(SpecTableauResult,MATCH($A11,CalculsSpec!$A$5:$A$57,0),COLUMN(CalculsSpec!V:V))</f>
        <v/>
      </c>
      <c r="K11" s="502" t="str">
        <f>IF(J11='Données - phrases'!$B$12,0,IF(J11=Data!$B$5,"",J11))</f>
        <v/>
      </c>
      <c r="L11" s="426" t="str">
        <f>INDEX(SpecTableauResult,MATCH($A11,CalculsSpec!$A$5:$A$57,0),COLUMN(CalculsSpec!X:X))</f>
        <v/>
      </c>
      <c r="M11" s="502" t="str">
        <f>IF(L11='Données - phrases'!$B$12,0,IF(L11=Data!$B$5,"",L11))</f>
        <v/>
      </c>
      <c r="N11" s="427">
        <f>INDEX(SpecTableauResult,MATCH($A11,CalculsSpec!$A$5:$A$57,0),COLUMN(CalculsSpec!I:I))</f>
        <v>0</v>
      </c>
      <c r="O11" s="23"/>
      <c r="T11" s="23"/>
      <c r="U11" s="23"/>
      <c r="V11" s="23"/>
      <c r="W11" s="23"/>
      <c r="X11" s="23"/>
      <c r="Y11" s="23"/>
      <c r="Z11" s="23"/>
      <c r="AA11" s="23"/>
      <c r="AB11" s="23"/>
    </row>
    <row r="12" spans="1:28" ht="27" customHeight="1">
      <c r="A12" s="421" t="s">
        <v>155</v>
      </c>
      <c r="B12" s="430">
        <v>1</v>
      </c>
      <c r="C12" s="423"/>
      <c r="D12" s="424">
        <v>1</v>
      </c>
      <c r="E12" s="425">
        <v>3</v>
      </c>
      <c r="F12" s="611" t="s">
        <v>637</v>
      </c>
      <c r="G12" s="612"/>
      <c r="H12" s="426">
        <f>INDEX(SpecTableauResult,MATCH($A12,CalculsSpec!$A$5:$A$57,0),COLUMN(CalculsSpec!T:T))</f>
        <v>0</v>
      </c>
      <c r="I12" s="502">
        <f>IF(H12='Données - phrases'!$B$12,0,IF(H12=Data!$B$5,"",H12))</f>
        <v>0</v>
      </c>
      <c r="J12" s="426" t="str">
        <f>INDEX(SpecTableauResult,MATCH($A12,CalculsSpec!$A$5:$A$57,0),COLUMN(CalculsSpec!V:V))</f>
        <v/>
      </c>
      <c r="K12" s="502" t="str">
        <f>IF(J12='Données - phrases'!$B$12,0,IF(J12=Data!$B$5,"",J12))</f>
        <v/>
      </c>
      <c r="L12" s="426" t="str">
        <f>INDEX(SpecTableauResult,MATCH($A12,CalculsSpec!$A$5:$A$57,0),COLUMN(CalculsSpec!X:X))</f>
        <v/>
      </c>
      <c r="M12" s="502" t="str">
        <f>IF(L12='Données - phrases'!$B$12,0,IF(L12=Data!$B$5,"",L12))</f>
        <v/>
      </c>
      <c r="N12" s="427">
        <f>INDEX(SpecTableauResult,MATCH($A12,CalculsSpec!$A$5:$A$57,0),COLUMN(CalculsSpec!I:I))</f>
        <v>0</v>
      </c>
      <c r="O12" s="23"/>
      <c r="T12" s="23"/>
      <c r="U12" s="23"/>
      <c r="V12" s="23"/>
      <c r="W12" s="23"/>
      <c r="X12" s="23"/>
      <c r="Y12" s="23"/>
      <c r="Z12" s="23"/>
      <c r="AA12" s="23"/>
      <c r="AB12" s="23"/>
    </row>
    <row r="13" spans="1:28" ht="27" customHeight="1">
      <c r="A13" s="421" t="s">
        <v>156</v>
      </c>
      <c r="B13" s="430">
        <v>1</v>
      </c>
      <c r="C13" s="423"/>
      <c r="D13" s="424">
        <v>2</v>
      </c>
      <c r="E13" s="425">
        <v>1</v>
      </c>
      <c r="F13" s="611" t="s">
        <v>638</v>
      </c>
      <c r="G13" s="612"/>
      <c r="H13" s="426" t="str">
        <f>INDEX(SpecTableauResult,MATCH($A13,CalculsSpec!$A$5:$A$57,0),COLUMN(CalculsSpec!T:T))</f>
        <v/>
      </c>
      <c r="I13" s="502" t="str">
        <f>IF(H13='Données - phrases'!$B$12,0,IF(H13=Data!$B$5,"",H13))</f>
        <v/>
      </c>
      <c r="J13" s="426">
        <f>INDEX(SpecTableauResult,MATCH($A13,CalculsSpec!$A$5:$A$57,0),COLUMN(CalculsSpec!V:V))</f>
        <v>0</v>
      </c>
      <c r="K13" s="502">
        <f>IF(J13='Données - phrases'!$B$12,0,IF(J13=Data!$B$5,"",J13))</f>
        <v>0</v>
      </c>
      <c r="L13" s="426" t="str">
        <f>INDEX(SpecTableauResult,MATCH($A13,CalculsSpec!$A$5:$A$57,0),COLUMN(CalculsSpec!X:X))</f>
        <v/>
      </c>
      <c r="M13" s="502" t="str">
        <f>IF(L13='Données - phrases'!$B$12,0,IF(L13=Data!$B$5,"",L13))</f>
        <v/>
      </c>
      <c r="N13" s="427">
        <f>INDEX(SpecTableauResult,MATCH($A13,CalculsSpec!$A$5:$A$57,0),COLUMN(CalculsSpec!I:I))</f>
        <v>0</v>
      </c>
      <c r="O13" s="23"/>
      <c r="T13" s="23"/>
      <c r="U13" s="23"/>
      <c r="V13" s="23"/>
      <c r="W13" s="23"/>
      <c r="X13" s="23"/>
      <c r="Y13" s="23"/>
      <c r="Z13" s="23"/>
      <c r="AA13" s="23"/>
      <c r="AB13" s="23"/>
    </row>
    <row r="14" spans="1:28" ht="27" customHeight="1" thickBot="1">
      <c r="A14" s="421" t="s">
        <v>157</v>
      </c>
      <c r="B14" s="430">
        <v>1</v>
      </c>
      <c r="C14" s="423"/>
      <c r="D14" s="424">
        <v>2</v>
      </c>
      <c r="E14" s="425">
        <v>2</v>
      </c>
      <c r="F14" s="611" t="s">
        <v>639</v>
      </c>
      <c r="G14" s="613"/>
      <c r="H14" s="426" t="str">
        <f>INDEX(SpecTableauResult,MATCH($A14,CalculsSpec!$A$5:$A$57,0),COLUMN(CalculsSpec!T:T))</f>
        <v/>
      </c>
      <c r="I14" s="502" t="str">
        <f>IF(H14='Données - phrases'!$B$12,0,IF(H14=Data!$B$5,"",H14))</f>
        <v/>
      </c>
      <c r="J14" s="426">
        <f>INDEX(SpecTableauResult,MATCH($A14,CalculsSpec!$A$5:$A$57,0),COLUMN(CalculsSpec!V:V))</f>
        <v>0</v>
      </c>
      <c r="K14" s="502">
        <f>IF(J14='Données - phrases'!$B$12,0,IF(J14=Data!$B$5,"",J14))</f>
        <v>0</v>
      </c>
      <c r="L14" s="426" t="str">
        <f>INDEX(SpecTableauResult,MATCH($A14,CalculsSpec!$A$5:$A$57,0),COLUMN(CalculsSpec!X:X))</f>
        <v/>
      </c>
      <c r="M14" s="502" t="str">
        <f>IF(L14='Données - phrases'!$B$12,0,IF(L14=Data!$B$5,"",L14))</f>
        <v/>
      </c>
      <c r="N14" s="427">
        <f>INDEX(SpecTableauResult,MATCH($A14,CalculsSpec!$A$5:$A$57,0),COLUMN(CalculsSpec!I:I))</f>
        <v>0</v>
      </c>
      <c r="O14" s="23"/>
      <c r="T14" s="23"/>
      <c r="U14" s="23"/>
      <c r="V14" s="23"/>
      <c r="W14" s="23"/>
      <c r="X14" s="23"/>
      <c r="Y14" s="23"/>
      <c r="Z14" s="23"/>
      <c r="AA14" s="23"/>
      <c r="AB14" s="23"/>
    </row>
    <row r="15" spans="1:28" ht="46.5" customHeight="1" thickBot="1">
      <c r="A15" s="421" t="s">
        <v>158</v>
      </c>
      <c r="B15" s="430">
        <v>1</v>
      </c>
      <c r="C15" s="423"/>
      <c r="D15" s="432">
        <v>3</v>
      </c>
      <c r="E15" s="433">
        <v>1</v>
      </c>
      <c r="F15" s="434" t="s">
        <v>640</v>
      </c>
      <c r="G15" s="435"/>
      <c r="H15" s="426" t="str">
        <f>INDEX(SpecTableauResult,MATCH($A15,CalculsSpec!$A$5:$A$57,0),COLUMN(CalculsSpec!T:T))</f>
        <v/>
      </c>
      <c r="I15" s="502" t="str">
        <f>IF(H15='Données - phrases'!$B$12,0,IF(H15=Data!$B$5,"",H15))</f>
        <v/>
      </c>
      <c r="J15" s="426" t="str">
        <f>INDEX(SpecTableauResult,MATCH($A15,CalculsSpec!$A$5:$A$57,0),COLUMN(CalculsSpec!V:V))</f>
        <v/>
      </c>
      <c r="K15" s="502" t="str">
        <f>IF(J15='Données - phrases'!$B$12,0,IF(J15=Data!$B$5,"",J15))</f>
        <v/>
      </c>
      <c r="L15" s="426">
        <f>INDEX(SpecTableauResult,MATCH($A15,CalculsSpec!$A$5:$A$57,0),COLUMN(CalculsSpec!X:X))</f>
        <v>0</v>
      </c>
      <c r="M15" s="502">
        <f>IF(L15='Données - phrases'!$B$12,0,IF(L15=Data!$B$5,"",L15))</f>
        <v>0</v>
      </c>
      <c r="N15" s="427">
        <f>INDEX(SpecTableauResult,MATCH($A15,CalculsSpec!$A$5:$A$57,0),COLUMN(CalculsSpec!I:I))</f>
        <v>0</v>
      </c>
      <c r="O15" s="23"/>
      <c r="T15" s="23"/>
      <c r="U15" s="23"/>
      <c r="V15" s="23"/>
      <c r="W15" s="23"/>
      <c r="X15" s="23"/>
      <c r="Y15" s="23"/>
      <c r="Z15" s="23"/>
      <c r="AA15" s="23"/>
      <c r="AB15" s="23"/>
    </row>
    <row r="16" spans="1:28" ht="44.25" customHeight="1" thickBot="1">
      <c r="A16" s="421" t="s">
        <v>159</v>
      </c>
      <c r="B16" s="430">
        <v>1</v>
      </c>
      <c r="C16" s="423"/>
      <c r="D16" s="432">
        <v>3</v>
      </c>
      <c r="E16" s="433">
        <v>2</v>
      </c>
      <c r="F16" s="434" t="s">
        <v>641</v>
      </c>
      <c r="G16" s="435"/>
      <c r="H16" s="426" t="str">
        <f>INDEX(SpecTableauResult,MATCH($A16,CalculsSpec!$A$5:$A$57,0),COLUMN(CalculsSpec!T:T))</f>
        <v/>
      </c>
      <c r="I16" s="502" t="str">
        <f>IF(H16='Données - phrases'!$B$12,0,IF(H16=Data!$B$5,"",H16))</f>
        <v/>
      </c>
      <c r="J16" s="426" t="str">
        <f>INDEX(SpecTableauResult,MATCH($A16,CalculsSpec!$A$5:$A$57,0),COLUMN(CalculsSpec!V:V))</f>
        <v/>
      </c>
      <c r="K16" s="502" t="str">
        <f>IF(J16='Données - phrases'!$B$12,0,IF(J16=Data!$B$5,"",J16))</f>
        <v/>
      </c>
      <c r="L16" s="426">
        <f>INDEX(SpecTableauResult,MATCH($A16,CalculsSpec!$A$5:$A$57,0),COLUMN(CalculsSpec!X:X))</f>
        <v>0</v>
      </c>
      <c r="M16" s="502">
        <f>IF(L16='Données - phrases'!$B$12,0,IF(L16=Data!$B$5,"",L16))</f>
        <v>0</v>
      </c>
      <c r="N16" s="427">
        <f>INDEX(SpecTableauResult,MATCH($A16,CalculsSpec!$A$5:$A$57,0),COLUMN(CalculsSpec!I:I))</f>
        <v>0</v>
      </c>
      <c r="O16" s="23"/>
      <c r="T16" s="23"/>
      <c r="U16" s="23"/>
      <c r="V16" s="23"/>
      <c r="W16" s="23"/>
      <c r="X16" s="23"/>
      <c r="Y16" s="23"/>
      <c r="Z16" s="23"/>
      <c r="AA16" s="23"/>
      <c r="AB16" s="23"/>
    </row>
    <row r="17" spans="1:28" ht="14.4" thickBot="1">
      <c r="A17" s="429">
        <v>0</v>
      </c>
      <c r="B17" s="430"/>
      <c r="C17" s="436"/>
      <c r="D17" s="437"/>
      <c r="E17" s="437"/>
      <c r="F17" s="438"/>
      <c r="G17" s="439"/>
      <c r="H17" s="440"/>
      <c r="I17" s="440"/>
      <c r="J17" s="440"/>
      <c r="K17" s="440"/>
      <c r="L17" s="440"/>
      <c r="M17" s="440"/>
      <c r="N17" s="442"/>
      <c r="O17" s="23"/>
      <c r="R17" s="394"/>
      <c r="S17" s="394"/>
      <c r="T17" s="23"/>
      <c r="U17" s="23"/>
      <c r="V17" s="23"/>
      <c r="W17" s="23"/>
      <c r="X17" s="23"/>
      <c r="Y17" s="23"/>
      <c r="Z17" s="23"/>
      <c r="AA17" s="23"/>
      <c r="AB17" s="23"/>
    </row>
    <row r="18" spans="1:28" s="387" customFormat="1" ht="24" customHeight="1" thickBot="1">
      <c r="A18" s="413" t="s">
        <v>160</v>
      </c>
      <c r="B18" s="414">
        <v>2</v>
      </c>
      <c r="C18" s="415">
        <v>2</v>
      </c>
      <c r="D18" s="416" t="s">
        <v>642</v>
      </c>
      <c r="E18" s="417"/>
      <c r="F18" s="384"/>
      <c r="G18" s="384"/>
      <c r="H18" s="418">
        <f>INDEX(SpecTableauResult,MATCH($A18,CalculsSpec!$A$5:$A$57,0),COLUMN(CalculsSpec!S:S))</f>
        <v>0</v>
      </c>
      <c r="I18" s="501">
        <f>IF(H18=Data!$B$5,"",H18)</f>
        <v>0</v>
      </c>
      <c r="J18" s="418">
        <f>INDEX(SpecTableauResult,MATCH($A18,CalculsSpec!$A$5:$A$57,0),COLUMN(CalculsSpec!U:U))</f>
        <v>0</v>
      </c>
      <c r="K18" s="501">
        <f>IF(J18=Data!$B$5,"",J18)</f>
        <v>0</v>
      </c>
      <c r="L18" s="418" t="str">
        <f>INDEX(SpecTableauResult,MATCH($A18,CalculsSpec!$A$5:$A$57,0),COLUMN(CalculsSpec!W:W))</f>
        <v>N/A</v>
      </c>
      <c r="M18" s="501" t="str">
        <f>IF(L18=Data!$B$5,"",L18)</f>
        <v/>
      </c>
      <c r="N18" s="419"/>
      <c r="O18" s="385"/>
      <c r="P18" s="385"/>
      <c r="Q18" s="385"/>
      <c r="R18" s="386"/>
      <c r="S18" s="386"/>
      <c r="T18" s="385"/>
      <c r="U18" s="385"/>
      <c r="V18" s="385"/>
      <c r="W18" s="385"/>
      <c r="X18" s="385"/>
      <c r="Y18" s="385"/>
      <c r="Z18" s="385"/>
      <c r="AA18" s="385"/>
      <c r="AB18" s="385"/>
    </row>
    <row r="19" spans="1:28" s="387" customFormat="1" ht="2.1" customHeight="1">
      <c r="A19" s="420"/>
      <c r="B19" s="388"/>
      <c r="C19" s="412"/>
      <c r="D19" s="411"/>
      <c r="E19" s="412"/>
      <c r="F19" s="409"/>
      <c r="G19" s="409"/>
      <c r="H19" s="443">
        <v>0</v>
      </c>
      <c r="I19" s="419"/>
      <c r="J19" s="443"/>
      <c r="K19" s="419"/>
      <c r="L19" s="443"/>
      <c r="M19" s="419"/>
      <c r="N19" s="419"/>
      <c r="O19" s="385"/>
      <c r="P19" s="385"/>
      <c r="Q19" s="385"/>
      <c r="R19" s="386"/>
      <c r="S19" s="386"/>
      <c r="T19" s="385"/>
      <c r="U19" s="385"/>
      <c r="V19" s="385"/>
      <c r="W19" s="385"/>
      <c r="X19" s="385"/>
      <c r="Y19" s="385"/>
      <c r="Z19" s="385"/>
      <c r="AA19" s="385"/>
      <c r="AB19" s="385"/>
    </row>
    <row r="20" spans="1:28" ht="27" customHeight="1">
      <c r="A20" s="429" t="s">
        <v>161</v>
      </c>
      <c r="B20" s="430">
        <v>2</v>
      </c>
      <c r="C20" s="444"/>
      <c r="D20" s="445">
        <v>1</v>
      </c>
      <c r="E20" s="425">
        <v>1</v>
      </c>
      <c r="F20" s="611" t="s">
        <v>643</v>
      </c>
      <c r="G20" s="612"/>
      <c r="H20" s="426">
        <f>INDEX(SpecTableauResult,MATCH($A20,CalculsSpec!$A$5:$A$57,0),COLUMN(CalculsSpec!T:T))</f>
        <v>0</v>
      </c>
      <c r="I20" s="502">
        <f>IF(H20='Données - phrases'!$B$12,0,IF(H20=Data!$B$5,"",H20))</f>
        <v>0</v>
      </c>
      <c r="J20" s="426" t="str">
        <f>INDEX(SpecTableauResult,MATCH($A20,CalculsSpec!$A$5:$A$57,0),COLUMN(CalculsSpec!V:V))</f>
        <v/>
      </c>
      <c r="K20" s="502" t="str">
        <f>IF(J20='Données - phrases'!$B$12,0,IF(J20=Data!$B$5,"",J20))</f>
        <v/>
      </c>
      <c r="L20" s="426" t="str">
        <f>INDEX(SpecTableauResult,MATCH($A20,CalculsSpec!$A$5:$A$57,0),COLUMN(CalculsSpec!X:X))</f>
        <v/>
      </c>
      <c r="M20" s="502" t="str">
        <f>IF(L20='Données - phrases'!$B$12,0,IF(L20=Data!$B$5,"",L20))</f>
        <v/>
      </c>
      <c r="N20" s="427">
        <f>INDEX(SpecTableauResult,MATCH($A20,CalculsSpec!$A$5:$A$57,0),COLUMN(CalculsSpec!J:J))</f>
        <v>0</v>
      </c>
      <c r="O20" s="23"/>
      <c r="P20" s="23"/>
      <c r="Q20" s="23"/>
      <c r="R20" s="394"/>
      <c r="S20" s="394"/>
      <c r="T20" s="23"/>
      <c r="U20" s="23"/>
      <c r="V20" s="23"/>
      <c r="W20" s="23"/>
      <c r="X20" s="23"/>
      <c r="Y20" s="23"/>
      <c r="Z20" s="23"/>
      <c r="AA20" s="23"/>
      <c r="AB20" s="23"/>
    </row>
    <row r="21" spans="1:28" ht="27" customHeight="1">
      <c r="A21" s="429" t="s">
        <v>162</v>
      </c>
      <c r="B21" s="430">
        <v>2</v>
      </c>
      <c r="C21" s="444"/>
      <c r="D21" s="445">
        <v>1</v>
      </c>
      <c r="E21" s="425">
        <v>2</v>
      </c>
      <c r="F21" s="611" t="s">
        <v>644</v>
      </c>
      <c r="G21" s="612"/>
      <c r="H21" s="426">
        <f>INDEX(SpecTableauResult,MATCH($A21,CalculsSpec!$A$5:$A$57,0),COLUMN(CalculsSpec!T:T))</f>
        <v>0</v>
      </c>
      <c r="I21" s="502">
        <f>IF(H21='Données - phrases'!$B$12,0,IF(H21=Data!$B$5,"",H21))</f>
        <v>0</v>
      </c>
      <c r="J21" s="426" t="str">
        <f>INDEX(SpecTableauResult,MATCH($A21,CalculsSpec!$A$5:$A$57,0),COLUMN(CalculsSpec!V:V))</f>
        <v/>
      </c>
      <c r="K21" s="502" t="str">
        <f>IF(J21='Données - phrases'!$B$12,0,IF(J21=Data!$B$5,"",J21))</f>
        <v/>
      </c>
      <c r="L21" s="426" t="str">
        <f>INDEX(SpecTableauResult,MATCH($A21,CalculsSpec!$A$5:$A$57,0),COLUMN(CalculsSpec!X:X))</f>
        <v/>
      </c>
      <c r="M21" s="502" t="str">
        <f>IF(L21='Données - phrases'!$B$12,0,IF(L21=Data!$B$5,"",L21))</f>
        <v/>
      </c>
      <c r="N21" s="427">
        <f>INDEX(SpecTableauResult,MATCH($A21,CalculsSpec!$A$5:$A$57,0),COLUMN(CalculsSpec!J:J))</f>
        <v>0</v>
      </c>
      <c r="O21" s="23"/>
      <c r="P21" s="23"/>
      <c r="Q21" s="23"/>
      <c r="R21" s="394"/>
      <c r="S21" s="394"/>
      <c r="T21" s="23"/>
      <c r="U21" s="23"/>
      <c r="V21" s="23"/>
      <c r="W21" s="23"/>
      <c r="X21" s="23"/>
      <c r="Y21" s="23"/>
      <c r="Z21" s="23"/>
      <c r="AA21" s="23"/>
      <c r="AB21" s="23"/>
    </row>
    <row r="22" spans="1:28" ht="52.5" customHeight="1">
      <c r="A22" s="429" t="s">
        <v>163</v>
      </c>
      <c r="B22" s="430">
        <v>2</v>
      </c>
      <c r="C22" s="444"/>
      <c r="D22" s="445">
        <v>2</v>
      </c>
      <c r="E22" s="425">
        <v>1</v>
      </c>
      <c r="F22" s="611" t="s">
        <v>645</v>
      </c>
      <c r="G22" s="612"/>
      <c r="H22" s="426" t="str">
        <f>INDEX(SpecTableauResult,MATCH($A22,CalculsSpec!$A$5:$A$57,0),COLUMN(CalculsSpec!T:T))</f>
        <v/>
      </c>
      <c r="I22" s="502" t="str">
        <f>IF(H22='Données - phrases'!$B$12,0,IF(H22=Data!$B$5,"",H22))</f>
        <v/>
      </c>
      <c r="J22" s="426">
        <f>INDEX(SpecTableauResult,MATCH($A22,CalculsSpec!$A$5:$A$57,0),COLUMN(CalculsSpec!V:V))</f>
        <v>0</v>
      </c>
      <c r="K22" s="502">
        <f>IF(J22='Données - phrases'!$B$12,0,IF(J22=Data!$B$5,"",J22))</f>
        <v>0</v>
      </c>
      <c r="L22" s="426" t="str">
        <f>INDEX(SpecTableauResult,MATCH($A22,CalculsSpec!$A$5:$A$57,0),COLUMN(CalculsSpec!X:X))</f>
        <v/>
      </c>
      <c r="M22" s="502" t="str">
        <f>IF(L22='Données - phrases'!$B$12,0,IF(L22=Data!$B$5,"",L22))</f>
        <v/>
      </c>
      <c r="N22" s="427">
        <f>INDEX(SpecTableauResult,MATCH($A22,CalculsSpec!$A$5:$A$57,0),COLUMN(CalculsSpec!J:J))</f>
        <v>0</v>
      </c>
      <c r="O22" s="23"/>
      <c r="P22" s="23"/>
      <c r="Q22" s="23"/>
      <c r="R22" s="394"/>
      <c r="S22" s="394"/>
      <c r="T22" s="23"/>
      <c r="U22" s="23"/>
      <c r="V22" s="23"/>
      <c r="W22" s="23"/>
      <c r="X22" s="23"/>
      <c r="Y22" s="23"/>
      <c r="Z22" s="23"/>
      <c r="AA22" s="23"/>
      <c r="AB22" s="23"/>
    </row>
    <row r="23" spans="1:28" ht="27" customHeight="1">
      <c r="A23" s="429" t="s">
        <v>164</v>
      </c>
      <c r="B23" s="430">
        <v>2</v>
      </c>
      <c r="C23" s="444"/>
      <c r="D23" s="445">
        <v>2</v>
      </c>
      <c r="E23" s="425">
        <v>2</v>
      </c>
      <c r="F23" s="611" t="s">
        <v>646</v>
      </c>
      <c r="G23" s="612"/>
      <c r="H23" s="426" t="str">
        <f>INDEX(SpecTableauResult,MATCH($A23,CalculsSpec!$A$5:$A$57,0),COLUMN(CalculsSpec!T:T))</f>
        <v/>
      </c>
      <c r="I23" s="502" t="str">
        <f>IF(H23='Données - phrases'!$B$12,0,IF(H23=Data!$B$5,"",H23))</f>
        <v/>
      </c>
      <c r="J23" s="426">
        <f>INDEX(SpecTableauResult,MATCH($A23,CalculsSpec!$A$5:$A$57,0),COLUMN(CalculsSpec!V:V))</f>
        <v>0</v>
      </c>
      <c r="K23" s="502">
        <f>IF(J23='Données - phrases'!$B$12,0,IF(J23=Data!$B$5,"",J23))</f>
        <v>0</v>
      </c>
      <c r="L23" s="426" t="str">
        <f>INDEX(SpecTableauResult,MATCH($A23,CalculsSpec!$A$5:$A$57,0),COLUMN(CalculsSpec!X:X))</f>
        <v/>
      </c>
      <c r="M23" s="502" t="str">
        <f>IF(L23='Données - phrases'!$B$12,0,IF(L23=Data!$B$5,"",L23))</f>
        <v/>
      </c>
      <c r="N23" s="427">
        <f>INDEX(SpecTableauResult,MATCH($A23,CalculsSpec!$A$5:$A$57,0),COLUMN(CalculsSpec!J:J))</f>
        <v>0</v>
      </c>
      <c r="O23" s="23"/>
      <c r="P23" s="23"/>
      <c r="Q23" s="23"/>
      <c r="R23" s="394"/>
      <c r="S23" s="394"/>
      <c r="T23" s="23"/>
      <c r="U23" s="23"/>
      <c r="V23" s="23"/>
      <c r="W23" s="23"/>
      <c r="X23" s="23"/>
      <c r="Y23" s="23"/>
      <c r="Z23" s="23"/>
      <c r="AA23" s="23"/>
      <c r="AB23" s="23"/>
    </row>
    <row r="24" spans="1:28" ht="14.4" thickBot="1">
      <c r="A24" s="447">
        <v>0</v>
      </c>
      <c r="B24" s="448"/>
      <c r="C24" s="436"/>
      <c r="D24" s="437"/>
      <c r="E24" s="437"/>
      <c r="F24" s="438"/>
      <c r="G24" s="438"/>
      <c r="H24" s="440"/>
      <c r="I24" s="440"/>
      <c r="J24" s="440"/>
      <c r="K24" s="440"/>
      <c r="L24" s="440"/>
      <c r="M24" s="440"/>
      <c r="N24" s="442"/>
      <c r="O24" s="23"/>
      <c r="P24" s="23"/>
      <c r="Q24" s="23"/>
      <c r="R24" s="394"/>
      <c r="S24" s="394"/>
      <c r="T24" s="23"/>
      <c r="U24" s="23"/>
      <c r="V24" s="23"/>
      <c r="W24" s="23"/>
      <c r="X24" s="23"/>
      <c r="Y24" s="23"/>
      <c r="Z24" s="23"/>
      <c r="AA24" s="23"/>
      <c r="AB24" s="23"/>
    </row>
    <row r="25" spans="1:28" s="387" customFormat="1" ht="24" customHeight="1" thickBot="1">
      <c r="A25" s="413" t="s">
        <v>165</v>
      </c>
      <c r="B25" s="414">
        <v>3</v>
      </c>
      <c r="C25" s="415">
        <v>3</v>
      </c>
      <c r="D25" s="416" t="s">
        <v>647</v>
      </c>
      <c r="E25" s="417"/>
      <c r="F25" s="384"/>
      <c r="G25" s="384"/>
      <c r="H25" s="418">
        <f>INDEX(SpecTableauResult,MATCH($A25,CalculsSpec!$A$5:$A$57,0),COLUMN(CalculsSpec!S:S))</f>
        <v>0</v>
      </c>
      <c r="I25" s="501">
        <f>IF(H25=Data!$B$5,"",H25)</f>
        <v>0</v>
      </c>
      <c r="J25" s="418">
        <f>INDEX(SpecTableauResult,MATCH($A25,CalculsSpec!$A$5:$A$57,0),COLUMN(CalculsSpec!U:U))</f>
        <v>0</v>
      </c>
      <c r="K25" s="501">
        <f>IF(J25=Data!$B$5,"",J25)</f>
        <v>0</v>
      </c>
      <c r="L25" s="418" t="str">
        <f>INDEX(SpecTableauResult,MATCH($A25,CalculsSpec!$A$5:$A$57,0),COLUMN(CalculsSpec!W:W))</f>
        <v>N/A</v>
      </c>
      <c r="M25" s="501" t="str">
        <f>IF(L25=Data!$B$5,"",L25)</f>
        <v/>
      </c>
      <c r="N25" s="419"/>
      <c r="O25" s="385"/>
      <c r="P25" s="385"/>
      <c r="Q25" s="385"/>
      <c r="R25" s="386"/>
      <c r="S25" s="386"/>
      <c r="T25" s="385"/>
      <c r="U25" s="385"/>
      <c r="V25" s="385"/>
      <c r="W25" s="385"/>
      <c r="X25" s="385"/>
      <c r="Y25" s="385"/>
      <c r="Z25" s="385"/>
      <c r="AA25" s="385"/>
      <c r="AB25" s="385"/>
    </row>
    <row r="26" spans="1:28" s="387" customFormat="1" ht="2.1" customHeight="1">
      <c r="A26" s="420"/>
      <c r="B26" s="388"/>
      <c r="C26" s="412"/>
      <c r="D26" s="411"/>
      <c r="E26" s="412"/>
      <c r="F26" s="409"/>
      <c r="G26" s="409"/>
      <c r="H26" s="443">
        <v>0</v>
      </c>
      <c r="I26" s="419"/>
      <c r="J26" s="443"/>
      <c r="K26" s="419"/>
      <c r="L26" s="443"/>
      <c r="M26" s="419"/>
      <c r="N26" s="419"/>
      <c r="O26" s="385"/>
      <c r="P26" s="385"/>
      <c r="Q26" s="385"/>
      <c r="R26" s="386"/>
      <c r="S26" s="386"/>
      <c r="T26" s="385"/>
      <c r="U26" s="385"/>
      <c r="V26" s="385"/>
      <c r="W26" s="385"/>
      <c r="X26" s="385"/>
      <c r="Y26" s="385"/>
      <c r="Z26" s="385"/>
      <c r="AA26" s="385"/>
      <c r="AB26" s="385"/>
    </row>
    <row r="27" spans="1:28" ht="27" customHeight="1">
      <c r="A27" s="429" t="s">
        <v>166</v>
      </c>
      <c r="B27" s="430">
        <v>3</v>
      </c>
      <c r="C27" s="444"/>
      <c r="D27" s="445">
        <v>1</v>
      </c>
      <c r="E27" s="425">
        <v>1</v>
      </c>
      <c r="F27" s="611" t="s">
        <v>648</v>
      </c>
      <c r="G27" s="612"/>
      <c r="H27" s="426">
        <f>INDEX(SpecTableauResult,MATCH($A27,CalculsSpec!$A$5:$A$57,0),COLUMN(CalculsSpec!T:T))</f>
        <v>0</v>
      </c>
      <c r="I27" s="502">
        <f>IF(H27='Données - phrases'!$B$12,0,IF(H27=Data!$B$5,"",H27))</f>
        <v>0</v>
      </c>
      <c r="J27" s="426" t="str">
        <f>INDEX(SpecTableauResult,MATCH($A27,CalculsSpec!$A$5:$A$57,0),COLUMN(CalculsSpec!V:V))</f>
        <v/>
      </c>
      <c r="K27" s="502" t="str">
        <f>IF(J27='Données - phrases'!$B$12,0,IF(J27=Data!$B$5,"",J27))</f>
        <v/>
      </c>
      <c r="L27" s="426" t="str">
        <f>INDEX(SpecTableauResult,MATCH($A27,CalculsSpec!$A$5:$A$57,0),COLUMN(CalculsSpec!X:X))</f>
        <v/>
      </c>
      <c r="M27" s="502" t="str">
        <f>IF(L27='Données - phrases'!$B$12,0,IF(L27=Data!$B$5,"",L27))</f>
        <v/>
      </c>
      <c r="N27" s="427">
        <f>INDEX(SpecTableauResult,MATCH($A27,CalculsSpec!$A$5:$A$57,0),COLUMN(CalculsSpec!J:J))</f>
        <v>0</v>
      </c>
      <c r="O27" s="23"/>
      <c r="P27" s="23"/>
      <c r="Q27" s="23"/>
      <c r="R27" s="394"/>
      <c r="S27" s="394"/>
      <c r="T27" s="23"/>
      <c r="U27" s="23"/>
      <c r="V27" s="23"/>
      <c r="W27" s="23"/>
      <c r="X27" s="23"/>
      <c r="Y27" s="23"/>
      <c r="Z27" s="23"/>
      <c r="AA27" s="23"/>
      <c r="AB27" s="23"/>
    </row>
    <row r="28" spans="1:28" ht="27" customHeight="1">
      <c r="A28" s="429" t="s">
        <v>167</v>
      </c>
      <c r="B28" s="430">
        <v>3</v>
      </c>
      <c r="C28" s="444"/>
      <c r="D28" s="445">
        <v>1</v>
      </c>
      <c r="E28" s="425">
        <v>2</v>
      </c>
      <c r="F28" s="611" t="s">
        <v>649</v>
      </c>
      <c r="G28" s="612"/>
      <c r="H28" s="426">
        <f>INDEX(SpecTableauResult,MATCH($A28,CalculsSpec!$A$5:$A$57,0),COLUMN(CalculsSpec!T:T))</f>
        <v>0</v>
      </c>
      <c r="I28" s="502">
        <f>IF(H28='Données - phrases'!$B$12,0,IF(H28=Data!$B$5,"",H28))</f>
        <v>0</v>
      </c>
      <c r="J28" s="426" t="str">
        <f>INDEX(SpecTableauResult,MATCH($A28,CalculsSpec!$A$5:$A$57,0),COLUMN(CalculsSpec!V:V))</f>
        <v/>
      </c>
      <c r="K28" s="502" t="str">
        <f>IF(J28='Données - phrases'!$B$12,0,IF(J28=Data!$B$5,"",J28))</f>
        <v/>
      </c>
      <c r="L28" s="426" t="str">
        <f>INDEX(SpecTableauResult,MATCH($A28,CalculsSpec!$A$5:$A$57,0),COLUMN(CalculsSpec!X:X))</f>
        <v/>
      </c>
      <c r="M28" s="502" t="str">
        <f>IF(L28='Données - phrases'!$B$12,0,IF(L28=Data!$B$5,"",L28))</f>
        <v/>
      </c>
      <c r="N28" s="427">
        <f>INDEX(SpecTableauResult,MATCH($A28,CalculsSpec!$A$5:$A$57,0),COLUMN(CalculsSpec!J:J))</f>
        <v>0</v>
      </c>
      <c r="O28" s="23"/>
      <c r="P28" s="23"/>
      <c r="Q28" s="23"/>
      <c r="R28" s="394"/>
      <c r="S28" s="394"/>
      <c r="T28" s="23"/>
      <c r="U28" s="23"/>
      <c r="V28" s="23"/>
      <c r="W28" s="23"/>
      <c r="X28" s="23"/>
      <c r="Y28" s="23"/>
      <c r="Z28" s="23"/>
      <c r="AA28" s="23"/>
      <c r="AB28" s="23"/>
    </row>
    <row r="29" spans="1:28" ht="27" customHeight="1">
      <c r="A29" s="429" t="s">
        <v>168</v>
      </c>
      <c r="B29" s="430">
        <v>3</v>
      </c>
      <c r="C29" s="444"/>
      <c r="D29" s="445">
        <v>2</v>
      </c>
      <c r="E29" s="425">
        <v>1</v>
      </c>
      <c r="F29" s="611" t="s">
        <v>650</v>
      </c>
      <c r="G29" s="612"/>
      <c r="H29" s="426" t="str">
        <f>INDEX(SpecTableauResult,MATCH($A29,CalculsSpec!$A$5:$A$57,0),COLUMN(CalculsSpec!T:T))</f>
        <v/>
      </c>
      <c r="I29" s="502" t="str">
        <f>IF(H29='Données - phrases'!$B$12,0,IF(H29=Data!$B$5,"",H29))</f>
        <v/>
      </c>
      <c r="J29" s="426">
        <f>INDEX(SpecTableauResult,MATCH($A29,CalculsSpec!$A$5:$A$57,0),COLUMN(CalculsSpec!V:V))</f>
        <v>0</v>
      </c>
      <c r="K29" s="502">
        <f>IF(J29='Données - phrases'!$B$12,0,IF(J29=Data!$B$5,"",J29))</f>
        <v>0</v>
      </c>
      <c r="L29" s="426" t="str">
        <f>INDEX(SpecTableauResult,MATCH($A29,CalculsSpec!$A$5:$A$57,0),COLUMN(CalculsSpec!X:X))</f>
        <v/>
      </c>
      <c r="M29" s="502" t="str">
        <f>IF(L29='Données - phrases'!$B$12,0,IF(L29=Data!$B$5,"",L29))</f>
        <v/>
      </c>
      <c r="N29" s="427">
        <f>INDEX(SpecTableauResult,MATCH($A29,CalculsSpec!$A$5:$A$57,0),COLUMN(CalculsSpec!J:J))</f>
        <v>0</v>
      </c>
      <c r="O29" s="23"/>
      <c r="P29" s="23"/>
      <c r="Q29" s="23"/>
      <c r="R29" s="394"/>
      <c r="S29" s="394"/>
      <c r="T29" s="23"/>
      <c r="U29" s="23"/>
      <c r="V29" s="23"/>
      <c r="W29" s="23"/>
      <c r="X29" s="23"/>
      <c r="Y29" s="23"/>
      <c r="Z29" s="23"/>
      <c r="AA29" s="23"/>
      <c r="AB29" s="23"/>
    </row>
    <row r="30" spans="1:28" ht="27" customHeight="1">
      <c r="A30" s="429" t="s">
        <v>169</v>
      </c>
      <c r="B30" s="430">
        <v>3</v>
      </c>
      <c r="C30" s="444"/>
      <c r="D30" s="445">
        <v>2</v>
      </c>
      <c r="E30" s="425">
        <v>2</v>
      </c>
      <c r="F30" s="611" t="s">
        <v>651</v>
      </c>
      <c r="G30" s="612"/>
      <c r="H30" s="426" t="str">
        <f>INDEX(SpecTableauResult,MATCH($A30,CalculsSpec!$A$5:$A$57,0),COLUMN(CalculsSpec!T:T))</f>
        <v/>
      </c>
      <c r="I30" s="502" t="str">
        <f>IF(H30='Données - phrases'!$B$12,0,IF(H30=Data!$B$5,"",H30))</f>
        <v/>
      </c>
      <c r="J30" s="426">
        <f>INDEX(SpecTableauResult,MATCH($A30,CalculsSpec!$A$5:$A$57,0),COLUMN(CalculsSpec!V:V))</f>
        <v>0</v>
      </c>
      <c r="K30" s="502">
        <f>IF(J30='Données - phrases'!$B$12,0,IF(J30=Data!$B$5,"",J30))</f>
        <v>0</v>
      </c>
      <c r="L30" s="426" t="str">
        <f>INDEX(SpecTableauResult,MATCH($A30,CalculsSpec!$A$5:$A$57,0),COLUMN(CalculsSpec!X:X))</f>
        <v/>
      </c>
      <c r="M30" s="502" t="str">
        <f>IF(L30='Données - phrases'!$B$12,0,IF(L30=Data!$B$5,"",L30))</f>
        <v/>
      </c>
      <c r="N30" s="427">
        <f>INDEX(SpecTableauResult,MATCH($A30,CalculsSpec!$A$5:$A$57,0),COLUMN(CalculsSpec!J:J))</f>
        <v>0</v>
      </c>
      <c r="O30" s="23"/>
      <c r="P30" s="23"/>
      <c r="Q30" s="23"/>
      <c r="R30" s="394"/>
      <c r="S30" s="394"/>
      <c r="T30" s="23"/>
      <c r="U30" s="23"/>
      <c r="V30" s="23"/>
      <c r="W30" s="23"/>
      <c r="X30" s="23"/>
      <c r="Y30" s="23"/>
      <c r="Z30" s="23"/>
      <c r="AA30" s="23"/>
      <c r="AB30" s="23"/>
    </row>
    <row r="31" spans="1:28" ht="27" customHeight="1">
      <c r="A31" s="429" t="s">
        <v>170</v>
      </c>
      <c r="B31" s="430">
        <v>3</v>
      </c>
      <c r="C31" s="444"/>
      <c r="D31" s="445">
        <v>2</v>
      </c>
      <c r="E31" s="425">
        <v>3</v>
      </c>
      <c r="F31" s="611" t="s">
        <v>652</v>
      </c>
      <c r="G31" s="612"/>
      <c r="H31" s="426" t="str">
        <f>INDEX(SpecTableauResult,MATCH($A31,CalculsSpec!$A$5:$A$57,0),COLUMN(CalculsSpec!T:T))</f>
        <v/>
      </c>
      <c r="I31" s="502" t="str">
        <f>IF(H31='Données - phrases'!$B$12,0,IF(H31=Data!$B$5,"",H31))</f>
        <v/>
      </c>
      <c r="J31" s="426">
        <f>INDEX(SpecTableauResult,MATCH($A31,CalculsSpec!$A$5:$A$57,0),COLUMN(CalculsSpec!V:V))</f>
        <v>0</v>
      </c>
      <c r="K31" s="502">
        <f>IF(J31='Données - phrases'!$B$12,0,IF(J31=Data!$B$5,"",J31))</f>
        <v>0</v>
      </c>
      <c r="L31" s="426" t="str">
        <f>INDEX(SpecTableauResult,MATCH($A31,CalculsSpec!$A$5:$A$57,0),COLUMN(CalculsSpec!X:X))</f>
        <v/>
      </c>
      <c r="M31" s="502" t="str">
        <f>IF(L31='Données - phrases'!$B$12,0,IF(L31=Data!$B$5,"",L31))</f>
        <v/>
      </c>
      <c r="N31" s="427">
        <f>INDEX(SpecTableauResult,MATCH($A31,CalculsSpec!$A$5:$A$57,0),COLUMN(CalculsSpec!J:J))</f>
        <v>0</v>
      </c>
      <c r="O31" s="23"/>
      <c r="P31" s="23"/>
      <c r="Q31" s="23"/>
      <c r="R31" s="394"/>
      <c r="S31" s="394"/>
      <c r="T31" s="23"/>
      <c r="U31" s="23"/>
      <c r="V31" s="23"/>
      <c r="W31" s="23"/>
      <c r="X31" s="23"/>
      <c r="Y31" s="23"/>
      <c r="Z31" s="23"/>
      <c r="AA31" s="23"/>
      <c r="AB31" s="23"/>
    </row>
    <row r="32" spans="1:28" ht="15.75" customHeight="1" thickBot="1">
      <c r="A32" s="447">
        <v>0</v>
      </c>
      <c r="B32" s="448"/>
      <c r="C32" s="436"/>
      <c r="D32" s="437"/>
      <c r="E32" s="437"/>
      <c r="F32" s="438"/>
      <c r="G32" s="438"/>
      <c r="H32" s="440"/>
      <c r="I32" s="440"/>
      <c r="J32" s="440"/>
      <c r="K32" s="440"/>
      <c r="L32" s="440"/>
      <c r="M32" s="440"/>
      <c r="N32" s="442"/>
      <c r="O32" s="23"/>
      <c r="P32" s="23"/>
      <c r="Q32" s="23"/>
      <c r="R32" s="394"/>
      <c r="S32" s="394"/>
      <c r="T32" s="23"/>
      <c r="U32" s="23"/>
      <c r="V32" s="23"/>
      <c r="W32" s="23"/>
      <c r="X32" s="23"/>
      <c r="Y32" s="23"/>
      <c r="Z32" s="23"/>
      <c r="AA32" s="23"/>
      <c r="AB32" s="23"/>
    </row>
    <row r="33" spans="1:28" s="387" customFormat="1" ht="24" customHeight="1" thickBot="1">
      <c r="A33" s="413" t="s">
        <v>171</v>
      </c>
      <c r="B33" s="414">
        <v>4</v>
      </c>
      <c r="C33" s="415">
        <v>4</v>
      </c>
      <c r="D33" s="416" t="s">
        <v>653</v>
      </c>
      <c r="E33" s="417"/>
      <c r="F33" s="384"/>
      <c r="G33" s="384"/>
      <c r="H33" s="418">
        <f>INDEX(SpecTableauResult,MATCH($A33,CalculsSpec!$A$5:$A$57,0),COLUMN(CalculsSpec!S:S))</f>
        <v>0</v>
      </c>
      <c r="I33" s="501">
        <f>IF(H33=Data!$B$5,"",H33)</f>
        <v>0</v>
      </c>
      <c r="J33" s="418">
        <f>INDEX(SpecTableauResult,MATCH($A33,CalculsSpec!$A$5:$A$57,0),COLUMN(CalculsSpec!U:U))</f>
        <v>0</v>
      </c>
      <c r="K33" s="501">
        <f>IF(J33=Data!$B$5,"",J33)</f>
        <v>0</v>
      </c>
      <c r="L33" s="418" t="str">
        <f>INDEX(SpecTableauResult,MATCH($A33,CalculsSpec!$A$5:$A$57,0),COLUMN(CalculsSpec!W:W))</f>
        <v>N/A</v>
      </c>
      <c r="M33" s="501" t="str">
        <f>IF(L33=Data!$B$5,"",L33)</f>
        <v/>
      </c>
      <c r="N33" s="419"/>
      <c r="O33" s="385"/>
      <c r="P33" s="385"/>
      <c r="Q33" s="385"/>
      <c r="R33" s="386"/>
      <c r="S33" s="386"/>
      <c r="T33" s="385"/>
      <c r="U33" s="385"/>
      <c r="V33" s="385"/>
      <c r="W33" s="385"/>
      <c r="X33" s="385"/>
      <c r="Y33" s="385"/>
      <c r="Z33" s="385"/>
      <c r="AA33" s="385"/>
      <c r="AB33" s="385"/>
    </row>
    <row r="34" spans="1:28" s="387" customFormat="1" ht="2.1" customHeight="1">
      <c r="A34" s="420"/>
      <c r="B34" s="388"/>
      <c r="C34" s="412"/>
      <c r="D34" s="411"/>
      <c r="E34" s="412"/>
      <c r="F34" s="409"/>
      <c r="G34" s="409"/>
      <c r="H34" s="443">
        <v>0</v>
      </c>
      <c r="I34" s="419"/>
      <c r="J34" s="443"/>
      <c r="K34" s="419"/>
      <c r="L34" s="443"/>
      <c r="M34" s="419"/>
      <c r="N34" s="419"/>
      <c r="O34" s="385"/>
      <c r="P34" s="385"/>
      <c r="Q34" s="385"/>
      <c r="R34" s="386"/>
      <c r="S34" s="386"/>
      <c r="T34" s="385"/>
      <c r="U34" s="385"/>
      <c r="V34" s="385"/>
      <c r="W34" s="385"/>
      <c r="X34" s="385"/>
      <c r="Y34" s="385"/>
      <c r="Z34" s="385"/>
      <c r="AA34" s="385"/>
      <c r="AB34" s="385"/>
    </row>
    <row r="35" spans="1:28" ht="27" customHeight="1">
      <c r="A35" s="429" t="s">
        <v>172</v>
      </c>
      <c r="B35" s="430">
        <v>4</v>
      </c>
      <c r="C35" s="444"/>
      <c r="D35" s="445">
        <v>1</v>
      </c>
      <c r="E35" s="425">
        <v>1</v>
      </c>
      <c r="F35" s="611" t="s">
        <v>654</v>
      </c>
      <c r="G35" s="612"/>
      <c r="H35" s="426">
        <f>INDEX(SpecTableauResult,MATCH($A35,CalculsSpec!$A$5:$A$57,0),COLUMN(CalculsSpec!T:T))</f>
        <v>0</v>
      </c>
      <c r="I35" s="502">
        <f>IF(H35='Données - phrases'!$B$12,0,IF(H35=Data!$B$5,"",H35))</f>
        <v>0</v>
      </c>
      <c r="J35" s="426" t="str">
        <f>INDEX(SpecTableauResult,MATCH($A35,CalculsSpec!$A$5:$A$57,0),COLUMN(CalculsSpec!V:V))</f>
        <v/>
      </c>
      <c r="K35" s="502" t="str">
        <f>IF(J35='Données - phrases'!$B$12,0,IF(J35=Data!$B$5,"",J35))</f>
        <v/>
      </c>
      <c r="L35" s="426" t="str">
        <f>INDEX(SpecTableauResult,MATCH($A35,CalculsSpec!$A$5:$A$57,0),COLUMN(CalculsSpec!X:X))</f>
        <v/>
      </c>
      <c r="M35" s="502" t="str">
        <f>IF(L35='Données - phrases'!$B$12,0,IF(L35=Data!$B$5,"",L35))</f>
        <v/>
      </c>
      <c r="N35" s="427">
        <f>INDEX(SpecTableauResult,MATCH($A35,CalculsSpec!$A$5:$A$57,0),COLUMN(CalculsSpec!J:J))</f>
        <v>0</v>
      </c>
      <c r="O35" s="23"/>
      <c r="P35" s="23"/>
      <c r="Q35" s="23"/>
      <c r="R35" s="394"/>
      <c r="S35" s="394"/>
      <c r="T35" s="23"/>
      <c r="U35" s="23"/>
      <c r="V35" s="23"/>
      <c r="W35" s="23"/>
      <c r="X35" s="23"/>
      <c r="Y35" s="23"/>
      <c r="Z35" s="23"/>
      <c r="AA35" s="23"/>
      <c r="AB35" s="23"/>
    </row>
    <row r="36" spans="1:28" ht="27" customHeight="1">
      <c r="A36" s="429" t="s">
        <v>173</v>
      </c>
      <c r="B36" s="430">
        <v>4</v>
      </c>
      <c r="C36" s="444"/>
      <c r="D36" s="445">
        <v>2</v>
      </c>
      <c r="E36" s="425">
        <v>1</v>
      </c>
      <c r="F36" s="611" t="s">
        <v>655</v>
      </c>
      <c r="G36" s="612"/>
      <c r="H36" s="426" t="str">
        <f>INDEX(SpecTableauResult,MATCH($A36,CalculsSpec!$A$5:$A$57,0),COLUMN(CalculsSpec!T:T))</f>
        <v/>
      </c>
      <c r="I36" s="502" t="str">
        <f>IF(H36='Données - phrases'!$B$12,0,IF(H36=Data!$B$5,"",H36))</f>
        <v/>
      </c>
      <c r="J36" s="426">
        <f>INDEX(SpecTableauResult,MATCH($A36,CalculsSpec!$A$5:$A$57,0),COLUMN(CalculsSpec!V:V))</f>
        <v>0</v>
      </c>
      <c r="K36" s="502">
        <f>IF(J36='Données - phrases'!$B$12,0,IF(J36=Data!$B$5,"",J36))</f>
        <v>0</v>
      </c>
      <c r="L36" s="426" t="str">
        <f>INDEX(SpecTableauResult,MATCH($A36,CalculsSpec!$A$5:$A$57,0),COLUMN(CalculsSpec!X:X))</f>
        <v/>
      </c>
      <c r="M36" s="502" t="str">
        <f>IF(L36='Données - phrases'!$B$12,0,IF(L36=Data!$B$5,"",L36))</f>
        <v/>
      </c>
      <c r="N36" s="427">
        <f>INDEX(SpecTableauResult,MATCH($A36,CalculsSpec!$A$5:$A$57,0),COLUMN(CalculsSpec!J:J))</f>
        <v>0</v>
      </c>
      <c r="O36" s="23"/>
      <c r="P36" s="23"/>
      <c r="Q36" s="23"/>
      <c r="R36" s="394"/>
      <c r="S36" s="394"/>
      <c r="T36" s="23"/>
      <c r="U36" s="23"/>
      <c r="V36" s="23"/>
      <c r="W36" s="23"/>
      <c r="X36" s="23"/>
      <c r="Y36" s="23"/>
      <c r="Z36" s="23"/>
      <c r="AA36" s="23"/>
      <c r="AB36" s="23"/>
    </row>
    <row r="37" spans="1:28" ht="27" customHeight="1">
      <c r="A37" s="429" t="s">
        <v>174</v>
      </c>
      <c r="B37" s="430">
        <v>4</v>
      </c>
      <c r="C37" s="444"/>
      <c r="D37" s="445">
        <v>2</v>
      </c>
      <c r="E37" s="425">
        <v>2</v>
      </c>
      <c r="F37" s="611" t="s">
        <v>656</v>
      </c>
      <c r="G37" s="612"/>
      <c r="H37" s="426" t="str">
        <f>INDEX(SpecTableauResult,MATCH($A37,CalculsSpec!$A$5:$A$57,0),COLUMN(CalculsSpec!T:T))</f>
        <v/>
      </c>
      <c r="I37" s="502" t="str">
        <f>IF(H37='Données - phrases'!$B$12,0,IF(H37=Data!$B$5,"",H37))</f>
        <v/>
      </c>
      <c r="J37" s="426">
        <f>INDEX(SpecTableauResult,MATCH($A37,CalculsSpec!$A$5:$A$57,0),COLUMN(CalculsSpec!V:V))</f>
        <v>0</v>
      </c>
      <c r="K37" s="502">
        <f>IF(J37='Données - phrases'!$B$12,0,IF(J37=Data!$B$5,"",J37))</f>
        <v>0</v>
      </c>
      <c r="L37" s="426" t="str">
        <f>INDEX(SpecTableauResult,MATCH($A37,CalculsSpec!$A$5:$A$57,0),COLUMN(CalculsSpec!X:X))</f>
        <v/>
      </c>
      <c r="M37" s="502" t="str">
        <f>IF(L37='Données - phrases'!$B$12,0,IF(L37=Data!$B$5,"",L37))</f>
        <v/>
      </c>
      <c r="N37" s="427">
        <f>INDEX(SpecTableauResult,MATCH($A37,CalculsSpec!$A$5:$A$57,0),COLUMN(CalculsSpec!J:J))</f>
        <v>0</v>
      </c>
      <c r="O37" s="23"/>
      <c r="P37" s="23"/>
      <c r="Q37" s="23"/>
      <c r="R37" s="394"/>
      <c r="S37" s="394"/>
      <c r="T37" s="23"/>
      <c r="U37" s="23"/>
      <c r="V37" s="23"/>
      <c r="W37" s="23"/>
      <c r="X37" s="23"/>
      <c r="Y37" s="23"/>
      <c r="Z37" s="23"/>
      <c r="AA37" s="23"/>
      <c r="AB37" s="23"/>
    </row>
    <row r="38" spans="1:28" ht="15.75" customHeight="1" thickBot="1">
      <c r="A38" s="447">
        <v>0</v>
      </c>
      <c r="B38" s="448"/>
      <c r="C38" s="436"/>
      <c r="D38" s="437"/>
      <c r="E38" s="437"/>
      <c r="F38" s="438"/>
      <c r="G38" s="438"/>
      <c r="H38" s="440"/>
      <c r="I38" s="440"/>
      <c r="J38" s="440"/>
      <c r="K38" s="440"/>
      <c r="L38" s="440"/>
      <c r="M38" s="440"/>
      <c r="N38" s="442"/>
      <c r="O38" s="23"/>
      <c r="P38" s="23"/>
      <c r="Q38" s="23"/>
      <c r="R38" s="394"/>
      <c r="S38" s="394"/>
      <c r="T38" s="23"/>
      <c r="U38" s="23"/>
      <c r="V38" s="23"/>
      <c r="W38" s="23"/>
      <c r="X38" s="23"/>
      <c r="Y38" s="23"/>
      <c r="Z38" s="23"/>
      <c r="AA38" s="23"/>
      <c r="AB38" s="23"/>
    </row>
    <row r="39" spans="1:28" s="387" customFormat="1" ht="24" customHeight="1" thickBot="1">
      <c r="A39" s="413" t="s">
        <v>175</v>
      </c>
      <c r="B39" s="414">
        <v>5</v>
      </c>
      <c r="C39" s="415">
        <v>5</v>
      </c>
      <c r="D39" s="416" t="s">
        <v>657</v>
      </c>
      <c r="E39" s="417"/>
      <c r="F39" s="384"/>
      <c r="G39" s="384"/>
      <c r="H39" s="418">
        <f>INDEX(SpecTableauResult,MATCH($A39,CalculsSpec!$A$5:$A$57,0),COLUMN(CalculsSpec!S:S))</f>
        <v>0</v>
      </c>
      <c r="I39" s="501">
        <f>IF(H39=Data!$B$5,"",H39)</f>
        <v>0</v>
      </c>
      <c r="J39" s="418">
        <f>INDEX(SpecTableauResult,MATCH($A39,CalculsSpec!$A$5:$A$57,0),COLUMN(CalculsSpec!U:U))</f>
        <v>0</v>
      </c>
      <c r="K39" s="501">
        <f>IF(J39=Data!$B$5,"",J39)</f>
        <v>0</v>
      </c>
      <c r="L39" s="418" t="str">
        <f>INDEX(SpecTableauResult,MATCH($A39,CalculsSpec!$A$5:$A$57,0),COLUMN(CalculsSpec!W:W))</f>
        <v>N/A</v>
      </c>
      <c r="M39" s="501" t="str">
        <f>IF(L39=Data!$B$5,"",L39)</f>
        <v/>
      </c>
      <c r="N39" s="419"/>
      <c r="O39" s="385"/>
      <c r="P39" s="385"/>
      <c r="Q39" s="385"/>
      <c r="R39" s="386"/>
      <c r="S39" s="386"/>
      <c r="T39" s="385"/>
      <c r="U39" s="385"/>
      <c r="V39" s="385"/>
      <c r="W39" s="385"/>
      <c r="X39" s="385"/>
      <c r="Y39" s="385"/>
      <c r="Z39" s="385"/>
      <c r="AA39" s="385"/>
      <c r="AB39" s="385"/>
    </row>
    <row r="40" spans="1:28" s="387" customFormat="1" ht="2.1" customHeight="1">
      <c r="A40" s="420"/>
      <c r="B40" s="388"/>
      <c r="C40" s="412"/>
      <c r="D40" s="411"/>
      <c r="E40" s="412"/>
      <c r="F40" s="409"/>
      <c r="G40" s="409"/>
      <c r="H40" s="443">
        <v>0</v>
      </c>
      <c r="I40" s="419"/>
      <c r="J40" s="443"/>
      <c r="K40" s="419"/>
      <c r="L40" s="443"/>
      <c r="M40" s="419"/>
      <c r="N40" s="419"/>
      <c r="O40" s="385"/>
      <c r="P40" s="385"/>
      <c r="Q40" s="385"/>
      <c r="R40" s="386"/>
      <c r="S40" s="386"/>
      <c r="T40" s="385"/>
      <c r="U40" s="385"/>
      <c r="V40" s="385"/>
      <c r="W40" s="385"/>
      <c r="X40" s="385"/>
      <c r="Y40" s="385"/>
      <c r="Z40" s="385"/>
      <c r="AA40" s="385"/>
      <c r="AB40" s="385"/>
    </row>
    <row r="41" spans="1:28" ht="38.25" customHeight="1">
      <c r="A41" s="429" t="s">
        <v>176</v>
      </c>
      <c r="B41" s="430">
        <v>5</v>
      </c>
      <c r="C41" s="444"/>
      <c r="D41" s="445">
        <v>1</v>
      </c>
      <c r="E41" s="425">
        <v>1</v>
      </c>
      <c r="F41" s="611" t="s">
        <v>658</v>
      </c>
      <c r="G41" s="612"/>
      <c r="H41" s="426">
        <f>INDEX(SpecTableauResult,MATCH($A41,CalculsSpec!$A$5:$A$57,0),COLUMN(CalculsSpec!T:T))</f>
        <v>0</v>
      </c>
      <c r="I41" s="502">
        <f>IF(H41='Données - phrases'!$B$12,0,IF(H41=Data!$B$5,"",H41))</f>
        <v>0</v>
      </c>
      <c r="J41" s="426" t="str">
        <f>INDEX(SpecTableauResult,MATCH($A41,CalculsSpec!$A$5:$A$57,0),COLUMN(CalculsSpec!V:V))</f>
        <v/>
      </c>
      <c r="K41" s="502" t="str">
        <f>IF(J41='Données - phrases'!$B$12,0,IF(J41=Data!$B$5,"",J41))</f>
        <v/>
      </c>
      <c r="L41" s="426" t="str">
        <f>INDEX(SpecTableauResult,MATCH($A41,CalculsSpec!$A$5:$A$57,0),COLUMN(CalculsSpec!X:X))</f>
        <v/>
      </c>
      <c r="M41" s="502" t="str">
        <f>IF(L41='Données - phrases'!$B$12,0,IF(L41=Data!$B$5,"",L41))</f>
        <v/>
      </c>
      <c r="N41" s="427">
        <f>INDEX(SpecTableauResult,MATCH($A41,CalculsSpec!$A$5:$A$57,0),COLUMN(CalculsSpec!J:J))</f>
        <v>0</v>
      </c>
      <c r="O41" s="23"/>
      <c r="P41" s="23"/>
      <c r="Q41" s="23"/>
      <c r="R41" s="394"/>
      <c r="S41" s="394"/>
      <c r="T41" s="23"/>
      <c r="U41" s="23"/>
      <c r="V41" s="23"/>
      <c r="W41" s="23"/>
      <c r="X41" s="23"/>
      <c r="Y41" s="23"/>
      <c r="Z41" s="23"/>
      <c r="AA41" s="23"/>
      <c r="AB41" s="23"/>
    </row>
    <row r="42" spans="1:28" ht="27" customHeight="1">
      <c r="A42" s="429" t="s">
        <v>177</v>
      </c>
      <c r="B42" s="430">
        <v>5</v>
      </c>
      <c r="C42" s="444"/>
      <c r="D42" s="445">
        <v>2</v>
      </c>
      <c r="E42" s="425">
        <v>1</v>
      </c>
      <c r="F42" s="611" t="s">
        <v>659</v>
      </c>
      <c r="G42" s="612"/>
      <c r="H42" s="426" t="str">
        <f>INDEX(SpecTableauResult,MATCH($A42,CalculsSpec!$A$5:$A$57,0),COLUMN(CalculsSpec!T:T))</f>
        <v/>
      </c>
      <c r="I42" s="502" t="str">
        <f>IF(H42='Données - phrases'!$B$12,0,IF(H42=Data!$B$5,"",H42))</f>
        <v/>
      </c>
      <c r="J42" s="426">
        <f>INDEX(SpecTableauResult,MATCH($A42,CalculsSpec!$A$5:$A$57,0),COLUMN(CalculsSpec!V:V))</f>
        <v>0</v>
      </c>
      <c r="K42" s="502">
        <f>IF(J42='Données - phrases'!$B$12,0,IF(J42=Data!$B$5,"",J42))</f>
        <v>0</v>
      </c>
      <c r="L42" s="426" t="str">
        <f>INDEX(SpecTableauResult,MATCH($A42,CalculsSpec!$A$5:$A$57,0),COLUMN(CalculsSpec!X:X))</f>
        <v/>
      </c>
      <c r="M42" s="502" t="str">
        <f>IF(L42='Données - phrases'!$B$12,0,IF(L42=Data!$B$5,"",L42))</f>
        <v/>
      </c>
      <c r="N42" s="427">
        <f>INDEX(SpecTableauResult,MATCH($A42,CalculsSpec!$A$5:$A$57,0),COLUMN(CalculsSpec!J:J))</f>
        <v>0</v>
      </c>
      <c r="O42" s="23"/>
      <c r="P42" s="23"/>
      <c r="Q42" s="23"/>
      <c r="R42" s="394"/>
      <c r="S42" s="394"/>
      <c r="T42" s="23"/>
      <c r="U42" s="23"/>
      <c r="V42" s="23"/>
      <c r="W42" s="23"/>
      <c r="X42" s="23"/>
      <c r="Y42" s="23"/>
      <c r="Z42" s="23"/>
      <c r="AA42" s="23"/>
      <c r="AB42" s="23"/>
    </row>
    <row r="43" spans="1:28" ht="15.75" customHeight="1" thickBot="1">
      <c r="A43" s="447">
        <v>0</v>
      </c>
      <c r="B43" s="448"/>
      <c r="C43" s="436"/>
      <c r="D43" s="437"/>
      <c r="E43" s="437"/>
      <c r="F43" s="438"/>
      <c r="G43" s="438"/>
      <c r="H43" s="440"/>
      <c r="I43" s="440"/>
      <c r="J43" s="440"/>
      <c r="K43" s="440"/>
      <c r="L43" s="440"/>
      <c r="M43" s="440"/>
      <c r="N43" s="442"/>
      <c r="O43" s="23"/>
      <c r="P43" s="23"/>
      <c r="Q43" s="23"/>
      <c r="R43" s="394"/>
      <c r="S43" s="394"/>
      <c r="T43" s="23"/>
      <c r="U43" s="23"/>
      <c r="V43" s="23"/>
      <c r="W43" s="23"/>
      <c r="X43" s="23"/>
      <c r="Y43" s="23"/>
      <c r="Z43" s="23"/>
      <c r="AA43" s="23"/>
      <c r="AB43" s="23"/>
    </row>
    <row r="44" spans="1:28" s="387" customFormat="1" ht="24" customHeight="1" thickBot="1">
      <c r="A44" s="413" t="s">
        <v>178</v>
      </c>
      <c r="B44" s="414">
        <v>6</v>
      </c>
      <c r="C44" s="415">
        <v>6</v>
      </c>
      <c r="D44" s="416" t="s">
        <v>660</v>
      </c>
      <c r="E44" s="417"/>
      <c r="F44" s="384"/>
      <c r="G44" s="384"/>
      <c r="H44" s="418">
        <f>INDEX(SpecTableauResult,MATCH($A44,CalculsSpec!$A$5:$A$57,0),COLUMN(CalculsSpec!S:S))</f>
        <v>0</v>
      </c>
      <c r="I44" s="501">
        <f>IF(H44=Data!$B$5,"",H44)</f>
        <v>0</v>
      </c>
      <c r="J44" s="418">
        <f>INDEX(SpecTableauResult,MATCH($A44,CalculsSpec!$A$5:$A$57,0),COLUMN(CalculsSpec!U:U))</f>
        <v>0</v>
      </c>
      <c r="K44" s="501">
        <f>IF(J44=Data!$B$5,"",J44)</f>
        <v>0</v>
      </c>
      <c r="L44" s="418" t="str">
        <f>INDEX(SpecTableauResult,MATCH($A44,CalculsSpec!$A$5:$A$57,0),COLUMN(CalculsSpec!W:W))</f>
        <v>N/A</v>
      </c>
      <c r="M44" s="501" t="str">
        <f>IF(L44=Data!$B$5,"",L44)</f>
        <v/>
      </c>
      <c r="N44" s="419"/>
      <c r="O44" s="385"/>
      <c r="P44" s="385"/>
      <c r="Q44" s="385"/>
      <c r="R44" s="386"/>
      <c r="S44" s="386"/>
      <c r="T44" s="385"/>
      <c r="U44" s="385"/>
      <c r="V44" s="385"/>
      <c r="W44" s="385"/>
      <c r="X44" s="385"/>
      <c r="Y44" s="385"/>
      <c r="Z44" s="385"/>
      <c r="AA44" s="385"/>
      <c r="AB44" s="385"/>
    </row>
    <row r="45" spans="1:28" s="387" customFormat="1" ht="2.1" customHeight="1">
      <c r="A45" s="420"/>
      <c r="B45" s="388"/>
      <c r="C45" s="412"/>
      <c r="D45" s="411"/>
      <c r="E45" s="412"/>
      <c r="F45" s="409"/>
      <c r="G45" s="409"/>
      <c r="H45" s="443">
        <v>0</v>
      </c>
      <c r="I45" s="419"/>
      <c r="J45" s="443"/>
      <c r="K45" s="419"/>
      <c r="L45" s="443"/>
      <c r="M45" s="419"/>
      <c r="N45" s="419"/>
      <c r="O45" s="385"/>
      <c r="P45" s="385"/>
      <c r="Q45" s="385"/>
      <c r="R45" s="386"/>
      <c r="S45" s="386"/>
      <c r="T45" s="385"/>
      <c r="U45" s="385"/>
      <c r="V45" s="385"/>
      <c r="W45" s="385"/>
      <c r="X45" s="385"/>
      <c r="Y45" s="385"/>
      <c r="Z45" s="385"/>
      <c r="AA45" s="385"/>
      <c r="AB45" s="385"/>
    </row>
    <row r="46" spans="1:28" ht="27" customHeight="1">
      <c r="A46" s="429" t="s">
        <v>179</v>
      </c>
      <c r="B46" s="430">
        <v>6</v>
      </c>
      <c r="C46" s="444"/>
      <c r="D46" s="445">
        <v>1</v>
      </c>
      <c r="E46" s="425">
        <v>1</v>
      </c>
      <c r="F46" s="611" t="s">
        <v>661</v>
      </c>
      <c r="G46" s="612"/>
      <c r="H46" s="426">
        <f>INDEX(SpecTableauResult,MATCH($A46,CalculsSpec!$A$5:$A$57,0),COLUMN(CalculsSpec!T:T))</f>
        <v>0</v>
      </c>
      <c r="I46" s="502">
        <f>IF(H46='Données - phrases'!$B$12,0,IF(H46=Data!$B$5,"",H46))</f>
        <v>0</v>
      </c>
      <c r="J46" s="426" t="str">
        <f>INDEX(SpecTableauResult,MATCH($A46,CalculsSpec!$A$5:$A$57,0),COLUMN(CalculsSpec!V:V))</f>
        <v/>
      </c>
      <c r="K46" s="502" t="str">
        <f>IF(J46='Données - phrases'!$B$12,0,IF(J46=Data!$B$5,"",J46))</f>
        <v/>
      </c>
      <c r="L46" s="426" t="str">
        <f>INDEX(SpecTableauResult,MATCH($A46,CalculsSpec!$A$5:$A$57,0),COLUMN(CalculsSpec!X:X))</f>
        <v/>
      </c>
      <c r="M46" s="502" t="str">
        <f>IF(L46='Données - phrases'!$B$12,0,IF(L46=Data!$B$5,"",L46))</f>
        <v/>
      </c>
      <c r="N46" s="427">
        <f>INDEX(SpecTableauResult,MATCH($A46,CalculsSpec!$A$5:$A$57,0),COLUMN(CalculsSpec!J:J))</f>
        <v>0</v>
      </c>
      <c r="O46" s="23"/>
      <c r="P46" s="23"/>
      <c r="Q46" s="23"/>
      <c r="R46" s="394"/>
      <c r="S46" s="394"/>
      <c r="T46" s="23"/>
      <c r="U46" s="23"/>
      <c r="V46" s="23"/>
      <c r="W46" s="23"/>
      <c r="X46" s="23"/>
      <c r="Y46" s="23"/>
      <c r="Z46" s="23"/>
      <c r="AA46" s="23"/>
      <c r="AB46" s="23"/>
    </row>
    <row r="47" spans="1:28" ht="27" customHeight="1">
      <c r="A47" s="429" t="s">
        <v>180</v>
      </c>
      <c r="B47" s="430">
        <v>6</v>
      </c>
      <c r="C47" s="444"/>
      <c r="D47" s="445">
        <v>1</v>
      </c>
      <c r="E47" s="425">
        <v>2</v>
      </c>
      <c r="F47" s="611" t="s">
        <v>662</v>
      </c>
      <c r="G47" s="612"/>
      <c r="H47" s="426">
        <f>INDEX(SpecTableauResult,MATCH($A47,CalculsSpec!$A$5:$A$57,0),COLUMN(CalculsSpec!T:T))</f>
        <v>0</v>
      </c>
      <c r="I47" s="502">
        <f>IF(H47='Données - phrases'!$B$12,0,IF(H47=Data!$B$5,"",H47))</f>
        <v>0</v>
      </c>
      <c r="J47" s="426" t="str">
        <f>INDEX(SpecTableauResult,MATCH($A47,CalculsSpec!$A$5:$A$57,0),COLUMN(CalculsSpec!V:V))</f>
        <v/>
      </c>
      <c r="K47" s="502" t="str">
        <f>IF(J47='Données - phrases'!$B$12,0,IF(J47=Data!$B$5,"",J47))</f>
        <v/>
      </c>
      <c r="L47" s="426" t="str">
        <f>INDEX(SpecTableauResult,MATCH($A47,CalculsSpec!$A$5:$A$57,0),COLUMN(CalculsSpec!X:X))</f>
        <v/>
      </c>
      <c r="M47" s="502" t="str">
        <f>IF(L47='Données - phrases'!$B$12,0,IF(L47=Data!$B$5,"",L47))</f>
        <v/>
      </c>
      <c r="N47" s="427">
        <f>INDEX(SpecTableauResult,MATCH($A47,CalculsSpec!$A$5:$A$57,0),COLUMN(CalculsSpec!J:J))</f>
        <v>0</v>
      </c>
      <c r="O47" s="23"/>
      <c r="P47" s="23"/>
      <c r="Q47" s="23"/>
      <c r="R47" s="394"/>
      <c r="S47" s="394"/>
      <c r="T47" s="23"/>
      <c r="U47" s="23"/>
      <c r="V47" s="23"/>
      <c r="W47" s="23"/>
      <c r="X47" s="23"/>
      <c r="Y47" s="23"/>
      <c r="Z47" s="23"/>
      <c r="AA47" s="23"/>
      <c r="AB47" s="23"/>
    </row>
    <row r="48" spans="1:28" ht="27" customHeight="1">
      <c r="A48" s="429" t="s">
        <v>181</v>
      </c>
      <c r="B48" s="430">
        <v>6</v>
      </c>
      <c r="C48" s="444"/>
      <c r="D48" s="445">
        <v>2</v>
      </c>
      <c r="E48" s="425">
        <v>1</v>
      </c>
      <c r="F48" s="611" t="s">
        <v>663</v>
      </c>
      <c r="G48" s="612"/>
      <c r="H48" s="426" t="str">
        <f>INDEX(SpecTableauResult,MATCH($A48,CalculsSpec!$A$5:$A$57,0),COLUMN(CalculsSpec!T:T))</f>
        <v/>
      </c>
      <c r="I48" s="502" t="str">
        <f>IF(H48='Données - phrases'!$B$12,0,IF(H48=Data!$B$5,"",H48))</f>
        <v/>
      </c>
      <c r="J48" s="426">
        <f>INDEX(SpecTableauResult,MATCH($A48,CalculsSpec!$A$5:$A$57,0),COLUMN(CalculsSpec!V:V))</f>
        <v>0</v>
      </c>
      <c r="K48" s="502">
        <f>IF(J48='Données - phrases'!$B$12,0,IF(J48=Data!$B$5,"",J48))</f>
        <v>0</v>
      </c>
      <c r="L48" s="426" t="str">
        <f>INDEX(SpecTableauResult,MATCH($A48,CalculsSpec!$A$5:$A$57,0),COLUMN(CalculsSpec!X:X))</f>
        <v/>
      </c>
      <c r="M48" s="502" t="str">
        <f>IF(L48='Données - phrases'!$B$12,0,IF(L48=Data!$B$5,"",L48))</f>
        <v/>
      </c>
      <c r="N48" s="427">
        <f>INDEX(SpecTableauResult,MATCH($A48,CalculsSpec!$A$5:$A$57,0),COLUMN(CalculsSpec!J:J))</f>
        <v>0</v>
      </c>
      <c r="O48" s="23"/>
      <c r="P48" s="23"/>
      <c r="Q48" s="23"/>
      <c r="R48" s="394"/>
      <c r="S48" s="394"/>
      <c r="T48" s="23"/>
      <c r="U48" s="23"/>
      <c r="V48" s="23"/>
      <c r="W48" s="23"/>
      <c r="X48" s="23"/>
      <c r="Y48" s="23"/>
      <c r="Z48" s="23"/>
      <c r="AA48" s="23"/>
      <c r="AB48" s="23"/>
    </row>
    <row r="49" spans="1:28" ht="27" customHeight="1">
      <c r="A49" s="429" t="s">
        <v>182</v>
      </c>
      <c r="B49" s="430">
        <v>6</v>
      </c>
      <c r="C49" s="444"/>
      <c r="D49" s="445">
        <v>2</v>
      </c>
      <c r="E49" s="425">
        <v>2</v>
      </c>
      <c r="F49" s="611" t="s">
        <v>664</v>
      </c>
      <c r="G49" s="612"/>
      <c r="H49" s="426" t="str">
        <f>INDEX(SpecTableauResult,MATCH($A49,CalculsSpec!$A$5:$A$57,0),COLUMN(CalculsSpec!T:T))</f>
        <v/>
      </c>
      <c r="I49" s="502" t="str">
        <f>IF(H49='Données - phrases'!$B$12,0,IF(H49=Data!$B$5,"",H49))</f>
        <v/>
      </c>
      <c r="J49" s="426">
        <f>INDEX(SpecTableauResult,MATCH($A49,CalculsSpec!$A$5:$A$57,0),COLUMN(CalculsSpec!V:V))</f>
        <v>0</v>
      </c>
      <c r="K49" s="502">
        <f>IF(J49='Données - phrases'!$B$12,0,IF(J49=Data!$B$5,"",J49))</f>
        <v>0</v>
      </c>
      <c r="L49" s="426" t="str">
        <f>INDEX(SpecTableauResult,MATCH($A49,CalculsSpec!$A$5:$A$57,0),COLUMN(CalculsSpec!X:X))</f>
        <v/>
      </c>
      <c r="M49" s="502" t="str">
        <f>IF(L49='Données - phrases'!$B$12,0,IF(L49=Data!$B$5,"",L49))</f>
        <v/>
      </c>
      <c r="N49" s="427">
        <f>INDEX(SpecTableauResult,MATCH($A49,CalculsSpec!$A$5:$A$57,0),COLUMN(CalculsSpec!J:J))</f>
        <v>0</v>
      </c>
      <c r="O49" s="23"/>
      <c r="P49" s="23"/>
      <c r="Q49" s="23"/>
      <c r="R49" s="394"/>
      <c r="S49" s="394"/>
      <c r="T49" s="23"/>
      <c r="U49" s="23"/>
      <c r="V49" s="23"/>
      <c r="W49" s="23"/>
      <c r="X49" s="23"/>
      <c r="Y49" s="23"/>
      <c r="Z49" s="23"/>
      <c r="AA49" s="23"/>
      <c r="AB49" s="23"/>
    </row>
    <row r="50" spans="1:28" ht="27" customHeight="1">
      <c r="A50" s="429" t="s">
        <v>183</v>
      </c>
      <c r="B50" s="430">
        <v>6</v>
      </c>
      <c r="C50" s="444"/>
      <c r="D50" s="445">
        <v>2</v>
      </c>
      <c r="E50" s="425">
        <v>3</v>
      </c>
      <c r="F50" s="611" t="s">
        <v>665</v>
      </c>
      <c r="G50" s="612"/>
      <c r="H50" s="426" t="str">
        <f>INDEX(SpecTableauResult,MATCH($A50,CalculsSpec!$A$5:$A$57,0),COLUMN(CalculsSpec!T:T))</f>
        <v/>
      </c>
      <c r="I50" s="502" t="str">
        <f>IF(H50='Données - phrases'!$B$12,0,IF(H50=Data!$B$5,"",H50))</f>
        <v/>
      </c>
      <c r="J50" s="426">
        <f>INDEX(SpecTableauResult,MATCH($A50,CalculsSpec!$A$5:$A$57,0),COLUMN(CalculsSpec!V:V))</f>
        <v>0</v>
      </c>
      <c r="K50" s="502">
        <f>IF(J50='Données - phrases'!$B$12,0,IF(J50=Data!$B$5,"",J50))</f>
        <v>0</v>
      </c>
      <c r="L50" s="426" t="str">
        <f>INDEX(SpecTableauResult,MATCH($A50,CalculsSpec!$A$5:$A$57,0),COLUMN(CalculsSpec!X:X))</f>
        <v/>
      </c>
      <c r="M50" s="502" t="str">
        <f>IF(L50='Données - phrases'!$B$12,0,IF(L50=Data!$B$5,"",L50))</f>
        <v/>
      </c>
      <c r="N50" s="427">
        <f>INDEX(SpecTableauResult,MATCH($A50,CalculsSpec!$A$5:$A$57,0),COLUMN(CalculsSpec!J:J))</f>
        <v>0</v>
      </c>
      <c r="O50" s="23"/>
      <c r="P50" s="23"/>
      <c r="Q50" s="23"/>
      <c r="R50" s="394"/>
      <c r="S50" s="394"/>
      <c r="T50" s="23"/>
      <c r="U50" s="23"/>
      <c r="V50" s="23"/>
      <c r="W50" s="23"/>
      <c r="X50" s="23"/>
      <c r="Y50" s="23"/>
      <c r="Z50" s="23"/>
      <c r="AA50" s="23"/>
      <c r="AB50" s="23"/>
    </row>
    <row r="51" spans="1:28" ht="14.4" thickBot="1">
      <c r="A51" s="447">
        <v>0</v>
      </c>
      <c r="B51" s="448"/>
      <c r="C51" s="436"/>
      <c r="D51" s="437"/>
      <c r="E51" s="437"/>
      <c r="F51" s="438"/>
      <c r="G51" s="438"/>
      <c r="H51" s="440"/>
      <c r="I51" s="440"/>
      <c r="J51" s="440"/>
      <c r="K51" s="440"/>
      <c r="L51" s="440"/>
      <c r="M51" s="440"/>
      <c r="N51" s="442"/>
      <c r="O51" s="23"/>
      <c r="P51" s="23"/>
      <c r="Q51" s="23"/>
      <c r="R51" s="394"/>
      <c r="S51" s="394"/>
      <c r="T51" s="23"/>
      <c r="U51" s="23"/>
      <c r="V51" s="23"/>
      <c r="W51" s="23"/>
      <c r="X51" s="23"/>
      <c r="Y51" s="23"/>
      <c r="Z51" s="23"/>
      <c r="AA51" s="23"/>
      <c r="AB51" s="23"/>
    </row>
    <row r="52" spans="1:28" s="387" customFormat="1" ht="24" customHeight="1" thickBot="1">
      <c r="A52" s="413" t="s">
        <v>184</v>
      </c>
      <c r="B52" s="414">
        <v>7</v>
      </c>
      <c r="C52" s="415">
        <v>7</v>
      </c>
      <c r="D52" s="416" t="s">
        <v>666</v>
      </c>
      <c r="E52" s="417"/>
      <c r="F52" s="384"/>
      <c r="G52" s="384"/>
      <c r="H52" s="418">
        <f>INDEX(SpecTableauResult,MATCH($A52,CalculsSpec!$A$5:$A$57,0),COLUMN(CalculsSpec!S:S))</f>
        <v>0</v>
      </c>
      <c r="I52" s="501">
        <f>IF(H52=Data!$B$5,"",H52)</f>
        <v>0</v>
      </c>
      <c r="J52" s="418">
        <f>INDEX(SpecTableauResult,MATCH($A52,CalculsSpec!$A$5:$A$57,0),COLUMN(CalculsSpec!U:U))</f>
        <v>0</v>
      </c>
      <c r="K52" s="501">
        <f>IF(J52=Data!$B$5,"",J52)</f>
        <v>0</v>
      </c>
      <c r="L52" s="418" t="str">
        <f>INDEX(SpecTableauResult,MATCH($A52,CalculsSpec!$A$5:$A$57,0),COLUMN(CalculsSpec!W:W))</f>
        <v>N/A</v>
      </c>
      <c r="M52" s="501" t="str">
        <f>IF(L52=Data!$B$5,"",L52)</f>
        <v/>
      </c>
      <c r="N52" s="419"/>
      <c r="O52" s="385"/>
      <c r="P52" s="385"/>
      <c r="Q52" s="385"/>
      <c r="R52" s="386"/>
      <c r="S52" s="386"/>
      <c r="T52" s="385"/>
      <c r="U52" s="385"/>
      <c r="V52" s="385"/>
      <c r="W52" s="385"/>
      <c r="X52" s="385"/>
      <c r="Y52" s="385"/>
      <c r="Z52" s="385"/>
      <c r="AA52" s="385"/>
      <c r="AB52" s="385"/>
    </row>
    <row r="53" spans="1:28" s="387" customFormat="1" ht="2.1" customHeight="1">
      <c r="A53" s="420"/>
      <c r="B53" s="388"/>
      <c r="C53" s="412"/>
      <c r="D53" s="411"/>
      <c r="E53" s="412"/>
      <c r="F53" s="409"/>
      <c r="G53" s="409"/>
      <c r="H53" s="443">
        <v>0</v>
      </c>
      <c r="I53" s="419"/>
      <c r="J53" s="443"/>
      <c r="K53" s="419"/>
      <c r="L53" s="443"/>
      <c r="M53" s="419"/>
      <c r="N53" s="419"/>
      <c r="O53" s="385"/>
      <c r="P53" s="385"/>
      <c r="Q53" s="385"/>
      <c r="R53" s="386"/>
      <c r="S53" s="386"/>
      <c r="T53" s="385"/>
      <c r="U53" s="385"/>
      <c r="V53" s="385"/>
      <c r="W53" s="385"/>
      <c r="X53" s="385"/>
      <c r="Y53" s="385"/>
      <c r="Z53" s="385"/>
      <c r="AA53" s="385"/>
      <c r="AB53" s="385"/>
    </row>
    <row r="54" spans="1:28" ht="27" customHeight="1">
      <c r="A54" s="429" t="s">
        <v>185</v>
      </c>
      <c r="B54" s="430">
        <v>7</v>
      </c>
      <c r="C54" s="444"/>
      <c r="D54" s="445">
        <v>1</v>
      </c>
      <c r="E54" s="425">
        <v>1</v>
      </c>
      <c r="F54" s="611" t="s">
        <v>667</v>
      </c>
      <c r="G54" s="612"/>
      <c r="H54" s="426">
        <f>INDEX(SpecTableauResult,MATCH($A54,CalculsSpec!$A$5:$A$57,0),COLUMN(CalculsSpec!T:T))</f>
        <v>0</v>
      </c>
      <c r="I54" s="502">
        <f>IF(H54='Données - phrases'!$B$12,0,IF(H54=Data!$B$5,"",H54))</f>
        <v>0</v>
      </c>
      <c r="J54" s="426" t="str">
        <f>INDEX(SpecTableauResult,MATCH($A54,CalculsSpec!$A$5:$A$57,0),COLUMN(CalculsSpec!V:V))</f>
        <v/>
      </c>
      <c r="K54" s="502" t="str">
        <f>IF(J54='Données - phrases'!$B$12,0,IF(J54=Data!$B$5,"",J54))</f>
        <v/>
      </c>
      <c r="L54" s="426" t="str">
        <f>INDEX(SpecTableauResult,MATCH($A54,CalculsSpec!$A$5:$A$57,0),COLUMN(CalculsSpec!X:X))</f>
        <v/>
      </c>
      <c r="M54" s="502" t="str">
        <f>IF(L54='Données - phrases'!$B$12,0,IF(L54=Data!$B$5,"",L54))</f>
        <v/>
      </c>
      <c r="N54" s="427">
        <f>INDEX(SpecTableauResult,MATCH($A54,CalculsSpec!$A$5:$A$57,0),COLUMN(CalculsSpec!J:J))</f>
        <v>0</v>
      </c>
      <c r="O54" s="23"/>
      <c r="P54" s="23"/>
      <c r="Q54" s="23"/>
      <c r="R54" s="394"/>
      <c r="S54" s="394"/>
      <c r="T54" s="23"/>
      <c r="U54" s="23"/>
      <c r="V54" s="23"/>
      <c r="W54" s="23"/>
      <c r="X54" s="23"/>
      <c r="Y54" s="23"/>
      <c r="Z54" s="23"/>
      <c r="AA54" s="23"/>
      <c r="AB54" s="23"/>
    </row>
    <row r="55" spans="1:28" ht="27" customHeight="1">
      <c r="A55" s="429" t="s">
        <v>186</v>
      </c>
      <c r="B55" s="430">
        <v>7</v>
      </c>
      <c r="C55" s="444"/>
      <c r="D55" s="445">
        <v>2</v>
      </c>
      <c r="E55" s="425">
        <v>1</v>
      </c>
      <c r="F55" s="611" t="s">
        <v>668</v>
      </c>
      <c r="G55" s="612"/>
      <c r="H55" s="426" t="str">
        <f>INDEX(SpecTableauResult,MATCH($A55,CalculsSpec!$A$5:$A$57,0),COLUMN(CalculsSpec!T:T))</f>
        <v/>
      </c>
      <c r="I55" s="502" t="str">
        <f>IF(H55='Données - phrases'!$B$12,0,IF(H55=Data!$B$5,"",H55))</f>
        <v/>
      </c>
      <c r="J55" s="426">
        <f>INDEX(SpecTableauResult,MATCH($A55,CalculsSpec!$A$5:$A$57,0),COLUMN(CalculsSpec!V:V))</f>
        <v>0</v>
      </c>
      <c r="K55" s="502">
        <f>IF(J55='Données - phrases'!$B$12,0,IF(J55=Data!$B$5,"",J55))</f>
        <v>0</v>
      </c>
      <c r="L55" s="426" t="str">
        <f>INDEX(SpecTableauResult,MATCH($A55,CalculsSpec!$A$5:$A$57,0),COLUMN(CalculsSpec!X:X))</f>
        <v/>
      </c>
      <c r="M55" s="502" t="str">
        <f>IF(L55='Données - phrases'!$B$12,0,IF(L55=Data!$B$5,"",L55))</f>
        <v/>
      </c>
      <c r="N55" s="427">
        <f>INDEX(SpecTableauResult,MATCH($A55,CalculsSpec!$A$5:$A$57,0),COLUMN(CalculsSpec!J:J))</f>
        <v>0</v>
      </c>
      <c r="O55" s="23"/>
      <c r="P55" s="23"/>
      <c r="Q55" s="449"/>
      <c r="R55" s="394"/>
      <c r="S55" s="394"/>
      <c r="T55" s="23"/>
      <c r="U55" s="23"/>
      <c r="V55" s="23"/>
      <c r="W55" s="23"/>
      <c r="X55" s="23"/>
      <c r="Y55" s="23"/>
      <c r="Z55" s="23"/>
      <c r="AA55" s="23"/>
      <c r="AB55" s="23"/>
    </row>
    <row r="56" spans="1:28" ht="14.4" thickBot="1">
      <c r="A56" s="447">
        <v>0</v>
      </c>
      <c r="B56" s="448"/>
      <c r="C56" s="436"/>
      <c r="D56" s="437"/>
      <c r="E56" s="437"/>
      <c r="F56" s="438"/>
      <c r="G56" s="438"/>
      <c r="H56" s="440"/>
      <c r="I56" s="441"/>
      <c r="J56" s="440"/>
      <c r="K56" s="440"/>
      <c r="L56" s="440"/>
      <c r="M56" s="441"/>
      <c r="N56" s="441"/>
      <c r="O56" s="23"/>
      <c r="P56" s="23"/>
      <c r="Q56" s="23"/>
      <c r="R56" s="394"/>
      <c r="S56" s="394"/>
      <c r="T56" s="23"/>
      <c r="U56" s="23"/>
      <c r="V56" s="23"/>
      <c r="W56" s="23"/>
      <c r="X56" s="23"/>
      <c r="Y56" s="23"/>
      <c r="Z56" s="23"/>
      <c r="AA56" s="23"/>
      <c r="AB56" s="23"/>
    </row>
    <row r="57" spans="1:28" s="403" customFormat="1" ht="11.25" customHeight="1">
      <c r="A57" s="395"/>
      <c r="B57" s="396"/>
      <c r="C57" s="450" t="s">
        <v>296</v>
      </c>
      <c r="D57" s="450"/>
      <c r="E57" s="451"/>
      <c r="F57" s="452"/>
      <c r="G57" s="452"/>
      <c r="H57" s="453"/>
      <c r="I57" s="454"/>
      <c r="J57" s="453"/>
      <c r="K57" s="453"/>
      <c r="L57" s="453"/>
      <c r="M57" s="454"/>
      <c r="N57" s="454"/>
      <c r="O57" s="402"/>
      <c r="P57" s="402"/>
      <c r="Q57" s="402"/>
      <c r="R57" s="398"/>
      <c r="S57" s="398"/>
      <c r="T57" s="402"/>
      <c r="U57" s="402"/>
      <c r="V57" s="402"/>
      <c r="W57" s="402"/>
      <c r="X57" s="402"/>
      <c r="Y57" s="402"/>
      <c r="Z57" s="402"/>
      <c r="AA57" s="402"/>
      <c r="AB57" s="402"/>
    </row>
    <row r="58" spans="1:28" s="403" customFormat="1" ht="11.25" customHeight="1">
      <c r="A58" s="395"/>
      <c r="B58" s="396"/>
      <c r="C58" s="398"/>
      <c r="D58" s="455"/>
      <c r="E58" s="398"/>
      <c r="F58" s="399"/>
      <c r="G58" s="399"/>
      <c r="H58" s="400"/>
      <c r="I58" s="401"/>
      <c r="J58" s="400"/>
      <c r="K58" s="400"/>
      <c r="L58" s="400"/>
      <c r="M58" s="401"/>
      <c r="N58" s="401"/>
      <c r="O58" s="402"/>
      <c r="P58" s="402"/>
      <c r="Q58" s="402"/>
      <c r="R58" s="398"/>
      <c r="S58" s="398"/>
      <c r="T58" s="402"/>
      <c r="U58" s="402"/>
      <c r="V58" s="402"/>
      <c r="W58" s="402"/>
      <c r="X58" s="402"/>
      <c r="Y58" s="402"/>
      <c r="Z58" s="402"/>
      <c r="AA58" s="402"/>
      <c r="AB58" s="402"/>
    </row>
    <row r="59" spans="1:28" ht="15.75" customHeight="1">
      <c r="C59" s="528" t="s">
        <v>669</v>
      </c>
      <c r="O59" s="23"/>
      <c r="P59" s="23"/>
      <c r="Q59" s="23"/>
      <c r="R59" s="394"/>
      <c r="S59" s="394"/>
      <c r="T59" s="23"/>
      <c r="U59" s="23"/>
      <c r="V59" s="23"/>
      <c r="W59" s="23"/>
      <c r="X59" s="23"/>
      <c r="Y59" s="23"/>
      <c r="Z59" s="23"/>
      <c r="AA59" s="23"/>
      <c r="AB59" s="23"/>
    </row>
    <row r="60" spans="1:28" ht="15.75" customHeight="1">
      <c r="C60" s="527"/>
      <c r="H60" s="458"/>
      <c r="J60" s="458"/>
      <c r="K60" s="458"/>
      <c r="L60" s="458"/>
      <c r="O60" s="23"/>
      <c r="P60" s="23"/>
      <c r="Q60" s="23"/>
      <c r="R60" s="394"/>
      <c r="S60" s="394"/>
      <c r="T60" s="23"/>
      <c r="U60" s="23"/>
      <c r="V60" s="23"/>
      <c r="W60" s="23"/>
      <c r="X60" s="23"/>
      <c r="Y60" s="23"/>
      <c r="Z60" s="23"/>
      <c r="AA60" s="23"/>
      <c r="AB60" s="23"/>
    </row>
    <row r="61" spans="1:28" ht="15.75" customHeight="1">
      <c r="C61" s="456"/>
      <c r="O61" s="23"/>
      <c r="P61" s="23"/>
      <c r="Q61" s="23"/>
      <c r="R61" s="394"/>
      <c r="S61" s="394"/>
      <c r="T61" s="23"/>
      <c r="U61" s="23"/>
      <c r="V61" s="23"/>
      <c r="W61" s="23"/>
      <c r="X61" s="23"/>
      <c r="Y61" s="23"/>
      <c r="Z61" s="23"/>
      <c r="AA61" s="23"/>
      <c r="AB61" s="23"/>
    </row>
    <row r="62" spans="1:28" ht="15.75" customHeight="1">
      <c r="C62" s="456"/>
      <c r="O62" s="23"/>
      <c r="P62" s="23"/>
      <c r="Q62" s="23"/>
      <c r="R62" s="394"/>
      <c r="S62" s="394"/>
      <c r="T62" s="23"/>
      <c r="U62" s="23"/>
      <c r="V62" s="23"/>
      <c r="W62" s="23"/>
      <c r="X62" s="23"/>
      <c r="Y62" s="23"/>
      <c r="Z62" s="23"/>
      <c r="AA62" s="23"/>
      <c r="AB62" s="23"/>
    </row>
    <row r="63" spans="1:28" ht="15.75" customHeight="1">
      <c r="C63" s="456"/>
      <c r="O63" s="23"/>
      <c r="P63" s="23"/>
      <c r="Q63" s="23"/>
      <c r="R63" s="394"/>
      <c r="S63" s="394"/>
      <c r="T63" s="23"/>
      <c r="U63" s="23"/>
      <c r="V63" s="23"/>
      <c r="W63" s="23"/>
      <c r="X63" s="23"/>
      <c r="Y63" s="23"/>
      <c r="Z63" s="23"/>
      <c r="AA63" s="23"/>
      <c r="AB63" s="23"/>
    </row>
    <row r="64" spans="1:28" ht="15.75" customHeight="1">
      <c r="C64" s="456"/>
      <c r="O64" s="23"/>
      <c r="P64" s="23"/>
      <c r="Q64" s="23"/>
      <c r="R64" s="394"/>
      <c r="S64" s="394"/>
      <c r="T64" s="23"/>
      <c r="U64" s="23"/>
      <c r="V64" s="23"/>
      <c r="W64" s="23"/>
      <c r="X64" s="23"/>
      <c r="Y64" s="23"/>
      <c r="Z64" s="23"/>
      <c r="AA64" s="23"/>
      <c r="AB64" s="23"/>
    </row>
    <row r="65" spans="1:28" ht="15.75" customHeight="1">
      <c r="C65" s="456"/>
      <c r="O65" s="23"/>
      <c r="P65" s="23"/>
      <c r="Q65" s="23"/>
      <c r="R65" s="394"/>
      <c r="S65" s="394"/>
      <c r="T65" s="23"/>
      <c r="U65" s="23"/>
      <c r="V65" s="23"/>
      <c r="W65" s="23"/>
      <c r="X65" s="23"/>
      <c r="Y65" s="23"/>
      <c r="Z65" s="23"/>
      <c r="AA65" s="23"/>
      <c r="AB65" s="23"/>
    </row>
    <row r="66" spans="1:28" ht="15.75" customHeight="1">
      <c r="C66" s="456"/>
      <c r="D66" s="459"/>
      <c r="E66" s="459"/>
      <c r="F66" s="8"/>
      <c r="G66" s="8"/>
      <c r="H66" s="460"/>
      <c r="I66" s="23"/>
      <c r="J66" s="460"/>
      <c r="K66" s="460"/>
      <c r="L66" s="460"/>
      <c r="M66" s="23"/>
      <c r="N66" s="394"/>
      <c r="O66" s="23"/>
      <c r="P66" s="23"/>
      <c r="Q66" s="23"/>
      <c r="R66" s="394"/>
      <c r="S66" s="394"/>
      <c r="T66" s="23"/>
      <c r="U66" s="23"/>
      <c r="V66" s="23"/>
      <c r="W66" s="23"/>
      <c r="X66" s="23"/>
      <c r="Y66" s="23"/>
      <c r="Z66" s="23"/>
      <c r="AA66" s="23"/>
      <c r="AB66" s="23"/>
    </row>
    <row r="67" spans="1:28" ht="15.75" customHeight="1">
      <c r="C67" s="456"/>
      <c r="D67" s="459"/>
      <c r="E67" s="459"/>
      <c r="F67" s="8"/>
      <c r="G67" s="8"/>
      <c r="H67" s="460"/>
      <c r="I67" s="23"/>
      <c r="J67" s="460"/>
      <c r="K67" s="460"/>
      <c r="L67" s="460"/>
      <c r="M67" s="23"/>
      <c r="N67" s="394"/>
      <c r="O67" s="23"/>
      <c r="P67" s="23"/>
      <c r="Q67" s="23"/>
      <c r="R67" s="394"/>
      <c r="S67" s="394"/>
      <c r="T67" s="23"/>
      <c r="U67" s="23"/>
      <c r="V67" s="23"/>
      <c r="W67" s="23"/>
      <c r="X67" s="23"/>
      <c r="Y67" s="23"/>
      <c r="Z67" s="23"/>
      <c r="AA67" s="23"/>
      <c r="AB67" s="23"/>
    </row>
    <row r="68" spans="1:28" ht="15.75" customHeight="1">
      <c r="C68" s="456"/>
      <c r="D68" s="459"/>
      <c r="E68" s="459"/>
      <c r="F68" s="8"/>
      <c r="G68" s="8"/>
      <c r="H68" s="460"/>
      <c r="I68" s="23"/>
      <c r="J68" s="460"/>
      <c r="K68" s="460"/>
      <c r="L68" s="460"/>
      <c r="M68" s="23"/>
      <c r="N68" s="394"/>
      <c r="O68" s="23"/>
      <c r="P68" s="23"/>
      <c r="Q68" s="23"/>
      <c r="R68" s="394"/>
      <c r="S68" s="394"/>
      <c r="T68" s="23"/>
      <c r="U68" s="23"/>
      <c r="V68" s="23"/>
      <c r="W68" s="23"/>
      <c r="X68" s="23"/>
      <c r="Y68" s="23"/>
      <c r="Z68" s="23"/>
      <c r="AA68" s="23"/>
      <c r="AB68" s="23"/>
    </row>
    <row r="69" spans="1:28" ht="15.75" customHeight="1">
      <c r="C69" s="456"/>
      <c r="D69" s="459"/>
      <c r="E69" s="459"/>
      <c r="F69" s="8"/>
      <c r="G69" s="8"/>
      <c r="H69" s="460"/>
      <c r="I69" s="23"/>
      <c r="J69" s="460"/>
      <c r="K69" s="460"/>
      <c r="L69" s="460"/>
      <c r="M69" s="23"/>
      <c r="N69" s="394"/>
      <c r="O69" s="23"/>
      <c r="P69" s="23"/>
      <c r="Q69" s="23"/>
      <c r="R69" s="394"/>
      <c r="S69" s="394"/>
      <c r="T69" s="23"/>
      <c r="U69" s="23"/>
      <c r="V69" s="23"/>
      <c r="W69" s="23"/>
      <c r="X69" s="23"/>
      <c r="Y69" s="23"/>
      <c r="Z69" s="23"/>
      <c r="AA69" s="23"/>
      <c r="AB69" s="23"/>
    </row>
    <row r="70" spans="1:28" ht="15.75" customHeight="1">
      <c r="C70" s="456"/>
      <c r="D70" s="459"/>
      <c r="E70" s="459"/>
      <c r="F70" s="8"/>
      <c r="G70" s="8"/>
      <c r="H70" s="460"/>
      <c r="I70" s="23"/>
      <c r="J70" s="460"/>
      <c r="K70" s="460"/>
      <c r="L70" s="460"/>
      <c r="M70" s="23"/>
      <c r="N70" s="394"/>
      <c r="O70" s="23"/>
      <c r="P70" s="23"/>
      <c r="Q70" s="23"/>
      <c r="R70" s="394"/>
      <c r="S70" s="394"/>
      <c r="T70" s="23"/>
      <c r="U70" s="23"/>
      <c r="V70" s="23"/>
      <c r="W70" s="23"/>
      <c r="X70" s="23"/>
      <c r="Y70" s="23"/>
      <c r="Z70" s="23"/>
      <c r="AA70" s="23"/>
      <c r="AB70" s="23"/>
    </row>
    <row r="71" spans="1:28" ht="15.75" customHeight="1">
      <c r="C71" s="456"/>
      <c r="D71" s="459"/>
      <c r="E71" s="459"/>
      <c r="F71" s="8"/>
      <c r="G71" s="8"/>
      <c r="H71" s="460"/>
      <c r="I71" s="23"/>
      <c r="J71" s="460"/>
      <c r="K71" s="460"/>
      <c r="L71" s="460"/>
      <c r="M71" s="23"/>
      <c r="N71" s="394"/>
      <c r="O71" s="23"/>
      <c r="P71" s="23"/>
      <c r="Q71" s="23"/>
      <c r="R71" s="394"/>
      <c r="S71" s="394"/>
      <c r="T71" s="23"/>
      <c r="U71" s="23"/>
      <c r="V71" s="23"/>
      <c r="W71" s="23"/>
      <c r="X71" s="23"/>
      <c r="Y71" s="23"/>
      <c r="Z71" s="23"/>
      <c r="AA71" s="23"/>
      <c r="AB71" s="23"/>
    </row>
    <row r="72" spans="1:28" ht="15.75" customHeight="1">
      <c r="C72" s="456"/>
      <c r="D72" s="459"/>
      <c r="E72" s="459"/>
      <c r="F72" s="8"/>
      <c r="G72" s="8"/>
      <c r="H72" s="460"/>
      <c r="I72" s="23"/>
      <c r="J72" s="460"/>
      <c r="K72" s="460"/>
      <c r="L72" s="460"/>
      <c r="M72" s="23"/>
      <c r="N72" s="394"/>
      <c r="O72" s="23"/>
      <c r="P72" s="23"/>
      <c r="Q72" s="23"/>
      <c r="R72" s="394"/>
      <c r="S72" s="394"/>
      <c r="T72" s="23"/>
      <c r="U72" s="23"/>
      <c r="V72" s="23"/>
      <c r="W72" s="23"/>
      <c r="X72" s="23"/>
      <c r="Y72" s="23"/>
      <c r="Z72" s="23"/>
      <c r="AA72" s="23"/>
      <c r="AB72" s="23"/>
    </row>
    <row r="73" spans="1:28" ht="15.75" customHeight="1">
      <c r="C73" s="456"/>
      <c r="D73" s="459"/>
      <c r="E73" s="459"/>
      <c r="F73" s="8"/>
      <c r="G73" s="8"/>
      <c r="H73" s="460"/>
      <c r="I73" s="23"/>
      <c r="J73" s="460"/>
      <c r="K73" s="460"/>
      <c r="L73" s="460"/>
      <c r="M73" s="23"/>
      <c r="N73" s="394"/>
      <c r="O73" s="23"/>
      <c r="P73" s="23"/>
      <c r="Q73" s="23"/>
      <c r="R73" s="394"/>
      <c r="S73" s="394"/>
      <c r="T73" s="23"/>
      <c r="U73" s="23"/>
      <c r="V73" s="23"/>
      <c r="W73" s="23"/>
      <c r="X73" s="23"/>
      <c r="Y73" s="23"/>
      <c r="Z73" s="23"/>
      <c r="AA73" s="23"/>
      <c r="AB73" s="23"/>
    </row>
    <row r="74" spans="1:28" ht="15.75" customHeight="1">
      <c r="C74" s="456"/>
      <c r="D74" s="459"/>
      <c r="E74" s="459"/>
      <c r="F74" s="8"/>
      <c r="G74" s="8"/>
      <c r="H74" s="460"/>
      <c r="I74" s="23"/>
      <c r="J74" s="460"/>
      <c r="K74" s="460"/>
      <c r="L74" s="460"/>
      <c r="M74" s="23"/>
      <c r="N74" s="394"/>
      <c r="O74" s="23"/>
      <c r="P74" s="23"/>
      <c r="Q74" s="23"/>
      <c r="R74" s="394"/>
      <c r="S74" s="394"/>
      <c r="T74" s="23"/>
      <c r="U74" s="23"/>
      <c r="V74" s="23"/>
      <c r="W74" s="23"/>
      <c r="X74" s="23"/>
      <c r="Y74" s="23"/>
      <c r="Z74" s="23"/>
      <c r="AA74" s="23"/>
      <c r="AB74" s="23"/>
    </row>
    <row r="75" spans="1:28" ht="15.75" customHeight="1">
      <c r="C75" s="456"/>
      <c r="D75" s="459"/>
      <c r="E75" s="459"/>
      <c r="F75" s="8"/>
      <c r="G75" s="8"/>
      <c r="H75" s="460"/>
      <c r="I75" s="23"/>
      <c r="J75" s="460"/>
      <c r="K75" s="460"/>
      <c r="L75" s="460"/>
      <c r="M75" s="23"/>
      <c r="N75" s="394"/>
      <c r="O75" s="23"/>
      <c r="P75" s="23"/>
      <c r="Q75" s="23"/>
      <c r="R75" s="394"/>
      <c r="S75" s="394"/>
      <c r="T75" s="23"/>
      <c r="U75" s="23"/>
      <c r="V75" s="23"/>
      <c r="W75" s="23"/>
      <c r="X75" s="23"/>
      <c r="Y75" s="23"/>
      <c r="Z75" s="23"/>
      <c r="AA75" s="23"/>
      <c r="AB75" s="23"/>
    </row>
    <row r="76" spans="1:28" ht="15.75" customHeight="1">
      <c r="C76" s="456"/>
      <c r="D76" s="459"/>
      <c r="E76" s="459"/>
      <c r="F76" s="8"/>
      <c r="G76" s="8"/>
      <c r="H76" s="460"/>
      <c r="I76" s="23"/>
      <c r="J76" s="460"/>
      <c r="K76" s="460"/>
      <c r="L76" s="460"/>
      <c r="M76" s="23"/>
      <c r="N76" s="394"/>
      <c r="O76" s="23"/>
      <c r="P76" s="23"/>
      <c r="Q76" s="23"/>
      <c r="R76" s="394"/>
      <c r="S76" s="394"/>
      <c r="T76" s="23"/>
      <c r="U76" s="23"/>
      <c r="V76" s="23"/>
      <c r="W76" s="23"/>
      <c r="X76" s="23"/>
      <c r="Y76" s="23"/>
      <c r="Z76" s="23"/>
      <c r="AA76" s="23"/>
      <c r="AB76" s="23"/>
    </row>
    <row r="77" spans="1:28" ht="15.75" customHeight="1">
      <c r="C77" s="456"/>
      <c r="D77" s="459"/>
      <c r="E77" s="459"/>
      <c r="F77" s="8"/>
      <c r="G77" s="8"/>
      <c r="H77" s="460"/>
      <c r="I77" s="23"/>
      <c r="J77" s="460"/>
      <c r="K77" s="460"/>
      <c r="L77" s="460"/>
      <c r="M77" s="23"/>
      <c r="N77" s="394"/>
      <c r="O77" s="23"/>
      <c r="P77" s="23"/>
      <c r="Q77" s="23"/>
      <c r="R77" s="394"/>
      <c r="S77" s="394"/>
      <c r="T77" s="23"/>
      <c r="U77" s="23"/>
      <c r="V77" s="23"/>
      <c r="W77" s="23"/>
      <c r="X77" s="23"/>
      <c r="Y77" s="23"/>
      <c r="Z77" s="23"/>
      <c r="AA77" s="23"/>
      <c r="AB77" s="23"/>
    </row>
    <row r="78" spans="1:28" ht="15.75" customHeight="1">
      <c r="C78" s="456"/>
      <c r="D78" s="459"/>
      <c r="E78" s="459"/>
      <c r="F78" s="8"/>
      <c r="G78" s="8"/>
      <c r="H78" s="460"/>
      <c r="I78" s="23"/>
      <c r="J78" s="460"/>
      <c r="K78" s="460"/>
      <c r="L78" s="460"/>
      <c r="M78" s="23"/>
      <c r="N78" s="394"/>
      <c r="O78" s="23"/>
      <c r="P78" s="23"/>
      <c r="Q78" s="23"/>
      <c r="R78" s="394"/>
      <c r="S78" s="394"/>
      <c r="T78" s="23"/>
      <c r="U78" s="23"/>
      <c r="V78" s="23"/>
      <c r="W78" s="23"/>
      <c r="X78" s="23"/>
      <c r="Y78" s="23"/>
      <c r="Z78" s="23"/>
      <c r="AA78" s="23"/>
      <c r="AB78" s="23"/>
    </row>
    <row r="79" spans="1:28" ht="15.75" customHeight="1" thickBot="1">
      <c r="A79" s="609"/>
      <c r="B79" s="609"/>
      <c r="C79" s="609"/>
      <c r="D79" s="609"/>
      <c r="E79" s="609"/>
      <c r="F79" s="609"/>
      <c r="G79" s="609"/>
      <c r="H79" s="609"/>
      <c r="I79" s="609"/>
      <c r="J79" s="609"/>
      <c r="K79" s="609"/>
      <c r="L79" s="609"/>
      <c r="M79" s="609"/>
      <c r="N79" s="609"/>
      <c r="O79" s="23"/>
      <c r="P79" s="23"/>
      <c r="Q79" s="23"/>
      <c r="R79" s="394"/>
      <c r="S79" s="394"/>
      <c r="T79" s="23"/>
      <c r="U79" s="23"/>
      <c r="V79" s="23"/>
      <c r="W79" s="23"/>
      <c r="X79" s="23"/>
      <c r="Y79" s="23"/>
      <c r="Z79" s="23"/>
      <c r="AA79" s="23"/>
      <c r="AB79" s="23"/>
    </row>
    <row r="80" spans="1:28" ht="24" customHeight="1" thickBot="1">
      <c r="A80" s="549" t="e">
        <f>_xlfn.IFS(AND(AVERAGE(J8,J18,J25,J33,J39,J44,J52)=1,AVERAGE(H8,H18,H25,H33,H39,H44,H52)=1,(G15+G16)=2)=TRUE,'Données - phrases'!B14,AND(AVERAGE(J8,J18,J25,J33,J39,J44,J52)=1,AVERAGE(H8,H18,H25,H33,H39,H44,H52)&lt;1)=TRUE,'Données - phrases'!B13)</f>
        <v>#N/A</v>
      </c>
      <c r="B80" s="549"/>
      <c r="C80" s="549"/>
      <c r="D80" s="608" t="str">
        <f>_xlfn.IFS(AVERAGE(H8,H18,H25,H33,H39,H44,H52)=0,"",AND(AVERAGE(J8,J18,J25,J33,J39,J44,J52)=1,AVERAGE(H8,H18,H25,H33,H39,H44,H52)=1,(G15+G16)=2)=TRUE,'Données - phrases'!B14,AND(AVERAGE(J8,J18,J25,J33,J39,J44,J52)&lt;=1,AVERAGE(H8,H18,H25,H33,H39,H44,H52)&lt;1)=TRUE,'Données - phrases'!B13,AVERAGE(H8,H18,H25,H33,H39,H44,H52)&lt;11,"")</f>
        <v/>
      </c>
      <c r="E80" s="608"/>
      <c r="F80" s="608"/>
      <c r="G80" s="608"/>
      <c r="H80" s="608"/>
      <c r="I80" s="608"/>
      <c r="J80" s="608"/>
      <c r="K80" s="608"/>
      <c r="L80" s="608"/>
      <c r="M80" s="608"/>
      <c r="N80" s="608"/>
      <c r="O80" s="23"/>
      <c r="P80" s="23"/>
      <c r="Q80" s="23"/>
      <c r="R80" s="394"/>
      <c r="S80" s="394"/>
      <c r="T80" s="23"/>
      <c r="U80" s="23"/>
      <c r="V80" s="23"/>
      <c r="W80" s="23"/>
      <c r="X80" s="23"/>
      <c r="Y80" s="23"/>
      <c r="Z80" s="23"/>
      <c r="AA80" s="23"/>
      <c r="AB80" s="23"/>
    </row>
    <row r="81" spans="3:28" ht="15.75" customHeight="1">
      <c r="C81" s="456"/>
      <c r="D81" s="459"/>
      <c r="E81" s="459"/>
      <c r="F81" s="8"/>
      <c r="G81" s="8"/>
      <c r="H81" s="460"/>
      <c r="I81" s="23"/>
      <c r="J81" s="460"/>
      <c r="K81" s="460"/>
      <c r="L81" s="460"/>
      <c r="M81" s="23"/>
      <c r="N81" s="394"/>
      <c r="O81" s="23"/>
      <c r="P81" s="23"/>
      <c r="Q81" s="23"/>
      <c r="R81" s="394"/>
      <c r="S81" s="394"/>
      <c r="T81" s="23"/>
      <c r="U81" s="23"/>
      <c r="V81" s="23"/>
      <c r="W81" s="23"/>
      <c r="X81" s="23"/>
      <c r="Y81" s="23"/>
      <c r="Z81" s="23"/>
      <c r="AA81" s="23"/>
      <c r="AB81" s="23"/>
    </row>
    <row r="82" spans="3:28" ht="62.4" customHeight="1">
      <c r="C82" s="548"/>
      <c r="D82" s="548"/>
      <c r="E82" s="548"/>
      <c r="F82" s="8"/>
      <c r="G82" s="548"/>
      <c r="H82" s="548"/>
      <c r="I82" s="548"/>
      <c r="J82" s="548"/>
      <c r="K82" s="548"/>
      <c r="L82" s="548"/>
      <c r="M82" s="548"/>
      <c r="N82" s="548"/>
      <c r="O82" s="23"/>
      <c r="P82" s="23"/>
      <c r="Q82" s="23"/>
      <c r="R82" s="394"/>
      <c r="S82" s="394"/>
      <c r="T82" s="23"/>
      <c r="U82" s="23"/>
      <c r="V82" s="23"/>
      <c r="W82" s="23"/>
      <c r="X82" s="23"/>
      <c r="Y82" s="23"/>
      <c r="Z82" s="23"/>
      <c r="AA82" s="23"/>
      <c r="AB82" s="23"/>
    </row>
    <row r="83" spans="3:28" ht="15.75" customHeight="1">
      <c r="C83" s="456"/>
      <c r="D83" s="459"/>
      <c r="E83" s="459"/>
      <c r="F83" s="8"/>
      <c r="G83" s="8"/>
      <c r="H83" s="460"/>
      <c r="I83" s="23"/>
      <c r="J83" s="460"/>
      <c r="K83" s="460"/>
      <c r="L83" s="460"/>
      <c r="M83" s="23"/>
      <c r="N83" s="394"/>
      <c r="O83" s="23"/>
      <c r="P83" s="23"/>
      <c r="Q83" s="23"/>
      <c r="R83" s="394"/>
      <c r="S83" s="394"/>
      <c r="T83" s="23"/>
      <c r="U83" s="23"/>
      <c r="V83" s="23"/>
      <c r="W83" s="23"/>
      <c r="X83" s="23"/>
      <c r="Y83" s="23"/>
      <c r="Z83" s="23"/>
      <c r="AA83" s="23"/>
      <c r="AB83" s="23"/>
    </row>
    <row r="84" spans="3:28" ht="15.75" customHeight="1">
      <c r="C84" s="456"/>
      <c r="D84" s="459"/>
      <c r="E84" s="459"/>
      <c r="F84" s="8"/>
      <c r="G84" s="8"/>
      <c r="H84" s="460"/>
      <c r="I84" s="23"/>
      <c r="J84" s="460"/>
      <c r="K84" s="460"/>
      <c r="L84" s="460"/>
      <c r="M84" s="23"/>
      <c r="N84" s="394"/>
      <c r="O84" s="23"/>
      <c r="P84" s="23"/>
      <c r="Q84" s="23"/>
      <c r="R84" s="394"/>
      <c r="S84" s="394"/>
      <c r="T84" s="23"/>
      <c r="U84" s="23"/>
      <c r="V84" s="23"/>
      <c r="W84" s="23"/>
      <c r="X84" s="23"/>
      <c r="Y84" s="23"/>
      <c r="Z84" s="23"/>
      <c r="AA84" s="23"/>
      <c r="AB84" s="23"/>
    </row>
    <row r="85" spans="3:28" ht="15.75" customHeight="1">
      <c r="C85" s="456"/>
      <c r="D85" s="459"/>
      <c r="E85" s="459"/>
      <c r="F85" s="8"/>
      <c r="G85" s="8"/>
      <c r="H85" s="460"/>
      <c r="I85" s="23"/>
      <c r="J85" s="460"/>
      <c r="K85" s="460"/>
      <c r="L85" s="460"/>
      <c r="M85" s="23"/>
      <c r="N85" s="394"/>
      <c r="O85" s="23"/>
      <c r="P85" s="23"/>
      <c r="Q85" s="23"/>
      <c r="R85" s="394"/>
      <c r="S85" s="394"/>
      <c r="T85" s="23"/>
      <c r="U85" s="23"/>
      <c r="V85" s="23"/>
      <c r="W85" s="23"/>
      <c r="X85" s="23"/>
      <c r="Y85" s="23"/>
      <c r="Z85" s="23"/>
      <c r="AA85" s="23"/>
      <c r="AB85" s="23"/>
    </row>
    <row r="86" spans="3:28" ht="15.75" customHeight="1">
      <c r="C86" s="456"/>
      <c r="D86" s="459"/>
      <c r="E86" s="459"/>
      <c r="F86" s="8"/>
      <c r="G86" s="8"/>
      <c r="H86" s="460"/>
      <c r="I86" s="23"/>
      <c r="J86" s="460"/>
      <c r="K86" s="460"/>
      <c r="L86" s="460"/>
      <c r="M86" s="23"/>
      <c r="N86" s="394"/>
      <c r="O86" s="23"/>
      <c r="P86" s="23"/>
      <c r="Q86" s="23"/>
      <c r="R86" s="394"/>
      <c r="S86" s="394"/>
      <c r="T86" s="23"/>
      <c r="U86" s="23"/>
      <c r="V86" s="23"/>
      <c r="W86" s="23"/>
      <c r="X86" s="23"/>
      <c r="Y86" s="23"/>
      <c r="Z86" s="23"/>
      <c r="AA86" s="23"/>
      <c r="AB86" s="23"/>
    </row>
    <row r="87" spans="3:28" ht="15.75" customHeight="1">
      <c r="C87" s="456"/>
      <c r="D87" s="459"/>
      <c r="E87" s="459"/>
      <c r="F87" s="8"/>
      <c r="G87" s="8"/>
      <c r="H87" s="460"/>
      <c r="I87" s="23"/>
      <c r="J87" s="460"/>
      <c r="K87" s="460"/>
      <c r="L87" s="460"/>
      <c r="M87" s="23"/>
      <c r="N87" s="394"/>
      <c r="O87" s="23"/>
      <c r="P87" s="23"/>
      <c r="Q87" s="23"/>
      <c r="R87" s="394"/>
      <c r="S87" s="394"/>
      <c r="T87" s="23"/>
      <c r="U87" s="23"/>
      <c r="V87" s="23"/>
      <c r="W87" s="23"/>
      <c r="X87" s="23"/>
      <c r="Y87" s="23"/>
      <c r="Z87" s="23"/>
      <c r="AA87" s="23"/>
      <c r="AB87" s="23"/>
    </row>
    <row r="88" spans="3:28" ht="15.75" customHeight="1">
      <c r="C88" s="456"/>
      <c r="D88" s="459"/>
      <c r="E88" s="459"/>
      <c r="F88" s="8"/>
      <c r="G88" s="8"/>
      <c r="H88" s="460"/>
      <c r="I88" s="23"/>
      <c r="J88" s="460"/>
      <c r="K88" s="460"/>
      <c r="L88" s="460"/>
      <c r="M88" s="23"/>
      <c r="N88" s="394"/>
      <c r="O88" s="23"/>
      <c r="P88" s="23"/>
      <c r="Q88" s="23"/>
      <c r="R88" s="394"/>
      <c r="S88" s="394"/>
      <c r="T88" s="23"/>
      <c r="U88" s="23"/>
      <c r="V88" s="23"/>
      <c r="W88" s="23"/>
      <c r="X88" s="23"/>
      <c r="Y88" s="23"/>
      <c r="Z88" s="23"/>
      <c r="AA88" s="23"/>
      <c r="AB88" s="23"/>
    </row>
    <row r="89" spans="3:28" ht="15.75" customHeight="1">
      <c r="C89" s="456"/>
      <c r="D89" s="459"/>
      <c r="E89" s="459"/>
      <c r="F89" s="8"/>
      <c r="G89" s="8"/>
      <c r="H89" s="460"/>
      <c r="I89" s="23"/>
      <c r="J89" s="460"/>
      <c r="K89" s="460"/>
      <c r="L89" s="460"/>
      <c r="M89" s="23"/>
      <c r="N89" s="394"/>
      <c r="O89" s="23"/>
      <c r="P89" s="23"/>
      <c r="Q89" s="23"/>
      <c r="R89" s="394"/>
      <c r="S89" s="394"/>
      <c r="T89" s="23"/>
      <c r="U89" s="23"/>
      <c r="V89" s="23"/>
      <c r="W89" s="23"/>
      <c r="X89" s="23"/>
      <c r="Y89" s="23"/>
      <c r="Z89" s="23"/>
      <c r="AA89" s="23"/>
      <c r="AB89" s="23"/>
    </row>
    <row r="90" spans="3:28" ht="15.75" customHeight="1">
      <c r="C90" s="456"/>
      <c r="D90" s="459"/>
      <c r="E90" s="459"/>
      <c r="F90" s="8"/>
      <c r="G90" s="8"/>
      <c r="H90" s="460"/>
      <c r="I90" s="23"/>
      <c r="J90" s="460"/>
      <c r="K90" s="460"/>
      <c r="L90" s="460"/>
      <c r="M90" s="23"/>
      <c r="N90" s="394"/>
      <c r="O90" s="23"/>
      <c r="P90" s="23"/>
      <c r="Q90" s="23"/>
      <c r="R90" s="394"/>
      <c r="S90" s="394"/>
      <c r="T90" s="23"/>
      <c r="U90" s="23"/>
      <c r="V90" s="23"/>
      <c r="W90" s="23"/>
      <c r="X90" s="23"/>
      <c r="Y90" s="23"/>
      <c r="Z90" s="23"/>
      <c r="AA90" s="23"/>
      <c r="AB90" s="23"/>
    </row>
    <row r="91" spans="3:28" ht="15.75" customHeight="1">
      <c r="C91" s="456"/>
      <c r="D91" s="459"/>
      <c r="E91" s="459"/>
      <c r="F91" s="8"/>
      <c r="G91" s="8"/>
      <c r="H91" s="460"/>
      <c r="I91" s="23"/>
      <c r="J91" s="460"/>
      <c r="K91" s="460"/>
      <c r="L91" s="460"/>
      <c r="M91" s="23"/>
      <c r="N91" s="394"/>
      <c r="O91" s="23"/>
      <c r="P91" s="23"/>
      <c r="Q91" s="23"/>
      <c r="R91" s="394"/>
      <c r="S91" s="394"/>
      <c r="T91" s="23"/>
      <c r="U91" s="23"/>
      <c r="V91" s="23"/>
      <c r="W91" s="23"/>
      <c r="X91" s="23"/>
      <c r="Y91" s="23"/>
      <c r="Z91" s="23"/>
      <c r="AA91" s="23"/>
      <c r="AB91" s="23"/>
    </row>
    <row r="92" spans="3:28" ht="15.75" customHeight="1">
      <c r="C92" s="456"/>
      <c r="D92" s="459"/>
      <c r="E92" s="459"/>
      <c r="F92" s="8"/>
      <c r="G92" s="8"/>
      <c r="H92" s="460"/>
      <c r="I92" s="23"/>
      <c r="J92" s="460"/>
      <c r="K92" s="460"/>
      <c r="L92" s="460"/>
      <c r="M92" s="23"/>
      <c r="N92" s="394"/>
      <c r="O92" s="23"/>
      <c r="P92" s="23"/>
      <c r="Q92" s="23"/>
      <c r="R92" s="394"/>
      <c r="S92" s="394"/>
      <c r="T92" s="23"/>
      <c r="U92" s="23"/>
      <c r="V92" s="23"/>
      <c r="W92" s="23"/>
      <c r="X92" s="23"/>
      <c r="Y92" s="23"/>
      <c r="Z92" s="23"/>
      <c r="AA92" s="23"/>
      <c r="AB92" s="23"/>
    </row>
    <row r="93" spans="3:28" ht="15.75" customHeight="1">
      <c r="C93" s="456"/>
      <c r="D93" s="459"/>
      <c r="E93" s="459"/>
      <c r="F93" s="8"/>
      <c r="G93" s="8"/>
      <c r="H93" s="460"/>
      <c r="I93" s="23"/>
      <c r="J93" s="460"/>
      <c r="K93" s="460"/>
      <c r="L93" s="460"/>
      <c r="M93" s="23"/>
      <c r="N93" s="394"/>
      <c r="O93" s="23"/>
      <c r="P93" s="23"/>
      <c r="Q93" s="23"/>
      <c r="R93" s="394"/>
      <c r="S93" s="394"/>
      <c r="T93" s="23"/>
      <c r="U93" s="23"/>
      <c r="V93" s="23"/>
      <c r="W93" s="23"/>
      <c r="X93" s="23"/>
      <c r="Y93" s="23"/>
      <c r="Z93" s="23"/>
      <c r="AA93" s="23"/>
      <c r="AB93" s="23"/>
    </row>
    <row r="94" spans="3:28" ht="15.75" customHeight="1">
      <c r="C94" s="456"/>
      <c r="D94" s="459"/>
      <c r="E94" s="459"/>
      <c r="F94" s="8"/>
      <c r="G94" s="8"/>
      <c r="H94" s="460"/>
      <c r="I94" s="23"/>
      <c r="J94" s="460"/>
      <c r="K94" s="460"/>
      <c r="L94" s="460"/>
      <c r="M94" s="23"/>
      <c r="N94" s="394"/>
      <c r="O94" s="23"/>
      <c r="P94" s="23"/>
      <c r="Q94" s="23"/>
      <c r="R94" s="394"/>
      <c r="S94" s="394"/>
      <c r="T94" s="23"/>
      <c r="U94" s="23"/>
      <c r="V94" s="23"/>
      <c r="W94" s="23"/>
      <c r="X94" s="23"/>
      <c r="Y94" s="23"/>
      <c r="Z94" s="23"/>
      <c r="AA94" s="23"/>
      <c r="AB94" s="23"/>
    </row>
    <row r="95" spans="3:28" ht="15.75" customHeight="1">
      <c r="C95" s="456"/>
      <c r="D95" s="459"/>
      <c r="E95" s="459"/>
      <c r="F95" s="8"/>
      <c r="G95" s="8"/>
      <c r="H95" s="460"/>
      <c r="I95" s="23"/>
      <c r="J95" s="460"/>
      <c r="K95" s="460"/>
      <c r="L95" s="460"/>
      <c r="M95" s="23"/>
      <c r="N95" s="394"/>
      <c r="O95" s="23"/>
      <c r="P95" s="23"/>
      <c r="Q95" s="23"/>
      <c r="R95" s="394"/>
      <c r="S95" s="394"/>
      <c r="T95" s="23"/>
      <c r="U95" s="23"/>
      <c r="V95" s="23"/>
      <c r="W95" s="23"/>
      <c r="X95" s="23"/>
      <c r="Y95" s="23"/>
      <c r="Z95" s="23"/>
      <c r="AA95" s="23"/>
      <c r="AB95" s="23"/>
    </row>
    <row r="96" spans="3:28" ht="15.75" customHeight="1">
      <c r="C96" s="456"/>
      <c r="D96" s="459"/>
      <c r="E96" s="459"/>
      <c r="F96" s="8"/>
      <c r="G96" s="8"/>
      <c r="H96" s="460"/>
      <c r="I96" s="23"/>
      <c r="J96" s="460"/>
      <c r="K96" s="460"/>
      <c r="L96" s="460"/>
      <c r="M96" s="23"/>
      <c r="N96" s="394"/>
      <c r="O96" s="23"/>
      <c r="P96" s="23"/>
      <c r="Q96" s="23"/>
      <c r="R96" s="394"/>
      <c r="S96" s="394"/>
      <c r="T96" s="23"/>
      <c r="U96" s="23"/>
      <c r="V96" s="23"/>
      <c r="W96" s="23"/>
      <c r="X96" s="23"/>
      <c r="Y96" s="23"/>
      <c r="Z96" s="23"/>
      <c r="AA96" s="23"/>
      <c r="AB96" s="23"/>
    </row>
    <row r="97" spans="3:28" ht="15.75" customHeight="1">
      <c r="C97" s="456"/>
      <c r="D97" s="459"/>
      <c r="E97" s="459"/>
      <c r="F97" s="8"/>
      <c r="G97" s="8"/>
      <c r="H97" s="460"/>
      <c r="I97" s="23"/>
      <c r="J97" s="460"/>
      <c r="K97" s="460"/>
      <c r="L97" s="460"/>
      <c r="M97" s="23"/>
      <c r="N97" s="394"/>
      <c r="O97" s="23"/>
      <c r="P97" s="23"/>
      <c r="Q97" s="23"/>
      <c r="R97" s="394"/>
      <c r="S97" s="394"/>
      <c r="T97" s="23"/>
      <c r="U97" s="23"/>
      <c r="V97" s="23"/>
      <c r="W97" s="23"/>
      <c r="X97" s="23"/>
      <c r="Y97" s="23"/>
      <c r="Z97" s="23"/>
      <c r="AA97" s="23"/>
      <c r="AB97" s="23"/>
    </row>
    <row r="98" spans="3:28" ht="15.75" customHeight="1">
      <c r="C98" s="456"/>
      <c r="D98" s="459"/>
      <c r="E98" s="459"/>
      <c r="F98" s="8"/>
      <c r="G98" s="8"/>
      <c r="H98" s="460"/>
      <c r="I98" s="23"/>
      <c r="J98" s="460"/>
      <c r="K98" s="460"/>
      <c r="L98" s="460"/>
      <c r="M98" s="23"/>
      <c r="N98" s="394"/>
      <c r="O98" s="23"/>
      <c r="P98" s="23"/>
      <c r="Q98" s="23"/>
      <c r="R98" s="394"/>
      <c r="S98" s="394"/>
      <c r="T98" s="23"/>
      <c r="U98" s="23"/>
      <c r="V98" s="23"/>
      <c r="W98" s="23"/>
      <c r="X98" s="23"/>
      <c r="Y98" s="23"/>
      <c r="Z98" s="23"/>
      <c r="AA98" s="23"/>
      <c r="AB98" s="23"/>
    </row>
    <row r="99" spans="3:28" ht="15.75" customHeight="1">
      <c r="C99" s="456"/>
      <c r="D99" s="459"/>
      <c r="E99" s="459"/>
      <c r="F99" s="8"/>
      <c r="G99" s="8"/>
      <c r="H99" s="460"/>
      <c r="I99" s="23"/>
      <c r="J99" s="460"/>
      <c r="K99" s="460"/>
      <c r="L99" s="460"/>
      <c r="M99" s="23"/>
      <c r="N99" s="394"/>
      <c r="O99" s="23"/>
      <c r="P99" s="23"/>
      <c r="Q99" s="23"/>
      <c r="R99" s="394"/>
      <c r="S99" s="394"/>
      <c r="T99" s="23"/>
      <c r="U99" s="23"/>
      <c r="V99" s="23"/>
      <c r="W99" s="23"/>
      <c r="X99" s="23"/>
      <c r="Y99" s="23"/>
      <c r="Z99" s="23"/>
      <c r="AA99" s="23"/>
      <c r="AB99" s="23"/>
    </row>
    <row r="100" spans="3:28" ht="15.75" customHeight="1">
      <c r="C100" s="456"/>
      <c r="D100" s="459"/>
      <c r="E100" s="459"/>
      <c r="F100" s="8"/>
      <c r="G100" s="8"/>
      <c r="H100" s="460"/>
      <c r="I100" s="23"/>
      <c r="J100" s="460"/>
      <c r="K100" s="460"/>
      <c r="L100" s="460"/>
      <c r="M100" s="23"/>
      <c r="N100" s="394"/>
      <c r="O100" s="23"/>
      <c r="P100" s="23"/>
      <c r="Q100" s="23"/>
      <c r="R100" s="394"/>
      <c r="S100" s="394"/>
      <c r="T100" s="23"/>
      <c r="U100" s="23"/>
      <c r="V100" s="23"/>
      <c r="W100" s="23"/>
      <c r="X100" s="23"/>
      <c r="Y100" s="23"/>
      <c r="Z100" s="23"/>
      <c r="AA100" s="23"/>
      <c r="AB100" s="23"/>
    </row>
    <row r="101" spans="3:28" ht="15.75" customHeight="1">
      <c r="C101" s="456"/>
      <c r="D101" s="459"/>
      <c r="E101" s="459"/>
      <c r="F101" s="8"/>
      <c r="G101" s="8"/>
      <c r="H101" s="460"/>
      <c r="I101" s="23"/>
      <c r="J101" s="460"/>
      <c r="K101" s="460"/>
      <c r="L101" s="460"/>
      <c r="M101" s="23"/>
      <c r="N101" s="394"/>
      <c r="O101" s="23"/>
      <c r="P101" s="23"/>
      <c r="Q101" s="23"/>
      <c r="R101" s="394"/>
      <c r="S101" s="394"/>
      <c r="T101" s="23"/>
      <c r="U101" s="23"/>
      <c r="V101" s="23"/>
      <c r="W101" s="23"/>
      <c r="X101" s="23"/>
      <c r="Y101" s="23"/>
      <c r="Z101" s="23"/>
      <c r="AA101" s="23"/>
      <c r="AB101" s="23"/>
    </row>
    <row r="102" spans="3:28" ht="15.75" customHeight="1">
      <c r="C102" s="456"/>
      <c r="D102" s="459"/>
      <c r="E102" s="459"/>
      <c r="F102" s="8"/>
      <c r="G102" s="8"/>
      <c r="H102" s="460"/>
      <c r="I102" s="23"/>
      <c r="J102" s="460"/>
      <c r="K102" s="460"/>
      <c r="L102" s="460"/>
      <c r="M102" s="23"/>
      <c r="N102" s="394"/>
      <c r="O102" s="23"/>
      <c r="P102" s="23"/>
      <c r="Q102" s="23"/>
      <c r="R102" s="394"/>
      <c r="S102" s="394"/>
      <c r="T102" s="23"/>
      <c r="U102" s="23"/>
      <c r="V102" s="23"/>
      <c r="W102" s="23"/>
      <c r="X102" s="23"/>
      <c r="Y102" s="23"/>
      <c r="Z102" s="23"/>
      <c r="AA102" s="23"/>
      <c r="AB102" s="23"/>
    </row>
    <row r="103" spans="3:28" ht="15.75" customHeight="1">
      <c r="C103" s="456"/>
      <c r="D103" s="459"/>
      <c r="E103" s="459"/>
      <c r="F103" s="8"/>
      <c r="G103" s="8"/>
      <c r="H103" s="460"/>
      <c r="I103" s="23"/>
      <c r="J103" s="460"/>
      <c r="K103" s="460"/>
      <c r="L103" s="460"/>
      <c r="M103" s="23"/>
      <c r="N103" s="394"/>
      <c r="O103" s="23"/>
      <c r="P103" s="23"/>
      <c r="Q103" s="23"/>
      <c r="R103" s="394"/>
      <c r="S103" s="394"/>
      <c r="T103" s="23"/>
      <c r="U103" s="23"/>
      <c r="V103" s="23"/>
      <c r="W103" s="23"/>
      <c r="X103" s="23"/>
      <c r="Y103" s="23"/>
      <c r="Z103" s="23"/>
      <c r="AA103" s="23"/>
      <c r="AB103" s="23"/>
    </row>
    <row r="104" spans="3:28" ht="15.75" customHeight="1">
      <c r="C104" s="456"/>
      <c r="D104" s="459"/>
      <c r="E104" s="459"/>
      <c r="F104" s="8"/>
      <c r="G104" s="8"/>
      <c r="H104" s="460"/>
      <c r="I104" s="23"/>
      <c r="J104" s="460"/>
      <c r="K104" s="460"/>
      <c r="L104" s="460"/>
      <c r="M104" s="23"/>
      <c r="N104" s="394"/>
      <c r="O104" s="23"/>
      <c r="P104" s="23"/>
      <c r="Q104" s="23"/>
      <c r="R104" s="394"/>
      <c r="S104" s="394"/>
      <c r="T104" s="23"/>
      <c r="U104" s="23"/>
      <c r="V104" s="23"/>
      <c r="W104" s="23"/>
      <c r="X104" s="23"/>
      <c r="Y104" s="23"/>
      <c r="Z104" s="23"/>
      <c r="AA104" s="23"/>
      <c r="AB104" s="23"/>
    </row>
    <row r="105" spans="3:28" ht="15.75" customHeight="1">
      <c r="C105" s="456"/>
      <c r="D105" s="459"/>
      <c r="E105" s="459"/>
      <c r="F105" s="8"/>
      <c r="G105" s="8"/>
      <c r="H105" s="460"/>
      <c r="I105" s="23"/>
      <c r="J105" s="460"/>
      <c r="K105" s="460"/>
      <c r="L105" s="460"/>
      <c r="M105" s="23"/>
      <c r="N105" s="394"/>
      <c r="O105" s="23"/>
      <c r="P105" s="23"/>
      <c r="Q105" s="23"/>
      <c r="R105" s="394"/>
      <c r="S105" s="394"/>
      <c r="T105" s="23"/>
      <c r="U105" s="23"/>
      <c r="V105" s="23"/>
      <c r="W105" s="23"/>
      <c r="X105" s="23"/>
      <c r="Y105" s="23"/>
      <c r="Z105" s="23"/>
      <c r="AA105" s="23"/>
      <c r="AB105" s="23"/>
    </row>
    <row r="106" spans="3:28" ht="15.75" customHeight="1">
      <c r="C106" s="456"/>
      <c r="D106" s="459"/>
      <c r="E106" s="459"/>
      <c r="F106" s="8"/>
      <c r="G106" s="8"/>
      <c r="H106" s="460"/>
      <c r="I106" s="23"/>
      <c r="J106" s="460"/>
      <c r="K106" s="460"/>
      <c r="L106" s="460"/>
      <c r="M106" s="23"/>
      <c r="N106" s="394"/>
      <c r="O106" s="23"/>
      <c r="P106" s="23"/>
      <c r="Q106" s="23"/>
      <c r="R106" s="394"/>
      <c r="S106" s="394"/>
      <c r="T106" s="23"/>
      <c r="U106" s="23"/>
      <c r="V106" s="23"/>
      <c r="W106" s="23"/>
      <c r="X106" s="23"/>
      <c r="Y106" s="23"/>
      <c r="Z106" s="23"/>
      <c r="AA106" s="23"/>
      <c r="AB106" s="23"/>
    </row>
    <row r="107" spans="3:28" ht="15.75" customHeight="1">
      <c r="C107" s="456"/>
      <c r="D107" s="459"/>
      <c r="E107" s="459"/>
      <c r="F107" s="8"/>
      <c r="G107" s="8"/>
      <c r="H107" s="460"/>
      <c r="I107" s="23"/>
      <c r="J107" s="460"/>
      <c r="K107" s="460"/>
      <c r="L107" s="460"/>
      <c r="M107" s="23"/>
      <c r="N107" s="394"/>
      <c r="O107" s="23"/>
      <c r="P107" s="23"/>
      <c r="Q107" s="23"/>
      <c r="R107" s="394"/>
      <c r="S107" s="394"/>
      <c r="T107" s="23"/>
      <c r="U107" s="23"/>
      <c r="V107" s="23"/>
      <c r="W107" s="23"/>
      <c r="X107" s="23"/>
      <c r="Y107" s="23"/>
      <c r="Z107" s="23"/>
      <c r="AA107" s="23"/>
      <c r="AB107" s="23"/>
    </row>
    <row r="108" spans="3:28" ht="15.75" customHeight="1">
      <c r="C108" s="456"/>
      <c r="D108" s="459"/>
      <c r="E108" s="459"/>
      <c r="F108" s="8"/>
      <c r="G108" s="8"/>
      <c r="H108" s="460"/>
      <c r="I108" s="23"/>
      <c r="J108" s="460"/>
      <c r="K108" s="460"/>
      <c r="L108" s="460"/>
      <c r="M108" s="23"/>
      <c r="N108" s="394"/>
      <c r="O108" s="23"/>
      <c r="P108" s="23"/>
      <c r="Q108" s="23"/>
      <c r="R108" s="394"/>
      <c r="S108" s="394"/>
      <c r="T108" s="23"/>
      <c r="U108" s="23"/>
      <c r="V108" s="23"/>
      <c r="W108" s="23"/>
      <c r="X108" s="23"/>
      <c r="Y108" s="23"/>
      <c r="Z108" s="23"/>
      <c r="AA108" s="23"/>
      <c r="AB108" s="23"/>
    </row>
    <row r="109" spans="3:28" ht="15.75" customHeight="1">
      <c r="C109" s="456"/>
      <c r="D109" s="459"/>
      <c r="E109" s="459"/>
      <c r="F109" s="8"/>
      <c r="G109" s="8"/>
      <c r="H109" s="460"/>
      <c r="I109" s="23"/>
      <c r="J109" s="460"/>
      <c r="K109" s="460"/>
      <c r="L109" s="460"/>
      <c r="M109" s="23"/>
      <c r="N109" s="394"/>
      <c r="O109" s="23"/>
      <c r="P109" s="23"/>
      <c r="Q109" s="23"/>
      <c r="R109" s="394"/>
      <c r="S109" s="394"/>
      <c r="T109" s="23"/>
      <c r="U109" s="23"/>
      <c r="V109" s="23"/>
      <c r="W109" s="23"/>
      <c r="X109" s="23"/>
      <c r="Y109" s="23"/>
      <c r="Z109" s="23"/>
      <c r="AA109" s="23"/>
      <c r="AB109" s="23"/>
    </row>
    <row r="110" spans="3:28" ht="15.75" customHeight="1">
      <c r="C110" s="456"/>
      <c r="D110" s="459"/>
      <c r="E110" s="459"/>
      <c r="F110" s="8"/>
      <c r="G110" s="8"/>
      <c r="H110" s="460"/>
      <c r="I110" s="23"/>
      <c r="J110" s="460"/>
      <c r="K110" s="460"/>
      <c r="L110" s="460"/>
      <c r="M110" s="23"/>
      <c r="N110" s="394"/>
      <c r="O110" s="23"/>
      <c r="P110" s="23"/>
      <c r="Q110" s="23"/>
      <c r="R110" s="394"/>
      <c r="S110" s="394"/>
      <c r="T110" s="23"/>
      <c r="U110" s="23"/>
      <c r="V110" s="23"/>
      <c r="W110" s="23"/>
      <c r="X110" s="23"/>
      <c r="Y110" s="23"/>
      <c r="Z110" s="23"/>
      <c r="AA110" s="23"/>
      <c r="AB110" s="23"/>
    </row>
    <row r="111" spans="3:28" ht="15.75" customHeight="1">
      <c r="C111" s="456"/>
      <c r="D111" s="459"/>
      <c r="E111" s="459"/>
      <c r="F111" s="8"/>
      <c r="G111" s="8"/>
      <c r="H111" s="460"/>
      <c r="I111" s="23"/>
      <c r="J111" s="460"/>
      <c r="K111" s="460"/>
      <c r="L111" s="460"/>
      <c r="M111" s="23"/>
      <c r="N111" s="394"/>
      <c r="O111" s="23"/>
      <c r="P111" s="23"/>
      <c r="Q111" s="23"/>
      <c r="R111" s="394"/>
      <c r="S111" s="394"/>
      <c r="T111" s="23"/>
      <c r="U111" s="23"/>
      <c r="V111" s="23"/>
      <c r="W111" s="23"/>
      <c r="X111" s="23"/>
      <c r="Y111" s="23"/>
      <c r="Z111" s="23"/>
      <c r="AA111" s="23"/>
      <c r="AB111" s="23"/>
    </row>
    <row r="112" spans="3:28" ht="15.75" customHeight="1">
      <c r="C112" s="456"/>
      <c r="D112" s="459"/>
      <c r="E112" s="459"/>
      <c r="F112" s="8"/>
      <c r="G112" s="8"/>
      <c r="H112" s="460"/>
      <c r="I112" s="23"/>
      <c r="J112" s="460"/>
      <c r="K112" s="460"/>
      <c r="L112" s="460"/>
      <c r="M112" s="23"/>
      <c r="N112" s="394"/>
      <c r="O112" s="23"/>
      <c r="P112" s="23"/>
      <c r="Q112" s="23"/>
      <c r="R112" s="394"/>
      <c r="S112" s="394"/>
      <c r="T112" s="23"/>
      <c r="U112" s="23"/>
      <c r="V112" s="23"/>
      <c r="W112" s="23"/>
      <c r="X112" s="23"/>
      <c r="Y112" s="23"/>
      <c r="Z112" s="23"/>
      <c r="AA112" s="23"/>
      <c r="AB112" s="23"/>
    </row>
    <row r="113" spans="3:28" ht="15.75" customHeight="1">
      <c r="C113" s="456"/>
      <c r="D113" s="459"/>
      <c r="E113" s="459"/>
      <c r="F113" s="8"/>
      <c r="G113" s="8"/>
      <c r="H113" s="460"/>
      <c r="I113" s="23"/>
      <c r="J113" s="460"/>
      <c r="K113" s="460"/>
      <c r="L113" s="460"/>
      <c r="M113" s="23"/>
      <c r="N113" s="394"/>
      <c r="O113" s="23"/>
      <c r="P113" s="23"/>
      <c r="Q113" s="23"/>
      <c r="R113" s="394"/>
      <c r="S113" s="394"/>
      <c r="T113" s="23"/>
      <c r="U113" s="23"/>
      <c r="V113" s="23"/>
      <c r="W113" s="23"/>
      <c r="X113" s="23"/>
      <c r="Y113" s="23"/>
      <c r="Z113" s="23"/>
      <c r="AA113" s="23"/>
      <c r="AB113" s="23"/>
    </row>
    <row r="114" spans="3:28" ht="15.75" customHeight="1">
      <c r="C114" s="456"/>
      <c r="D114" s="459"/>
      <c r="E114" s="459"/>
      <c r="F114" s="8"/>
      <c r="G114" s="8"/>
      <c r="H114" s="460"/>
      <c r="I114" s="23"/>
      <c r="J114" s="460"/>
      <c r="K114" s="460"/>
      <c r="L114" s="460"/>
      <c r="M114" s="23"/>
      <c r="N114" s="394"/>
      <c r="O114" s="23"/>
      <c r="P114" s="23"/>
      <c r="Q114" s="23"/>
      <c r="R114" s="394"/>
      <c r="S114" s="394"/>
      <c r="T114" s="23"/>
      <c r="U114" s="23"/>
      <c r="V114" s="23"/>
      <c r="W114" s="23"/>
      <c r="X114" s="23"/>
      <c r="Y114" s="23"/>
      <c r="Z114" s="23"/>
      <c r="AA114" s="23"/>
      <c r="AB114" s="23"/>
    </row>
    <row r="115" spans="3:28" ht="15.75" customHeight="1">
      <c r="C115" s="456"/>
      <c r="D115" s="459"/>
      <c r="E115" s="459"/>
      <c r="F115" s="8"/>
      <c r="G115" s="8"/>
      <c r="H115" s="460"/>
      <c r="I115" s="23"/>
      <c r="J115" s="460"/>
      <c r="K115" s="460"/>
      <c r="L115" s="460"/>
      <c r="M115" s="23"/>
      <c r="N115" s="394"/>
      <c r="O115" s="23"/>
      <c r="P115" s="23"/>
      <c r="Q115" s="23"/>
      <c r="R115" s="394"/>
      <c r="S115" s="394"/>
      <c r="T115" s="23"/>
      <c r="U115" s="23"/>
      <c r="V115" s="23"/>
      <c r="W115" s="23"/>
      <c r="X115" s="23"/>
      <c r="Y115" s="23"/>
      <c r="Z115" s="23"/>
      <c r="AA115" s="23"/>
      <c r="AB115" s="23"/>
    </row>
    <row r="116" spans="3:28" ht="15.75" customHeight="1">
      <c r="C116" s="456"/>
      <c r="D116" s="459"/>
      <c r="E116" s="459"/>
      <c r="F116" s="8"/>
      <c r="G116" s="8"/>
      <c r="H116" s="460"/>
      <c r="I116" s="23"/>
      <c r="J116" s="460"/>
      <c r="K116" s="460"/>
      <c r="L116" s="460"/>
      <c r="M116" s="23"/>
      <c r="N116" s="394"/>
      <c r="O116" s="23"/>
      <c r="P116" s="23"/>
      <c r="Q116" s="23"/>
      <c r="R116" s="394"/>
      <c r="S116" s="394"/>
      <c r="T116" s="23"/>
      <c r="U116" s="23"/>
      <c r="V116" s="23"/>
      <c r="W116" s="23"/>
      <c r="X116" s="23"/>
      <c r="Y116" s="23"/>
      <c r="Z116" s="23"/>
      <c r="AA116" s="23"/>
      <c r="AB116" s="23"/>
    </row>
    <row r="117" spans="3:28" ht="15.75" customHeight="1">
      <c r="C117" s="456"/>
      <c r="D117" s="459"/>
      <c r="E117" s="459"/>
      <c r="F117" s="8"/>
      <c r="G117" s="8"/>
      <c r="H117" s="460"/>
      <c r="I117" s="23"/>
      <c r="J117" s="460"/>
      <c r="K117" s="460"/>
      <c r="L117" s="460"/>
      <c r="M117" s="23"/>
      <c r="N117" s="394"/>
      <c r="O117" s="23"/>
      <c r="P117" s="23"/>
      <c r="Q117" s="23"/>
      <c r="R117" s="394"/>
      <c r="S117" s="394"/>
      <c r="T117" s="23"/>
      <c r="U117" s="23"/>
      <c r="V117" s="23"/>
      <c r="W117" s="23"/>
      <c r="X117" s="23"/>
      <c r="Y117" s="23"/>
      <c r="Z117" s="23"/>
      <c r="AA117" s="23"/>
      <c r="AB117" s="23"/>
    </row>
    <row r="118" spans="3:28" ht="15.75" customHeight="1">
      <c r="C118" s="456"/>
      <c r="D118" s="459"/>
      <c r="E118" s="459"/>
      <c r="F118" s="8"/>
      <c r="G118" s="8"/>
      <c r="H118" s="460"/>
      <c r="I118" s="23"/>
      <c r="J118" s="460"/>
      <c r="K118" s="460"/>
      <c r="L118" s="460"/>
      <c r="M118" s="23"/>
      <c r="N118" s="394"/>
      <c r="O118" s="23"/>
      <c r="P118" s="23"/>
      <c r="Q118" s="23"/>
      <c r="R118" s="394"/>
      <c r="S118" s="394"/>
      <c r="T118" s="23"/>
      <c r="U118" s="23"/>
      <c r="V118" s="23"/>
      <c r="W118" s="23"/>
      <c r="X118" s="23"/>
      <c r="Y118" s="23"/>
      <c r="Z118" s="23"/>
      <c r="AA118" s="23"/>
      <c r="AB118" s="23"/>
    </row>
    <row r="119" spans="3:28" ht="15.75" customHeight="1">
      <c r="C119" s="456"/>
      <c r="D119" s="459"/>
      <c r="E119" s="459"/>
      <c r="F119" s="8"/>
      <c r="G119" s="8"/>
      <c r="H119" s="460"/>
      <c r="I119" s="23"/>
      <c r="J119" s="460"/>
      <c r="K119" s="460"/>
      <c r="L119" s="460"/>
      <c r="M119" s="23"/>
      <c r="N119" s="394"/>
      <c r="O119" s="23"/>
      <c r="P119" s="23"/>
      <c r="Q119" s="23"/>
      <c r="R119" s="394"/>
      <c r="S119" s="394"/>
      <c r="T119" s="23"/>
      <c r="U119" s="23"/>
      <c r="V119" s="23"/>
      <c r="W119" s="23"/>
      <c r="X119" s="23"/>
      <c r="Y119" s="23"/>
      <c r="Z119" s="23"/>
      <c r="AA119" s="23"/>
      <c r="AB119" s="23"/>
    </row>
    <row r="120" spans="3:28" ht="15.75" customHeight="1">
      <c r="C120" s="456"/>
      <c r="D120" s="459"/>
      <c r="E120" s="459"/>
      <c r="F120" s="8"/>
      <c r="G120" s="8"/>
      <c r="H120" s="460"/>
      <c r="I120" s="23"/>
      <c r="J120" s="460"/>
      <c r="K120" s="460"/>
      <c r="L120" s="460"/>
      <c r="M120" s="23"/>
      <c r="N120" s="394"/>
      <c r="O120" s="23"/>
      <c r="P120" s="23"/>
      <c r="Q120" s="23"/>
      <c r="R120" s="394"/>
      <c r="S120" s="394"/>
      <c r="T120" s="23"/>
      <c r="U120" s="23"/>
      <c r="V120" s="23"/>
      <c r="W120" s="23"/>
      <c r="X120" s="23"/>
      <c r="Y120" s="23"/>
      <c r="Z120" s="23"/>
      <c r="AA120" s="23"/>
      <c r="AB120" s="23"/>
    </row>
    <row r="121" spans="3:28" ht="15.75" customHeight="1">
      <c r="C121" s="456"/>
      <c r="D121" s="459"/>
      <c r="E121" s="459"/>
      <c r="F121" s="8"/>
      <c r="G121" s="8"/>
      <c r="H121" s="460"/>
      <c r="I121" s="23"/>
      <c r="J121" s="460"/>
      <c r="K121" s="460"/>
      <c r="L121" s="460"/>
      <c r="M121" s="23"/>
      <c r="N121" s="394"/>
      <c r="O121" s="23"/>
      <c r="P121" s="23"/>
      <c r="Q121" s="23"/>
      <c r="R121" s="394"/>
      <c r="S121" s="394"/>
      <c r="T121" s="23"/>
      <c r="U121" s="23"/>
      <c r="V121" s="23"/>
      <c r="W121" s="23"/>
      <c r="X121" s="23"/>
      <c r="Y121" s="23"/>
      <c r="Z121" s="23"/>
      <c r="AA121" s="23"/>
      <c r="AB121" s="23"/>
    </row>
    <row r="122" spans="3:28" ht="15.75" customHeight="1">
      <c r="C122" s="456"/>
      <c r="D122" s="459"/>
      <c r="E122" s="459"/>
      <c r="F122" s="8"/>
      <c r="G122" s="8"/>
      <c r="H122" s="460"/>
      <c r="I122" s="23"/>
      <c r="J122" s="460"/>
      <c r="K122" s="460"/>
      <c r="L122" s="460"/>
      <c r="M122" s="23"/>
      <c r="N122" s="394"/>
      <c r="O122" s="23"/>
      <c r="P122" s="23"/>
      <c r="Q122" s="23"/>
      <c r="R122" s="394"/>
      <c r="S122" s="394"/>
      <c r="T122" s="23"/>
      <c r="U122" s="23"/>
      <c r="V122" s="23"/>
      <c r="W122" s="23"/>
      <c r="X122" s="23"/>
      <c r="Y122" s="23"/>
      <c r="Z122" s="23"/>
      <c r="AA122" s="23"/>
      <c r="AB122" s="23"/>
    </row>
    <row r="123" spans="3:28" ht="15.75" customHeight="1">
      <c r="C123" s="456"/>
      <c r="D123" s="459"/>
      <c r="E123" s="459"/>
      <c r="F123" s="8"/>
      <c r="G123" s="8"/>
      <c r="H123" s="460"/>
      <c r="I123" s="23"/>
      <c r="J123" s="460"/>
      <c r="K123" s="460"/>
      <c r="L123" s="460"/>
      <c r="M123" s="23"/>
      <c r="N123" s="394"/>
      <c r="O123" s="23"/>
      <c r="P123" s="23"/>
      <c r="Q123" s="23"/>
      <c r="R123" s="394"/>
      <c r="S123" s="394"/>
      <c r="T123" s="23"/>
      <c r="U123" s="23"/>
      <c r="V123" s="23"/>
      <c r="W123" s="23"/>
      <c r="X123" s="23"/>
      <c r="Y123" s="23"/>
      <c r="Z123" s="23"/>
      <c r="AA123" s="23"/>
      <c r="AB123" s="23"/>
    </row>
    <row r="124" spans="3:28" ht="15.75" customHeight="1">
      <c r="C124" s="456"/>
      <c r="D124" s="459"/>
      <c r="E124" s="459"/>
      <c r="F124" s="8"/>
      <c r="G124" s="8"/>
      <c r="H124" s="460"/>
      <c r="I124" s="23"/>
      <c r="J124" s="460"/>
      <c r="K124" s="460"/>
      <c r="L124" s="460"/>
      <c r="M124" s="23"/>
      <c r="N124" s="394"/>
      <c r="O124" s="23"/>
      <c r="P124" s="23"/>
      <c r="Q124" s="23"/>
      <c r="R124" s="394"/>
      <c r="S124" s="394"/>
      <c r="T124" s="23"/>
      <c r="U124" s="23"/>
      <c r="V124" s="23"/>
      <c r="W124" s="23"/>
      <c r="X124" s="23"/>
      <c r="Y124" s="23"/>
      <c r="Z124" s="23"/>
      <c r="AA124" s="23"/>
      <c r="AB124" s="23"/>
    </row>
    <row r="125" spans="3:28" ht="15.75" customHeight="1">
      <c r="C125" s="456"/>
      <c r="D125" s="459"/>
      <c r="E125" s="459"/>
      <c r="F125" s="8"/>
      <c r="G125" s="8"/>
      <c r="H125" s="460"/>
      <c r="I125" s="23"/>
      <c r="J125" s="460"/>
      <c r="K125" s="460"/>
      <c r="L125" s="460"/>
      <c r="M125" s="23"/>
      <c r="N125" s="394"/>
      <c r="O125" s="23"/>
      <c r="P125" s="23"/>
      <c r="Q125" s="23"/>
      <c r="R125" s="394"/>
      <c r="S125" s="394"/>
      <c r="T125" s="23"/>
      <c r="U125" s="23"/>
      <c r="V125" s="23"/>
      <c r="W125" s="23"/>
      <c r="X125" s="23"/>
      <c r="Y125" s="23"/>
      <c r="Z125" s="23"/>
      <c r="AA125" s="23"/>
      <c r="AB125" s="23"/>
    </row>
    <row r="126" spans="3:28" ht="15.75" customHeight="1">
      <c r="C126" s="456"/>
      <c r="D126" s="459"/>
      <c r="E126" s="459"/>
      <c r="F126" s="8"/>
      <c r="G126" s="8"/>
      <c r="H126" s="460"/>
      <c r="I126" s="23"/>
      <c r="J126" s="460"/>
      <c r="K126" s="460"/>
      <c r="L126" s="460"/>
      <c r="M126" s="23"/>
      <c r="N126" s="394"/>
      <c r="O126" s="23"/>
      <c r="P126" s="23"/>
      <c r="Q126" s="23"/>
      <c r="R126" s="394"/>
      <c r="S126" s="394"/>
      <c r="T126" s="23"/>
      <c r="U126" s="23"/>
      <c r="V126" s="23"/>
      <c r="W126" s="23"/>
      <c r="X126" s="23"/>
      <c r="Y126" s="23"/>
      <c r="Z126" s="23"/>
      <c r="AA126" s="23"/>
      <c r="AB126" s="23"/>
    </row>
    <row r="127" spans="3:28" ht="15.75" customHeight="1">
      <c r="C127" s="456"/>
      <c r="D127" s="459"/>
      <c r="E127" s="459"/>
      <c r="F127" s="8"/>
      <c r="G127" s="8"/>
      <c r="H127" s="460"/>
      <c r="I127" s="23"/>
      <c r="J127" s="460"/>
      <c r="K127" s="460"/>
      <c r="L127" s="460"/>
      <c r="M127" s="23"/>
      <c r="N127" s="394"/>
      <c r="O127" s="23"/>
      <c r="P127" s="23"/>
      <c r="Q127" s="23"/>
      <c r="R127" s="394"/>
      <c r="S127" s="394"/>
      <c r="T127" s="23"/>
      <c r="U127" s="23"/>
      <c r="V127" s="23"/>
      <c r="W127" s="23"/>
      <c r="X127" s="23"/>
      <c r="Y127" s="23"/>
      <c r="Z127" s="23"/>
      <c r="AA127" s="23"/>
      <c r="AB127" s="23"/>
    </row>
    <row r="128" spans="3:28" ht="15.75" customHeight="1">
      <c r="C128" s="456"/>
      <c r="D128" s="459"/>
      <c r="E128" s="459"/>
      <c r="F128" s="8"/>
      <c r="G128" s="8"/>
      <c r="H128" s="460"/>
      <c r="I128" s="23"/>
      <c r="J128" s="460"/>
      <c r="K128" s="460"/>
      <c r="L128" s="460"/>
      <c r="M128" s="23"/>
      <c r="N128" s="394"/>
      <c r="O128" s="23"/>
      <c r="P128" s="23"/>
      <c r="Q128" s="23"/>
      <c r="R128" s="394"/>
      <c r="S128" s="394"/>
      <c r="T128" s="23"/>
      <c r="U128" s="23"/>
      <c r="V128" s="23"/>
      <c r="W128" s="23"/>
      <c r="X128" s="23"/>
      <c r="Y128" s="23"/>
      <c r="Z128" s="23"/>
      <c r="AA128" s="23"/>
      <c r="AB128" s="23"/>
    </row>
    <row r="129" spans="3:28" ht="15.75" customHeight="1">
      <c r="C129" s="456"/>
      <c r="D129" s="459"/>
      <c r="E129" s="459"/>
      <c r="F129" s="8"/>
      <c r="G129" s="8"/>
      <c r="H129" s="460"/>
      <c r="I129" s="23"/>
      <c r="J129" s="460"/>
      <c r="K129" s="460"/>
      <c r="L129" s="460"/>
      <c r="M129" s="23"/>
      <c r="N129" s="394"/>
      <c r="O129" s="23"/>
      <c r="P129" s="23"/>
      <c r="Q129" s="23"/>
      <c r="R129" s="394"/>
      <c r="S129" s="394"/>
      <c r="T129" s="23"/>
      <c r="U129" s="23"/>
      <c r="V129" s="23"/>
      <c r="W129" s="23"/>
      <c r="X129" s="23"/>
      <c r="Y129" s="23"/>
      <c r="Z129" s="23"/>
      <c r="AA129" s="23"/>
      <c r="AB129" s="23"/>
    </row>
    <row r="130" spans="3:28" ht="15.75" customHeight="1">
      <c r="C130" s="456"/>
      <c r="D130" s="459"/>
      <c r="E130" s="459"/>
      <c r="F130" s="8"/>
      <c r="G130" s="8"/>
      <c r="H130" s="460"/>
      <c r="I130" s="23"/>
      <c r="J130" s="460"/>
      <c r="K130" s="460"/>
      <c r="L130" s="460"/>
      <c r="M130" s="23"/>
      <c r="N130" s="394"/>
      <c r="O130" s="23"/>
      <c r="P130" s="23"/>
      <c r="Q130" s="23"/>
      <c r="R130" s="394"/>
      <c r="S130" s="394"/>
      <c r="T130" s="23"/>
      <c r="U130" s="23"/>
      <c r="V130" s="23"/>
      <c r="W130" s="23"/>
      <c r="X130" s="23"/>
      <c r="Y130" s="23"/>
      <c r="Z130" s="23"/>
      <c r="AA130" s="23"/>
      <c r="AB130" s="23"/>
    </row>
    <row r="131" spans="3:28" ht="15.75" customHeight="1">
      <c r="C131" s="456"/>
      <c r="D131" s="459"/>
      <c r="E131" s="459"/>
      <c r="F131" s="8"/>
      <c r="G131" s="8"/>
      <c r="H131" s="460"/>
      <c r="I131" s="23"/>
      <c r="J131" s="460"/>
      <c r="K131" s="460"/>
      <c r="L131" s="460"/>
      <c r="M131" s="23"/>
      <c r="N131" s="394"/>
      <c r="O131" s="23"/>
      <c r="P131" s="23"/>
      <c r="Q131" s="23"/>
      <c r="R131" s="394"/>
      <c r="S131" s="394"/>
      <c r="T131" s="23"/>
      <c r="U131" s="23"/>
      <c r="V131" s="23"/>
      <c r="W131" s="23"/>
      <c r="X131" s="23"/>
      <c r="Y131" s="23"/>
      <c r="Z131" s="23"/>
      <c r="AA131" s="23"/>
      <c r="AB131" s="23"/>
    </row>
    <row r="132" spans="3:28" ht="15.75" customHeight="1">
      <c r="C132" s="456"/>
      <c r="D132" s="459"/>
      <c r="E132" s="459"/>
      <c r="F132" s="8"/>
      <c r="G132" s="8"/>
      <c r="H132" s="460"/>
      <c r="I132" s="23"/>
      <c r="J132" s="460"/>
      <c r="K132" s="460"/>
      <c r="L132" s="460"/>
      <c r="M132" s="23"/>
      <c r="N132" s="394"/>
      <c r="O132" s="23"/>
      <c r="P132" s="23"/>
      <c r="Q132" s="23"/>
      <c r="R132" s="394"/>
      <c r="S132" s="394"/>
      <c r="T132" s="23"/>
      <c r="U132" s="23"/>
      <c r="V132" s="23"/>
      <c r="W132" s="23"/>
      <c r="X132" s="23"/>
      <c r="Y132" s="23"/>
      <c r="Z132" s="23"/>
      <c r="AA132" s="23"/>
      <c r="AB132" s="23"/>
    </row>
    <row r="133" spans="3:28" ht="15.75" customHeight="1">
      <c r="C133" s="456"/>
      <c r="D133" s="459"/>
      <c r="E133" s="459"/>
      <c r="F133" s="8"/>
      <c r="G133" s="8"/>
      <c r="H133" s="460"/>
      <c r="I133" s="23"/>
      <c r="J133" s="460"/>
      <c r="K133" s="460"/>
      <c r="L133" s="460"/>
      <c r="M133" s="23"/>
      <c r="N133" s="394"/>
      <c r="O133" s="23"/>
      <c r="P133" s="23"/>
      <c r="Q133" s="23"/>
      <c r="R133" s="394"/>
      <c r="S133" s="394"/>
      <c r="T133" s="23"/>
      <c r="U133" s="23"/>
      <c r="V133" s="23"/>
      <c r="W133" s="23"/>
      <c r="X133" s="23"/>
      <c r="Y133" s="23"/>
      <c r="Z133" s="23"/>
      <c r="AA133" s="23"/>
      <c r="AB133" s="23"/>
    </row>
    <row r="134" spans="3:28" ht="15.75" customHeight="1">
      <c r="C134" s="456"/>
      <c r="D134" s="459"/>
      <c r="E134" s="459"/>
      <c r="F134" s="8"/>
      <c r="G134" s="8"/>
      <c r="H134" s="460"/>
      <c r="I134" s="23"/>
      <c r="J134" s="460"/>
      <c r="K134" s="460"/>
      <c r="L134" s="460"/>
      <c r="M134" s="23"/>
      <c r="N134" s="394"/>
      <c r="O134" s="23"/>
      <c r="P134" s="23"/>
      <c r="Q134" s="23"/>
      <c r="R134" s="394"/>
      <c r="S134" s="394"/>
      <c r="T134" s="23"/>
      <c r="U134" s="23"/>
      <c r="V134" s="23"/>
      <c r="W134" s="23"/>
      <c r="X134" s="23"/>
      <c r="Y134" s="23"/>
      <c r="Z134" s="23"/>
      <c r="AA134" s="23"/>
      <c r="AB134" s="23"/>
    </row>
    <row r="135" spans="3:28" ht="15.75" customHeight="1">
      <c r="C135" s="456"/>
      <c r="D135" s="459"/>
      <c r="E135" s="459"/>
      <c r="F135" s="8"/>
      <c r="G135" s="8"/>
      <c r="H135" s="460"/>
      <c r="I135" s="23"/>
      <c r="J135" s="460"/>
      <c r="K135" s="460"/>
      <c r="L135" s="460"/>
      <c r="M135" s="23"/>
      <c r="N135" s="394"/>
      <c r="O135" s="23"/>
      <c r="P135" s="23"/>
      <c r="Q135" s="23"/>
      <c r="R135" s="394"/>
      <c r="S135" s="394"/>
      <c r="T135" s="23"/>
      <c r="U135" s="23"/>
      <c r="V135" s="23"/>
      <c r="W135" s="23"/>
      <c r="X135" s="23"/>
      <c r="Y135" s="23"/>
      <c r="Z135" s="23"/>
      <c r="AA135" s="23"/>
      <c r="AB135" s="23"/>
    </row>
    <row r="136" spans="3:28" ht="15.75" customHeight="1">
      <c r="C136" s="456"/>
      <c r="D136" s="459"/>
      <c r="E136" s="459"/>
      <c r="F136" s="8"/>
      <c r="G136" s="8"/>
      <c r="H136" s="460"/>
      <c r="I136" s="23"/>
      <c r="J136" s="460"/>
      <c r="K136" s="460"/>
      <c r="L136" s="460"/>
      <c r="M136" s="23"/>
      <c r="N136" s="394"/>
      <c r="O136" s="23"/>
      <c r="P136" s="23"/>
      <c r="Q136" s="23"/>
      <c r="R136" s="394"/>
      <c r="S136" s="394"/>
      <c r="T136" s="23"/>
      <c r="U136" s="23"/>
      <c r="V136" s="23"/>
      <c r="W136" s="23"/>
      <c r="X136" s="23"/>
      <c r="Y136" s="23"/>
      <c r="Z136" s="23"/>
      <c r="AA136" s="23"/>
      <c r="AB136" s="23"/>
    </row>
    <row r="137" spans="3:28" ht="15.75" customHeight="1">
      <c r="C137" s="456"/>
      <c r="D137" s="459"/>
      <c r="E137" s="459"/>
      <c r="F137" s="8"/>
      <c r="G137" s="8"/>
      <c r="H137" s="460"/>
      <c r="I137" s="23"/>
      <c r="J137" s="460"/>
      <c r="K137" s="460"/>
      <c r="L137" s="460"/>
      <c r="M137" s="23"/>
      <c r="N137" s="394"/>
      <c r="O137" s="23"/>
      <c r="P137" s="23"/>
      <c r="Q137" s="23"/>
      <c r="R137" s="394"/>
      <c r="S137" s="394"/>
      <c r="T137" s="23"/>
      <c r="U137" s="23"/>
      <c r="V137" s="23"/>
      <c r="W137" s="23"/>
      <c r="X137" s="23"/>
      <c r="Y137" s="23"/>
      <c r="Z137" s="23"/>
      <c r="AA137" s="23"/>
      <c r="AB137" s="23"/>
    </row>
    <row r="138" spans="3:28" ht="15.75" customHeight="1">
      <c r="C138" s="456"/>
      <c r="D138" s="459"/>
      <c r="E138" s="459"/>
      <c r="F138" s="8"/>
      <c r="G138" s="8"/>
      <c r="H138" s="460"/>
      <c r="I138" s="23"/>
      <c r="J138" s="460"/>
      <c r="K138" s="460"/>
      <c r="L138" s="460"/>
      <c r="M138" s="23"/>
      <c r="N138" s="394"/>
      <c r="O138" s="23"/>
      <c r="P138" s="23"/>
      <c r="Q138" s="23"/>
      <c r="R138" s="394"/>
      <c r="S138" s="394"/>
      <c r="T138" s="23"/>
      <c r="U138" s="23"/>
      <c r="V138" s="23"/>
      <c r="W138" s="23"/>
      <c r="X138" s="23"/>
      <c r="Y138" s="23"/>
      <c r="Z138" s="23"/>
      <c r="AA138" s="23"/>
      <c r="AB138" s="23"/>
    </row>
    <row r="139" spans="3:28" ht="15.75" customHeight="1">
      <c r="C139" s="456"/>
      <c r="D139" s="459"/>
      <c r="E139" s="459"/>
      <c r="F139" s="8"/>
      <c r="G139" s="8"/>
      <c r="H139" s="460"/>
      <c r="I139" s="23"/>
      <c r="J139" s="460"/>
      <c r="K139" s="460"/>
      <c r="L139" s="460"/>
      <c r="M139" s="23"/>
      <c r="N139" s="394"/>
      <c r="O139" s="23"/>
      <c r="P139" s="23"/>
      <c r="Q139" s="23"/>
      <c r="R139" s="394"/>
      <c r="S139" s="394"/>
      <c r="T139" s="23"/>
      <c r="U139" s="23"/>
      <c r="V139" s="23"/>
      <c r="W139" s="23"/>
      <c r="X139" s="23"/>
      <c r="Y139" s="23"/>
      <c r="Z139" s="23"/>
      <c r="AA139" s="23"/>
      <c r="AB139" s="23"/>
    </row>
    <row r="140" spans="3:28" ht="15.75" customHeight="1">
      <c r="C140" s="456"/>
      <c r="D140" s="459"/>
      <c r="E140" s="459"/>
      <c r="F140" s="8"/>
      <c r="G140" s="8"/>
      <c r="H140" s="460"/>
      <c r="I140" s="23"/>
      <c r="J140" s="460"/>
      <c r="K140" s="460"/>
      <c r="L140" s="460"/>
      <c r="M140" s="23"/>
      <c r="N140" s="394"/>
      <c r="O140" s="23"/>
      <c r="P140" s="23"/>
      <c r="Q140" s="23"/>
      <c r="R140" s="394"/>
      <c r="S140" s="394"/>
      <c r="T140" s="23"/>
      <c r="U140" s="23"/>
      <c r="V140" s="23"/>
      <c r="W140" s="23"/>
      <c r="X140" s="23"/>
      <c r="Y140" s="23"/>
      <c r="Z140" s="23"/>
      <c r="AA140" s="23"/>
      <c r="AB140" s="23"/>
    </row>
    <row r="141" spans="3:28" ht="15.75" customHeight="1">
      <c r="C141" s="456"/>
      <c r="D141" s="459"/>
      <c r="E141" s="459"/>
      <c r="F141" s="8"/>
      <c r="G141" s="8"/>
      <c r="H141" s="460"/>
      <c r="I141" s="23"/>
      <c r="J141" s="460"/>
      <c r="K141" s="460"/>
      <c r="L141" s="460"/>
      <c r="M141" s="23"/>
      <c r="N141" s="394"/>
      <c r="O141" s="23"/>
      <c r="P141" s="23"/>
      <c r="Q141" s="23"/>
      <c r="R141" s="394"/>
      <c r="S141" s="394"/>
      <c r="T141" s="23"/>
      <c r="U141" s="23"/>
      <c r="V141" s="23"/>
      <c r="W141" s="23"/>
      <c r="X141" s="23"/>
      <c r="Y141" s="23"/>
      <c r="Z141" s="23"/>
      <c r="AA141" s="23"/>
      <c r="AB141" s="23"/>
    </row>
    <row r="142" spans="3:28" ht="15.75" customHeight="1">
      <c r="C142" s="456"/>
      <c r="D142" s="459"/>
      <c r="E142" s="459"/>
      <c r="F142" s="8"/>
      <c r="G142" s="8"/>
      <c r="H142" s="460"/>
      <c r="I142" s="23"/>
      <c r="J142" s="460"/>
      <c r="K142" s="460"/>
      <c r="L142" s="460"/>
      <c r="M142" s="23"/>
      <c r="N142" s="394"/>
      <c r="O142" s="23"/>
      <c r="P142" s="23"/>
      <c r="Q142" s="23"/>
      <c r="R142" s="394"/>
      <c r="S142" s="394"/>
      <c r="T142" s="23"/>
      <c r="U142" s="23"/>
      <c r="V142" s="23"/>
      <c r="W142" s="23"/>
      <c r="X142" s="23"/>
      <c r="Y142" s="23"/>
      <c r="Z142" s="23"/>
      <c r="AA142" s="23"/>
      <c r="AB142" s="23"/>
    </row>
    <row r="143" spans="3:28" ht="15.75" customHeight="1">
      <c r="C143" s="456"/>
      <c r="D143" s="459"/>
      <c r="E143" s="459"/>
      <c r="F143" s="8"/>
      <c r="G143" s="8"/>
      <c r="H143" s="460"/>
      <c r="I143" s="23"/>
      <c r="J143" s="460"/>
      <c r="K143" s="460"/>
      <c r="L143" s="460"/>
      <c r="M143" s="23"/>
      <c r="N143" s="394"/>
      <c r="O143" s="23"/>
      <c r="P143" s="23"/>
      <c r="Q143" s="23"/>
      <c r="R143" s="394"/>
      <c r="S143" s="394"/>
      <c r="T143" s="23"/>
      <c r="U143" s="23"/>
      <c r="V143" s="23"/>
      <c r="W143" s="23"/>
      <c r="X143" s="23"/>
      <c r="Y143" s="23"/>
      <c r="Z143" s="23"/>
      <c r="AA143" s="23"/>
      <c r="AB143" s="23"/>
    </row>
    <row r="144" spans="3:28" ht="15.75" customHeight="1">
      <c r="C144" s="456"/>
      <c r="D144" s="459"/>
      <c r="E144" s="459"/>
      <c r="F144" s="8"/>
      <c r="G144" s="8"/>
      <c r="H144" s="460"/>
      <c r="I144" s="23"/>
      <c r="J144" s="460"/>
      <c r="K144" s="460"/>
      <c r="L144" s="460"/>
      <c r="M144" s="23"/>
      <c r="N144" s="394"/>
      <c r="O144" s="23"/>
      <c r="P144" s="23"/>
      <c r="Q144" s="23"/>
      <c r="R144" s="394"/>
      <c r="S144" s="394"/>
      <c r="T144" s="23"/>
      <c r="U144" s="23"/>
      <c r="V144" s="23"/>
      <c r="W144" s="23"/>
      <c r="X144" s="23"/>
      <c r="Y144" s="23"/>
      <c r="Z144" s="23"/>
      <c r="AA144" s="23"/>
      <c r="AB144" s="23"/>
    </row>
    <row r="145" spans="3:28" ht="15.75" customHeight="1">
      <c r="C145" s="456"/>
      <c r="D145" s="459"/>
      <c r="E145" s="459"/>
      <c r="F145" s="8"/>
      <c r="G145" s="8"/>
      <c r="H145" s="460"/>
      <c r="I145" s="23"/>
      <c r="J145" s="460"/>
      <c r="K145" s="460"/>
      <c r="L145" s="460"/>
      <c r="M145" s="23"/>
      <c r="N145" s="394"/>
      <c r="O145" s="23"/>
      <c r="P145" s="23"/>
      <c r="Q145" s="23"/>
      <c r="R145" s="394"/>
      <c r="S145" s="394"/>
      <c r="T145" s="23"/>
      <c r="U145" s="23"/>
      <c r="V145" s="23"/>
      <c r="W145" s="23"/>
      <c r="X145" s="23"/>
      <c r="Y145" s="23"/>
      <c r="Z145" s="23"/>
      <c r="AA145" s="23"/>
      <c r="AB145" s="23"/>
    </row>
    <row r="146" spans="3:28" ht="15.75" customHeight="1">
      <c r="C146" s="456"/>
      <c r="D146" s="459"/>
      <c r="E146" s="459"/>
      <c r="F146" s="8"/>
      <c r="G146" s="8"/>
      <c r="H146" s="460"/>
      <c r="I146" s="23"/>
      <c r="J146" s="460"/>
      <c r="K146" s="460"/>
      <c r="L146" s="460"/>
      <c r="M146" s="23"/>
      <c r="N146" s="394"/>
      <c r="O146" s="23"/>
      <c r="P146" s="23"/>
      <c r="Q146" s="23"/>
      <c r="R146" s="394"/>
      <c r="S146" s="394"/>
      <c r="T146" s="23"/>
      <c r="U146" s="23"/>
      <c r="V146" s="23"/>
      <c r="W146" s="23"/>
      <c r="X146" s="23"/>
      <c r="Y146" s="23"/>
      <c r="Z146" s="23"/>
      <c r="AA146" s="23"/>
      <c r="AB146" s="23"/>
    </row>
    <row r="147" spans="3:28" ht="15.75" customHeight="1">
      <c r="C147" s="456"/>
      <c r="D147" s="459"/>
      <c r="E147" s="459"/>
      <c r="F147" s="8"/>
      <c r="G147" s="8"/>
      <c r="H147" s="460"/>
      <c r="I147" s="23"/>
      <c r="J147" s="460"/>
      <c r="K147" s="460"/>
      <c r="L147" s="460"/>
      <c r="M147" s="23"/>
      <c r="N147" s="394"/>
      <c r="O147" s="23"/>
      <c r="P147" s="23"/>
      <c r="Q147" s="23"/>
      <c r="R147" s="394"/>
      <c r="S147" s="394"/>
      <c r="T147" s="23"/>
      <c r="U147" s="23"/>
      <c r="V147" s="23"/>
      <c r="W147" s="23"/>
      <c r="X147" s="23"/>
      <c r="Y147" s="23"/>
      <c r="Z147" s="23"/>
      <c r="AA147" s="23"/>
      <c r="AB147" s="23"/>
    </row>
    <row r="148" spans="3:28" ht="15.75" customHeight="1">
      <c r="C148" s="456"/>
      <c r="D148" s="459"/>
      <c r="E148" s="459"/>
      <c r="F148" s="8"/>
      <c r="G148" s="8"/>
      <c r="H148" s="460"/>
      <c r="I148" s="23"/>
      <c r="J148" s="460"/>
      <c r="K148" s="460"/>
      <c r="L148" s="460"/>
      <c r="M148" s="23"/>
      <c r="N148" s="394"/>
      <c r="O148" s="23"/>
      <c r="P148" s="23"/>
      <c r="Q148" s="23"/>
      <c r="R148" s="394"/>
      <c r="S148" s="394"/>
      <c r="T148" s="23"/>
      <c r="U148" s="23"/>
      <c r="V148" s="23"/>
      <c r="W148" s="23"/>
      <c r="X148" s="23"/>
      <c r="Y148" s="23"/>
      <c r="Z148" s="23"/>
      <c r="AA148" s="23"/>
      <c r="AB148" s="23"/>
    </row>
    <row r="149" spans="3:28" ht="15.75" customHeight="1">
      <c r="C149" s="456"/>
      <c r="D149" s="459"/>
      <c r="E149" s="459"/>
      <c r="F149" s="8"/>
      <c r="G149" s="8"/>
      <c r="H149" s="460"/>
      <c r="I149" s="23"/>
      <c r="J149" s="460"/>
      <c r="K149" s="460"/>
      <c r="L149" s="460"/>
      <c r="M149" s="23"/>
      <c r="N149" s="394"/>
      <c r="O149" s="23"/>
      <c r="P149" s="23"/>
      <c r="Q149" s="23"/>
      <c r="R149" s="394"/>
      <c r="S149" s="394"/>
      <c r="T149" s="23"/>
      <c r="U149" s="23"/>
      <c r="V149" s="23"/>
      <c r="W149" s="23"/>
      <c r="X149" s="23"/>
      <c r="Y149" s="23"/>
      <c r="Z149" s="23"/>
      <c r="AA149" s="23"/>
      <c r="AB149" s="23"/>
    </row>
    <row r="150" spans="3:28" ht="15.75" customHeight="1">
      <c r="C150" s="456"/>
      <c r="D150" s="459"/>
      <c r="E150" s="459"/>
      <c r="F150" s="8"/>
      <c r="G150" s="8"/>
      <c r="H150" s="460"/>
      <c r="I150" s="23"/>
      <c r="J150" s="460"/>
      <c r="K150" s="460"/>
      <c r="L150" s="460"/>
      <c r="M150" s="23"/>
      <c r="N150" s="394"/>
      <c r="O150" s="23"/>
      <c r="P150" s="23"/>
      <c r="Q150" s="23"/>
      <c r="R150" s="394"/>
      <c r="S150" s="394"/>
      <c r="T150" s="23"/>
      <c r="U150" s="23"/>
      <c r="V150" s="23"/>
      <c r="W150" s="23"/>
      <c r="X150" s="23"/>
      <c r="Y150" s="23"/>
      <c r="Z150" s="23"/>
      <c r="AA150" s="23"/>
      <c r="AB150" s="23"/>
    </row>
    <row r="151" spans="3:28" ht="15.75" customHeight="1">
      <c r="C151" s="456"/>
      <c r="D151" s="459"/>
      <c r="E151" s="459"/>
      <c r="F151" s="8"/>
      <c r="G151" s="8"/>
      <c r="H151" s="460"/>
      <c r="I151" s="23"/>
      <c r="J151" s="460"/>
      <c r="K151" s="460"/>
      <c r="L151" s="460"/>
      <c r="M151" s="23"/>
      <c r="N151" s="394"/>
      <c r="O151" s="23"/>
      <c r="P151" s="23"/>
      <c r="Q151" s="23"/>
      <c r="R151" s="394"/>
      <c r="S151" s="394"/>
      <c r="T151" s="23"/>
      <c r="U151" s="23"/>
      <c r="V151" s="23"/>
      <c r="W151" s="23"/>
      <c r="X151" s="23"/>
      <c r="Y151" s="23"/>
      <c r="Z151" s="23"/>
      <c r="AA151" s="23"/>
      <c r="AB151" s="23"/>
    </row>
    <row r="152" spans="3:28" ht="15.75" customHeight="1">
      <c r="C152" s="456"/>
      <c r="D152" s="459"/>
      <c r="E152" s="459"/>
      <c r="F152" s="8"/>
      <c r="G152" s="8"/>
      <c r="H152" s="460"/>
      <c r="I152" s="23"/>
      <c r="J152" s="460"/>
      <c r="K152" s="460"/>
      <c r="L152" s="460"/>
      <c r="M152" s="23"/>
      <c r="N152" s="394"/>
      <c r="O152" s="23"/>
      <c r="P152" s="23"/>
      <c r="Q152" s="23"/>
      <c r="R152" s="394"/>
      <c r="S152" s="394"/>
      <c r="T152" s="23"/>
      <c r="U152" s="23"/>
      <c r="V152" s="23"/>
      <c r="W152" s="23"/>
      <c r="X152" s="23"/>
      <c r="Y152" s="23"/>
      <c r="Z152" s="23"/>
      <c r="AA152" s="23"/>
      <c r="AB152" s="23"/>
    </row>
    <row r="153" spans="3:28" ht="15.75" customHeight="1">
      <c r="C153" s="456"/>
      <c r="D153" s="459"/>
      <c r="E153" s="459"/>
      <c r="F153" s="8"/>
      <c r="G153" s="8"/>
      <c r="H153" s="460"/>
      <c r="I153" s="23"/>
      <c r="J153" s="460"/>
      <c r="K153" s="460"/>
      <c r="L153" s="460"/>
      <c r="M153" s="23"/>
      <c r="N153" s="394"/>
      <c r="O153" s="23"/>
      <c r="P153" s="23"/>
      <c r="Q153" s="23"/>
      <c r="R153" s="394"/>
      <c r="S153" s="394"/>
      <c r="T153" s="23"/>
      <c r="U153" s="23"/>
      <c r="V153" s="23"/>
      <c r="W153" s="23"/>
      <c r="X153" s="23"/>
      <c r="Y153" s="23"/>
      <c r="Z153" s="23"/>
      <c r="AA153" s="23"/>
      <c r="AB153" s="23"/>
    </row>
    <row r="154" spans="3:28" ht="15.75" customHeight="1">
      <c r="C154" s="456"/>
      <c r="D154" s="459"/>
      <c r="E154" s="459"/>
      <c r="F154" s="8"/>
      <c r="G154" s="8"/>
      <c r="H154" s="460"/>
      <c r="I154" s="23"/>
      <c r="J154" s="460"/>
      <c r="K154" s="460"/>
      <c r="L154" s="460"/>
      <c r="M154" s="23"/>
      <c r="N154" s="394"/>
      <c r="O154" s="23"/>
      <c r="P154" s="23"/>
      <c r="Q154" s="23"/>
      <c r="R154" s="394"/>
      <c r="S154" s="394"/>
      <c r="T154" s="23"/>
      <c r="U154" s="23"/>
      <c r="V154" s="23"/>
      <c r="W154" s="23"/>
      <c r="X154" s="23"/>
      <c r="Y154" s="23"/>
      <c r="Z154" s="23"/>
      <c r="AA154" s="23"/>
      <c r="AB154" s="23"/>
    </row>
    <row r="155" spans="3:28" ht="15.75" customHeight="1">
      <c r="C155" s="456"/>
      <c r="D155" s="459"/>
      <c r="E155" s="459"/>
      <c r="F155" s="8"/>
      <c r="G155" s="8"/>
      <c r="H155" s="460"/>
      <c r="I155" s="23"/>
      <c r="J155" s="460"/>
      <c r="K155" s="460"/>
      <c r="L155" s="460"/>
      <c r="M155" s="23"/>
      <c r="N155" s="394"/>
      <c r="O155" s="23"/>
      <c r="P155" s="23"/>
      <c r="Q155" s="23"/>
      <c r="R155" s="394"/>
      <c r="S155" s="394"/>
      <c r="T155" s="23"/>
      <c r="U155" s="23"/>
      <c r="V155" s="23"/>
      <c r="W155" s="23"/>
      <c r="X155" s="23"/>
      <c r="Y155" s="23"/>
      <c r="Z155" s="23"/>
      <c r="AA155" s="23"/>
      <c r="AB155" s="23"/>
    </row>
    <row r="156" spans="3:28" ht="15.75" customHeight="1">
      <c r="C156" s="456"/>
      <c r="D156" s="459"/>
      <c r="E156" s="459"/>
      <c r="F156" s="8"/>
      <c r="G156" s="8"/>
      <c r="H156" s="460"/>
      <c r="I156" s="23"/>
      <c r="J156" s="460"/>
      <c r="K156" s="460"/>
      <c r="L156" s="460"/>
      <c r="M156" s="23"/>
      <c r="N156" s="394"/>
      <c r="O156" s="23"/>
      <c r="P156" s="23"/>
      <c r="Q156" s="23"/>
      <c r="R156" s="394"/>
      <c r="S156" s="394"/>
      <c r="T156" s="23"/>
      <c r="U156" s="23"/>
      <c r="V156" s="23"/>
      <c r="W156" s="23"/>
      <c r="X156" s="23"/>
      <c r="Y156" s="23"/>
      <c r="Z156" s="23"/>
      <c r="AA156" s="23"/>
      <c r="AB156" s="23"/>
    </row>
    <row r="157" spans="3:28" ht="15.75" customHeight="1">
      <c r="C157" s="456"/>
      <c r="D157" s="459"/>
      <c r="E157" s="459"/>
      <c r="F157" s="8"/>
      <c r="G157" s="8"/>
      <c r="H157" s="460"/>
      <c r="I157" s="23"/>
      <c r="J157" s="460"/>
      <c r="K157" s="460"/>
      <c r="L157" s="460"/>
      <c r="M157" s="23"/>
      <c r="N157" s="394"/>
      <c r="O157" s="23"/>
      <c r="P157" s="23"/>
      <c r="Q157" s="23"/>
      <c r="R157" s="394"/>
      <c r="S157" s="394"/>
      <c r="T157" s="23"/>
      <c r="U157" s="23"/>
      <c r="V157" s="23"/>
      <c r="W157" s="23"/>
      <c r="X157" s="23"/>
      <c r="Y157" s="23"/>
      <c r="Z157" s="23"/>
      <c r="AA157" s="23"/>
      <c r="AB157" s="23"/>
    </row>
    <row r="158" spans="3:28" ht="15.75" customHeight="1">
      <c r="C158" s="456"/>
      <c r="D158" s="459"/>
      <c r="E158" s="459"/>
      <c r="F158" s="8"/>
      <c r="G158" s="8"/>
      <c r="H158" s="460"/>
      <c r="I158" s="23"/>
      <c r="J158" s="460"/>
      <c r="K158" s="460"/>
      <c r="L158" s="460"/>
      <c r="M158" s="23"/>
      <c r="N158" s="394"/>
      <c r="O158" s="23"/>
      <c r="P158" s="23"/>
      <c r="Q158" s="23"/>
      <c r="R158" s="394"/>
      <c r="S158" s="394"/>
      <c r="T158" s="23"/>
      <c r="U158" s="23"/>
      <c r="V158" s="23"/>
      <c r="W158" s="23"/>
      <c r="X158" s="23"/>
      <c r="Y158" s="23"/>
      <c r="Z158" s="23"/>
      <c r="AA158" s="23"/>
      <c r="AB158" s="23"/>
    </row>
    <row r="159" spans="3:28" ht="15.75" customHeight="1">
      <c r="C159" s="456"/>
      <c r="D159" s="459"/>
      <c r="E159" s="459"/>
      <c r="F159" s="8"/>
      <c r="G159" s="8"/>
      <c r="H159" s="460"/>
      <c r="I159" s="23"/>
      <c r="J159" s="460"/>
      <c r="K159" s="460"/>
      <c r="L159" s="460"/>
      <c r="M159" s="23"/>
      <c r="N159" s="394"/>
      <c r="O159" s="23"/>
      <c r="P159" s="23"/>
      <c r="Q159" s="23"/>
      <c r="R159" s="394"/>
      <c r="S159" s="394"/>
      <c r="T159" s="23"/>
      <c r="U159" s="23"/>
      <c r="V159" s="23"/>
      <c r="W159" s="23"/>
      <c r="X159" s="23"/>
      <c r="Y159" s="23"/>
      <c r="Z159" s="23"/>
      <c r="AA159" s="23"/>
      <c r="AB159" s="23"/>
    </row>
    <row r="160" spans="3:28" ht="15.75" customHeight="1">
      <c r="C160" s="456"/>
      <c r="D160" s="459"/>
      <c r="E160" s="459"/>
      <c r="F160" s="8"/>
      <c r="G160" s="8"/>
      <c r="H160" s="460"/>
      <c r="I160" s="23"/>
      <c r="J160" s="460"/>
      <c r="K160" s="460"/>
      <c r="L160" s="460"/>
      <c r="M160" s="23"/>
      <c r="N160" s="394"/>
      <c r="O160" s="23"/>
      <c r="P160" s="23"/>
      <c r="Q160" s="23"/>
      <c r="R160" s="394"/>
      <c r="S160" s="394"/>
      <c r="T160" s="23"/>
      <c r="U160" s="23"/>
      <c r="V160" s="23"/>
      <c r="W160" s="23"/>
      <c r="X160" s="23"/>
      <c r="Y160" s="23"/>
      <c r="Z160" s="23"/>
      <c r="AA160" s="23"/>
      <c r="AB160" s="23"/>
    </row>
    <row r="161" spans="3:28" ht="15.75" customHeight="1">
      <c r="C161" s="456"/>
      <c r="D161" s="459"/>
      <c r="E161" s="459"/>
      <c r="F161" s="8"/>
      <c r="G161" s="8"/>
      <c r="H161" s="460"/>
      <c r="I161" s="23"/>
      <c r="J161" s="460"/>
      <c r="K161" s="460"/>
      <c r="L161" s="460"/>
      <c r="M161" s="23"/>
      <c r="N161" s="394"/>
      <c r="O161" s="23"/>
      <c r="P161" s="23"/>
      <c r="Q161" s="23"/>
      <c r="R161" s="394"/>
      <c r="S161" s="394"/>
      <c r="T161" s="23"/>
      <c r="U161" s="23"/>
      <c r="V161" s="23"/>
      <c r="W161" s="23"/>
      <c r="X161" s="23"/>
      <c r="Y161" s="23"/>
      <c r="Z161" s="23"/>
      <c r="AA161" s="23"/>
      <c r="AB161" s="23"/>
    </row>
    <row r="162" spans="3:28" ht="15.75" customHeight="1">
      <c r="C162" s="456"/>
      <c r="D162" s="459"/>
      <c r="E162" s="459"/>
      <c r="F162" s="8"/>
      <c r="G162" s="8"/>
      <c r="H162" s="460"/>
      <c r="I162" s="23"/>
      <c r="J162" s="460"/>
      <c r="K162" s="460"/>
      <c r="L162" s="460"/>
      <c r="M162" s="23"/>
      <c r="N162" s="394"/>
      <c r="O162" s="23"/>
      <c r="P162" s="23"/>
      <c r="Q162" s="23"/>
      <c r="R162" s="394"/>
      <c r="S162" s="394"/>
      <c r="T162" s="23"/>
      <c r="U162" s="23"/>
      <c r="V162" s="23"/>
      <c r="W162" s="23"/>
      <c r="X162" s="23"/>
      <c r="Y162" s="23"/>
      <c r="Z162" s="23"/>
      <c r="AA162" s="23"/>
      <c r="AB162" s="23"/>
    </row>
    <row r="163" spans="3:28" ht="15.75" customHeight="1">
      <c r="C163" s="456"/>
      <c r="D163" s="459"/>
      <c r="E163" s="459"/>
      <c r="F163" s="8"/>
      <c r="G163" s="8"/>
      <c r="H163" s="460"/>
      <c r="I163" s="23"/>
      <c r="J163" s="460"/>
      <c r="K163" s="460"/>
      <c r="L163" s="460"/>
      <c r="M163" s="23"/>
      <c r="N163" s="394"/>
      <c r="O163" s="23"/>
      <c r="P163" s="23"/>
      <c r="Q163" s="23"/>
      <c r="R163" s="394"/>
      <c r="S163" s="394"/>
      <c r="T163" s="23"/>
      <c r="U163" s="23"/>
      <c r="V163" s="23"/>
      <c r="W163" s="23"/>
      <c r="X163" s="23"/>
      <c r="Y163" s="23"/>
      <c r="Z163" s="23"/>
      <c r="AA163" s="23"/>
      <c r="AB163" s="23"/>
    </row>
    <row r="164" spans="3:28" ht="15.75" customHeight="1">
      <c r="C164" s="456"/>
      <c r="D164" s="459"/>
      <c r="E164" s="459"/>
      <c r="F164" s="8"/>
      <c r="G164" s="8"/>
      <c r="H164" s="460"/>
      <c r="I164" s="23"/>
      <c r="J164" s="460"/>
      <c r="K164" s="460"/>
      <c r="L164" s="460"/>
      <c r="M164" s="23"/>
      <c r="N164" s="394"/>
      <c r="O164" s="23"/>
      <c r="P164" s="23"/>
      <c r="Q164" s="23"/>
      <c r="R164" s="394"/>
      <c r="S164" s="394"/>
      <c r="T164" s="23"/>
      <c r="U164" s="23"/>
      <c r="V164" s="23"/>
      <c r="W164" s="23"/>
      <c r="X164" s="23"/>
      <c r="Y164" s="23"/>
      <c r="Z164" s="23"/>
      <c r="AA164" s="23"/>
      <c r="AB164" s="23"/>
    </row>
    <row r="165" spans="3:28" ht="15.75" customHeight="1">
      <c r="C165" s="456"/>
      <c r="D165" s="459"/>
      <c r="E165" s="459"/>
      <c r="F165" s="8"/>
      <c r="G165" s="8"/>
      <c r="H165" s="460"/>
      <c r="I165" s="23"/>
      <c r="J165" s="460"/>
      <c r="K165" s="460"/>
      <c r="L165" s="460"/>
      <c r="M165" s="23"/>
      <c r="N165" s="394"/>
      <c r="O165" s="23"/>
      <c r="P165" s="23"/>
      <c r="Q165" s="23"/>
      <c r="R165" s="394"/>
      <c r="S165" s="394"/>
      <c r="T165" s="23"/>
      <c r="U165" s="23"/>
      <c r="V165" s="23"/>
      <c r="W165" s="23"/>
      <c r="X165" s="23"/>
      <c r="Y165" s="23"/>
      <c r="Z165" s="23"/>
      <c r="AA165" s="23"/>
      <c r="AB165" s="23"/>
    </row>
    <row r="166" spans="3:28" ht="15.75" customHeight="1">
      <c r="C166" s="456"/>
      <c r="D166" s="459"/>
      <c r="E166" s="459"/>
      <c r="F166" s="8"/>
      <c r="G166" s="8"/>
      <c r="H166" s="460"/>
      <c r="I166" s="23"/>
      <c r="J166" s="460"/>
      <c r="K166" s="460"/>
      <c r="L166" s="460"/>
      <c r="M166" s="23"/>
      <c r="N166" s="394"/>
      <c r="O166" s="23"/>
      <c r="P166" s="23"/>
      <c r="Q166" s="23"/>
      <c r="R166" s="394"/>
      <c r="S166" s="394"/>
      <c r="T166" s="23"/>
      <c r="U166" s="23"/>
      <c r="V166" s="23"/>
      <c r="W166" s="23"/>
      <c r="X166" s="23"/>
      <c r="Y166" s="23"/>
      <c r="Z166" s="23"/>
      <c r="AA166" s="23"/>
      <c r="AB166" s="23"/>
    </row>
    <row r="167" spans="3:28" ht="15.75" customHeight="1">
      <c r="C167" s="456"/>
      <c r="D167" s="459"/>
      <c r="E167" s="459"/>
      <c r="F167" s="8"/>
      <c r="G167" s="8"/>
      <c r="H167" s="460"/>
      <c r="I167" s="23"/>
      <c r="J167" s="460"/>
      <c r="K167" s="460"/>
      <c r="L167" s="460"/>
      <c r="M167" s="23"/>
      <c r="N167" s="394"/>
      <c r="O167" s="23"/>
      <c r="P167" s="23"/>
      <c r="Q167" s="23"/>
      <c r="R167" s="394"/>
      <c r="S167" s="394"/>
      <c r="T167" s="23"/>
      <c r="U167" s="23"/>
      <c r="V167" s="23"/>
      <c r="W167" s="23"/>
      <c r="X167" s="23"/>
      <c r="Y167" s="23"/>
      <c r="Z167" s="23"/>
      <c r="AA167" s="23"/>
      <c r="AB167" s="23"/>
    </row>
    <row r="168" spans="3:28" ht="15.75" customHeight="1">
      <c r="C168" s="456"/>
      <c r="D168" s="459"/>
      <c r="E168" s="459"/>
      <c r="F168" s="8"/>
      <c r="G168" s="8"/>
      <c r="H168" s="460"/>
      <c r="I168" s="23"/>
      <c r="J168" s="460"/>
      <c r="K168" s="460"/>
      <c r="L168" s="460"/>
      <c r="M168" s="23"/>
      <c r="N168" s="394"/>
      <c r="O168" s="23"/>
      <c r="P168" s="23"/>
      <c r="Q168" s="23"/>
      <c r="R168" s="394"/>
      <c r="S168" s="394"/>
      <c r="T168" s="23"/>
      <c r="U168" s="23"/>
      <c r="V168" s="23"/>
      <c r="W168" s="23"/>
      <c r="X168" s="23"/>
      <c r="Y168" s="23"/>
      <c r="Z168" s="23"/>
      <c r="AA168" s="23"/>
      <c r="AB168" s="23"/>
    </row>
    <row r="169" spans="3:28" ht="15.75" customHeight="1">
      <c r="C169" s="456"/>
      <c r="D169" s="459"/>
      <c r="E169" s="459"/>
      <c r="F169" s="8"/>
      <c r="G169" s="8"/>
      <c r="H169" s="460"/>
      <c r="I169" s="23"/>
      <c r="J169" s="460"/>
      <c r="K169" s="460"/>
      <c r="L169" s="460"/>
      <c r="M169" s="23"/>
      <c r="N169" s="394"/>
      <c r="O169" s="23"/>
      <c r="P169" s="23"/>
      <c r="Q169" s="23"/>
      <c r="R169" s="394"/>
      <c r="S169" s="394"/>
      <c r="T169" s="23"/>
      <c r="U169" s="23"/>
      <c r="V169" s="23"/>
      <c r="W169" s="23"/>
      <c r="X169" s="23"/>
      <c r="Y169" s="23"/>
      <c r="Z169" s="23"/>
      <c r="AA169" s="23"/>
      <c r="AB169" s="23"/>
    </row>
    <row r="170" spans="3:28" ht="15.75" customHeight="1">
      <c r="C170" s="456"/>
      <c r="D170" s="459"/>
      <c r="E170" s="459"/>
      <c r="F170" s="8"/>
      <c r="G170" s="8"/>
      <c r="H170" s="460"/>
      <c r="I170" s="23"/>
      <c r="J170" s="460"/>
      <c r="K170" s="460"/>
      <c r="L170" s="460"/>
      <c r="M170" s="23"/>
      <c r="N170" s="394"/>
      <c r="O170" s="23"/>
      <c r="P170" s="23"/>
      <c r="Q170" s="23"/>
      <c r="R170" s="394"/>
      <c r="S170" s="394"/>
      <c r="T170" s="23"/>
      <c r="U170" s="23"/>
      <c r="V170" s="23"/>
      <c r="W170" s="23"/>
      <c r="X170" s="23"/>
      <c r="Y170" s="23"/>
      <c r="Z170" s="23"/>
      <c r="AA170" s="23"/>
      <c r="AB170" s="23"/>
    </row>
    <row r="171" spans="3:28" ht="15.75" customHeight="1">
      <c r="C171" s="456"/>
      <c r="D171" s="459"/>
      <c r="E171" s="459"/>
      <c r="F171" s="8"/>
      <c r="G171" s="8"/>
      <c r="H171" s="460"/>
      <c r="I171" s="23"/>
      <c r="J171" s="460"/>
      <c r="K171" s="460"/>
      <c r="L171" s="460"/>
      <c r="M171" s="23"/>
      <c r="N171" s="394"/>
      <c r="O171" s="23"/>
      <c r="P171" s="23"/>
      <c r="Q171" s="23"/>
      <c r="R171" s="394"/>
      <c r="S171" s="394"/>
      <c r="T171" s="23"/>
      <c r="U171" s="23"/>
      <c r="V171" s="23"/>
      <c r="W171" s="23"/>
      <c r="X171" s="23"/>
      <c r="Y171" s="23"/>
      <c r="Z171" s="23"/>
      <c r="AA171" s="23"/>
      <c r="AB171" s="23"/>
    </row>
    <row r="172" spans="3:28" ht="15.75" customHeight="1">
      <c r="C172" s="456"/>
      <c r="D172" s="459"/>
      <c r="E172" s="459"/>
      <c r="F172" s="8"/>
      <c r="G172" s="8"/>
      <c r="H172" s="460"/>
      <c r="I172" s="23"/>
      <c r="J172" s="460"/>
      <c r="K172" s="460"/>
      <c r="L172" s="460"/>
      <c r="M172" s="23"/>
      <c r="N172" s="394"/>
      <c r="O172" s="23"/>
      <c r="P172" s="23"/>
      <c r="Q172" s="23"/>
      <c r="R172" s="394"/>
      <c r="S172" s="394"/>
      <c r="T172" s="23"/>
      <c r="U172" s="23"/>
      <c r="V172" s="23"/>
      <c r="W172" s="23"/>
      <c r="X172" s="23"/>
      <c r="Y172" s="23"/>
      <c r="Z172" s="23"/>
      <c r="AA172" s="23"/>
      <c r="AB172" s="23"/>
    </row>
    <row r="173" spans="3:28" ht="15.75" customHeight="1">
      <c r="C173" s="456"/>
      <c r="D173" s="459"/>
      <c r="E173" s="459"/>
      <c r="F173" s="8"/>
      <c r="G173" s="8"/>
      <c r="H173" s="460"/>
      <c r="I173" s="23"/>
      <c r="J173" s="460"/>
      <c r="K173" s="460"/>
      <c r="L173" s="460"/>
      <c r="M173" s="23"/>
      <c r="N173" s="394"/>
      <c r="O173" s="23"/>
      <c r="P173" s="23"/>
      <c r="Q173" s="23"/>
      <c r="R173" s="394"/>
      <c r="S173" s="394"/>
      <c r="T173" s="23"/>
      <c r="U173" s="23"/>
      <c r="V173" s="23"/>
      <c r="W173" s="23"/>
      <c r="X173" s="23"/>
      <c r="Y173" s="23"/>
      <c r="Z173" s="23"/>
      <c r="AA173" s="23"/>
      <c r="AB173" s="23"/>
    </row>
    <row r="174" spans="3:28" ht="15.75" customHeight="1">
      <c r="C174" s="456"/>
      <c r="D174" s="459"/>
      <c r="E174" s="459"/>
      <c r="F174" s="8"/>
      <c r="G174" s="8"/>
      <c r="H174" s="460"/>
      <c r="I174" s="23"/>
      <c r="J174" s="460"/>
      <c r="K174" s="460"/>
      <c r="L174" s="460"/>
      <c r="M174" s="23"/>
      <c r="N174" s="394"/>
      <c r="O174" s="23"/>
      <c r="P174" s="23"/>
      <c r="Q174" s="23"/>
      <c r="R174" s="394"/>
      <c r="S174" s="394"/>
      <c r="T174" s="23"/>
      <c r="U174" s="23"/>
      <c r="V174" s="23"/>
      <c r="W174" s="23"/>
      <c r="X174" s="23"/>
      <c r="Y174" s="23"/>
      <c r="Z174" s="23"/>
      <c r="AA174" s="23"/>
      <c r="AB174" s="23"/>
    </row>
    <row r="175" spans="3:28" ht="15.75" customHeight="1">
      <c r="C175" s="456"/>
      <c r="D175" s="459"/>
      <c r="E175" s="459"/>
      <c r="F175" s="8"/>
      <c r="G175" s="8"/>
      <c r="H175" s="460"/>
      <c r="I175" s="23"/>
      <c r="J175" s="460"/>
      <c r="K175" s="460"/>
      <c r="L175" s="460"/>
      <c r="M175" s="23"/>
      <c r="N175" s="394"/>
      <c r="O175" s="23"/>
      <c r="P175" s="23"/>
      <c r="Q175" s="23"/>
      <c r="R175" s="394"/>
      <c r="S175" s="394"/>
      <c r="T175" s="23"/>
      <c r="U175" s="23"/>
      <c r="V175" s="23"/>
      <c r="W175" s="23"/>
      <c r="X175" s="23"/>
      <c r="Y175" s="23"/>
      <c r="Z175" s="23"/>
      <c r="AA175" s="23"/>
      <c r="AB175" s="23"/>
    </row>
    <row r="176" spans="3:28" ht="15.75" customHeight="1">
      <c r="C176" s="456"/>
      <c r="D176" s="459"/>
      <c r="E176" s="459"/>
      <c r="F176" s="8"/>
      <c r="G176" s="8"/>
      <c r="H176" s="460"/>
      <c r="I176" s="23"/>
      <c r="J176" s="460"/>
      <c r="K176" s="460"/>
      <c r="L176" s="460"/>
      <c r="M176" s="23"/>
      <c r="N176" s="394"/>
      <c r="O176" s="23"/>
      <c r="P176" s="23"/>
      <c r="Q176" s="23"/>
      <c r="R176" s="394"/>
      <c r="S176" s="394"/>
      <c r="T176" s="23"/>
      <c r="U176" s="23"/>
      <c r="V176" s="23"/>
      <c r="W176" s="23"/>
      <c r="X176" s="23"/>
      <c r="Y176" s="23"/>
      <c r="Z176" s="23"/>
      <c r="AA176" s="23"/>
      <c r="AB176" s="23"/>
    </row>
    <row r="177" spans="3:28" ht="15.75" customHeight="1">
      <c r="C177" s="456"/>
      <c r="D177" s="459"/>
      <c r="E177" s="459"/>
      <c r="F177" s="8"/>
      <c r="G177" s="8"/>
      <c r="H177" s="460"/>
      <c r="I177" s="23"/>
      <c r="J177" s="460"/>
      <c r="K177" s="460"/>
      <c r="L177" s="460"/>
      <c r="M177" s="23"/>
      <c r="N177" s="394"/>
      <c r="O177" s="23"/>
      <c r="P177" s="23"/>
      <c r="Q177" s="23"/>
      <c r="R177" s="394"/>
      <c r="S177" s="394"/>
      <c r="T177" s="23"/>
      <c r="U177" s="23"/>
      <c r="V177" s="23"/>
      <c r="W177" s="23"/>
      <c r="X177" s="23"/>
      <c r="Y177" s="23"/>
      <c r="Z177" s="23"/>
      <c r="AA177" s="23"/>
      <c r="AB177" s="23"/>
    </row>
    <row r="178" spans="3:28" ht="15.75" customHeight="1">
      <c r="C178" s="456"/>
      <c r="D178" s="459"/>
      <c r="E178" s="459"/>
      <c r="F178" s="8"/>
      <c r="G178" s="8"/>
      <c r="H178" s="460"/>
      <c r="I178" s="23"/>
      <c r="J178" s="460"/>
      <c r="K178" s="460"/>
      <c r="L178" s="460"/>
      <c r="M178" s="23"/>
      <c r="N178" s="394"/>
      <c r="O178" s="23"/>
      <c r="P178" s="23"/>
      <c r="Q178" s="23"/>
      <c r="R178" s="394"/>
      <c r="S178" s="394"/>
      <c r="T178" s="23"/>
      <c r="U178" s="23"/>
      <c r="V178" s="23"/>
      <c r="W178" s="23"/>
      <c r="X178" s="23"/>
      <c r="Y178" s="23"/>
      <c r="Z178" s="23"/>
      <c r="AA178" s="23"/>
      <c r="AB178" s="23"/>
    </row>
    <row r="179" spans="3:28" ht="15.75" customHeight="1">
      <c r="C179" s="456"/>
      <c r="D179" s="459"/>
      <c r="E179" s="459"/>
      <c r="F179" s="8"/>
      <c r="G179" s="8"/>
      <c r="H179" s="460"/>
      <c r="I179" s="23"/>
      <c r="J179" s="460"/>
      <c r="K179" s="460"/>
      <c r="L179" s="460"/>
      <c r="M179" s="23"/>
      <c r="N179" s="394"/>
      <c r="O179" s="23"/>
      <c r="P179" s="23"/>
      <c r="Q179" s="23"/>
      <c r="R179" s="394"/>
      <c r="S179" s="394"/>
      <c r="T179" s="23"/>
      <c r="U179" s="23"/>
      <c r="V179" s="23"/>
      <c r="W179" s="23"/>
      <c r="X179" s="23"/>
      <c r="Y179" s="23"/>
      <c r="Z179" s="23"/>
      <c r="AA179" s="23"/>
      <c r="AB179" s="23"/>
    </row>
    <row r="180" spans="3:28" ht="15.75" customHeight="1">
      <c r="C180" s="456"/>
      <c r="D180" s="459"/>
      <c r="E180" s="459"/>
      <c r="F180" s="8"/>
      <c r="G180" s="8"/>
      <c r="H180" s="460"/>
      <c r="I180" s="23"/>
      <c r="J180" s="460"/>
      <c r="K180" s="460"/>
      <c r="L180" s="460"/>
      <c r="M180" s="23"/>
      <c r="N180" s="394"/>
      <c r="O180" s="23"/>
      <c r="P180" s="23"/>
      <c r="Q180" s="23"/>
      <c r="R180" s="394"/>
      <c r="S180" s="394"/>
      <c r="T180" s="23"/>
      <c r="U180" s="23"/>
      <c r="V180" s="23"/>
      <c r="W180" s="23"/>
      <c r="X180" s="23"/>
      <c r="Y180" s="23"/>
      <c r="Z180" s="23"/>
      <c r="AA180" s="23"/>
      <c r="AB180" s="23"/>
    </row>
    <row r="181" spans="3:28" ht="15.75" customHeight="1">
      <c r="C181" s="456"/>
      <c r="D181" s="459"/>
      <c r="E181" s="459"/>
      <c r="F181" s="8"/>
      <c r="G181" s="8"/>
      <c r="H181" s="460"/>
      <c r="I181" s="23"/>
      <c r="J181" s="460"/>
      <c r="K181" s="460"/>
      <c r="L181" s="460"/>
      <c r="M181" s="23"/>
      <c r="N181" s="394"/>
      <c r="O181" s="23"/>
      <c r="P181" s="23"/>
      <c r="Q181" s="23"/>
      <c r="R181" s="394"/>
      <c r="S181" s="394"/>
      <c r="T181" s="23"/>
      <c r="U181" s="23"/>
      <c r="V181" s="23"/>
      <c r="W181" s="23"/>
      <c r="X181" s="23"/>
      <c r="Y181" s="23"/>
      <c r="Z181" s="23"/>
      <c r="AA181" s="23"/>
      <c r="AB181" s="23"/>
    </row>
    <row r="182" spans="3:28" ht="15.75" customHeight="1">
      <c r="C182" s="456"/>
      <c r="D182" s="459"/>
      <c r="E182" s="459"/>
      <c r="F182" s="8"/>
      <c r="G182" s="8"/>
      <c r="H182" s="460"/>
      <c r="I182" s="23"/>
      <c r="J182" s="460"/>
      <c r="K182" s="460"/>
      <c r="L182" s="460"/>
      <c r="M182" s="23"/>
      <c r="N182" s="394"/>
      <c r="O182" s="23"/>
      <c r="P182" s="23"/>
      <c r="Q182" s="23"/>
      <c r="R182" s="394"/>
      <c r="S182" s="394"/>
      <c r="T182" s="23"/>
      <c r="U182" s="23"/>
      <c r="V182" s="23"/>
      <c r="W182" s="23"/>
      <c r="X182" s="23"/>
      <c r="Y182" s="23"/>
      <c r="Z182" s="23"/>
      <c r="AA182" s="23"/>
      <c r="AB182" s="23"/>
    </row>
    <row r="183" spans="3:28" ht="15.75" customHeight="1">
      <c r="C183" s="456"/>
      <c r="D183" s="459"/>
      <c r="E183" s="459"/>
      <c r="F183" s="8"/>
      <c r="G183" s="8"/>
      <c r="H183" s="460"/>
      <c r="I183" s="23"/>
      <c r="J183" s="460"/>
      <c r="K183" s="460"/>
      <c r="L183" s="460"/>
      <c r="M183" s="23"/>
      <c r="N183" s="394"/>
      <c r="O183" s="23"/>
      <c r="P183" s="23"/>
      <c r="Q183" s="23"/>
      <c r="R183" s="394"/>
      <c r="S183" s="394"/>
      <c r="T183" s="23"/>
      <c r="U183" s="23"/>
      <c r="V183" s="23"/>
      <c r="W183" s="23"/>
      <c r="X183" s="23"/>
      <c r="Y183" s="23"/>
      <c r="Z183" s="23"/>
      <c r="AA183" s="23"/>
      <c r="AB183" s="23"/>
    </row>
    <row r="184" spans="3:28" ht="15.75" customHeight="1">
      <c r="C184" s="456"/>
      <c r="D184" s="459"/>
      <c r="E184" s="459"/>
      <c r="F184" s="8"/>
      <c r="G184" s="8"/>
      <c r="H184" s="460"/>
      <c r="I184" s="23"/>
      <c r="J184" s="460"/>
      <c r="K184" s="460"/>
      <c r="L184" s="460"/>
      <c r="M184" s="23"/>
      <c r="N184" s="394"/>
      <c r="O184" s="23"/>
      <c r="P184" s="23"/>
      <c r="Q184" s="23"/>
      <c r="R184" s="394"/>
      <c r="S184" s="394"/>
      <c r="T184" s="23"/>
      <c r="U184" s="23"/>
      <c r="V184" s="23"/>
      <c r="W184" s="23"/>
      <c r="X184" s="23"/>
      <c r="Y184" s="23"/>
      <c r="Z184" s="23"/>
      <c r="AA184" s="23"/>
      <c r="AB184" s="23"/>
    </row>
    <row r="185" spans="3:28" ht="15.75" customHeight="1">
      <c r="C185" s="456"/>
      <c r="D185" s="459"/>
      <c r="E185" s="459"/>
      <c r="F185" s="8"/>
      <c r="G185" s="8"/>
      <c r="H185" s="460"/>
      <c r="I185" s="23"/>
      <c r="J185" s="460"/>
      <c r="K185" s="460"/>
      <c r="L185" s="460"/>
      <c r="M185" s="23"/>
      <c r="N185" s="394"/>
      <c r="O185" s="23"/>
      <c r="P185" s="23"/>
      <c r="Q185" s="23"/>
      <c r="R185" s="394"/>
      <c r="S185" s="394"/>
      <c r="T185" s="23"/>
      <c r="U185" s="23"/>
      <c r="V185" s="23"/>
      <c r="W185" s="23"/>
      <c r="X185" s="23"/>
      <c r="Y185" s="23"/>
      <c r="Z185" s="23"/>
      <c r="AA185" s="23"/>
      <c r="AB185" s="23"/>
    </row>
    <row r="186" spans="3:28" ht="15.75" customHeight="1">
      <c r="C186" s="456"/>
      <c r="D186" s="459"/>
      <c r="E186" s="459"/>
      <c r="F186" s="8"/>
      <c r="G186" s="8"/>
      <c r="H186" s="460"/>
      <c r="I186" s="23"/>
      <c r="J186" s="460"/>
      <c r="K186" s="460"/>
      <c r="L186" s="460"/>
      <c r="M186" s="23"/>
      <c r="N186" s="394"/>
      <c r="O186" s="23"/>
      <c r="P186" s="23"/>
      <c r="Q186" s="23"/>
      <c r="R186" s="394"/>
      <c r="S186" s="394"/>
      <c r="T186" s="23"/>
      <c r="U186" s="23"/>
      <c r="V186" s="23"/>
      <c r="W186" s="23"/>
      <c r="X186" s="23"/>
      <c r="Y186" s="23"/>
      <c r="Z186" s="23"/>
      <c r="AA186" s="23"/>
      <c r="AB186" s="23"/>
    </row>
    <row r="187" spans="3:28" ht="15.75" customHeight="1">
      <c r="C187" s="456"/>
      <c r="D187" s="459"/>
      <c r="E187" s="459"/>
      <c r="F187" s="8"/>
      <c r="G187" s="8"/>
      <c r="H187" s="460"/>
      <c r="I187" s="23"/>
      <c r="J187" s="460"/>
      <c r="K187" s="460"/>
      <c r="L187" s="460"/>
      <c r="M187" s="23"/>
      <c r="N187" s="394"/>
      <c r="O187" s="23"/>
      <c r="P187" s="23"/>
      <c r="Q187" s="23"/>
      <c r="R187" s="394"/>
      <c r="S187" s="394"/>
      <c r="T187" s="23"/>
      <c r="U187" s="23"/>
      <c r="V187" s="23"/>
      <c r="W187" s="23"/>
      <c r="X187" s="23"/>
      <c r="Y187" s="23"/>
      <c r="Z187" s="23"/>
      <c r="AA187" s="23"/>
      <c r="AB187" s="23"/>
    </row>
    <row r="188" spans="3:28" ht="15.75" customHeight="1">
      <c r="C188" s="456"/>
      <c r="D188" s="459"/>
      <c r="E188" s="459"/>
      <c r="F188" s="8"/>
      <c r="G188" s="8"/>
      <c r="H188" s="460"/>
      <c r="I188" s="23"/>
      <c r="J188" s="460"/>
      <c r="K188" s="460"/>
      <c r="L188" s="460"/>
      <c r="M188" s="23"/>
      <c r="N188" s="394"/>
      <c r="O188" s="23"/>
      <c r="P188" s="23"/>
      <c r="Q188" s="23"/>
      <c r="R188" s="394"/>
      <c r="S188" s="394"/>
      <c r="T188" s="23"/>
      <c r="U188" s="23"/>
      <c r="V188" s="23"/>
      <c r="W188" s="23"/>
      <c r="X188" s="23"/>
      <c r="Y188" s="23"/>
      <c r="Z188" s="23"/>
      <c r="AA188" s="23"/>
      <c r="AB188" s="23"/>
    </row>
    <row r="189" spans="3:28" ht="15.75" customHeight="1">
      <c r="C189" s="456"/>
      <c r="D189" s="459"/>
      <c r="E189" s="459"/>
      <c r="F189" s="8"/>
      <c r="G189" s="8"/>
      <c r="H189" s="460"/>
      <c r="I189" s="23"/>
      <c r="J189" s="460"/>
      <c r="K189" s="460"/>
      <c r="L189" s="460"/>
      <c r="M189" s="23"/>
      <c r="N189" s="394"/>
      <c r="O189" s="23"/>
      <c r="P189" s="23"/>
      <c r="Q189" s="23"/>
      <c r="R189" s="394"/>
      <c r="S189" s="394"/>
      <c r="T189" s="23"/>
      <c r="U189" s="23"/>
      <c r="V189" s="23"/>
      <c r="W189" s="23"/>
      <c r="X189" s="23"/>
      <c r="Y189" s="23"/>
      <c r="Z189" s="23"/>
      <c r="AA189" s="23"/>
      <c r="AB189" s="23"/>
    </row>
    <row r="190" spans="3:28" ht="15.75" customHeight="1">
      <c r="C190" s="456"/>
      <c r="D190" s="459"/>
      <c r="E190" s="459"/>
      <c r="F190" s="8"/>
      <c r="G190" s="8"/>
      <c r="H190" s="460"/>
      <c r="I190" s="23"/>
      <c r="J190" s="460"/>
      <c r="K190" s="460"/>
      <c r="L190" s="460"/>
      <c r="M190" s="23"/>
      <c r="N190" s="394"/>
      <c r="O190" s="23"/>
      <c r="P190" s="23"/>
      <c r="Q190" s="23"/>
      <c r="R190" s="394"/>
      <c r="S190" s="394"/>
      <c r="T190" s="23"/>
      <c r="U190" s="23"/>
      <c r="V190" s="23"/>
      <c r="W190" s="23"/>
      <c r="X190" s="23"/>
      <c r="Y190" s="23"/>
      <c r="Z190" s="23"/>
      <c r="AA190" s="23"/>
      <c r="AB190" s="23"/>
    </row>
    <row r="191" spans="3:28" ht="15.75" customHeight="1">
      <c r="C191" s="456"/>
      <c r="D191" s="459"/>
      <c r="E191" s="459"/>
      <c r="F191" s="8"/>
      <c r="G191" s="8"/>
      <c r="H191" s="460"/>
      <c r="I191" s="23"/>
      <c r="J191" s="460"/>
      <c r="K191" s="460"/>
      <c r="L191" s="460"/>
      <c r="M191" s="23"/>
      <c r="N191" s="394"/>
      <c r="O191" s="23"/>
      <c r="P191" s="23"/>
      <c r="Q191" s="23"/>
      <c r="R191" s="394"/>
      <c r="S191" s="394"/>
      <c r="T191" s="23"/>
      <c r="U191" s="23"/>
      <c r="V191" s="23"/>
      <c r="W191" s="23"/>
      <c r="X191" s="23"/>
      <c r="Y191" s="23"/>
      <c r="Z191" s="23"/>
      <c r="AA191" s="23"/>
      <c r="AB191" s="23"/>
    </row>
    <row r="192" spans="3:28" ht="15.75" customHeight="1">
      <c r="C192" s="456"/>
      <c r="D192" s="459"/>
      <c r="E192" s="459"/>
      <c r="F192" s="8"/>
      <c r="G192" s="8"/>
      <c r="H192" s="460"/>
      <c r="I192" s="23"/>
      <c r="J192" s="460"/>
      <c r="K192" s="460"/>
      <c r="L192" s="460"/>
      <c r="M192" s="23"/>
      <c r="N192" s="394"/>
      <c r="O192" s="23"/>
      <c r="P192" s="23"/>
      <c r="Q192" s="23"/>
      <c r="R192" s="394"/>
      <c r="S192" s="394"/>
      <c r="T192" s="23"/>
      <c r="U192" s="23"/>
      <c r="V192" s="23"/>
      <c r="W192" s="23"/>
      <c r="X192" s="23"/>
      <c r="Y192" s="23"/>
      <c r="Z192" s="23"/>
      <c r="AA192" s="23"/>
      <c r="AB192" s="23"/>
    </row>
    <row r="193" spans="3:28" ht="15.75" customHeight="1">
      <c r="C193" s="456"/>
      <c r="D193" s="459"/>
      <c r="E193" s="459"/>
      <c r="F193" s="8"/>
      <c r="G193" s="8"/>
      <c r="H193" s="460"/>
      <c r="I193" s="23"/>
      <c r="J193" s="460"/>
      <c r="K193" s="460"/>
      <c r="L193" s="460"/>
      <c r="M193" s="23"/>
      <c r="N193" s="394"/>
      <c r="O193" s="23"/>
      <c r="P193" s="23"/>
      <c r="Q193" s="23"/>
      <c r="R193" s="394"/>
      <c r="S193" s="394"/>
      <c r="T193" s="23"/>
      <c r="U193" s="23"/>
      <c r="V193" s="23"/>
      <c r="W193" s="23"/>
      <c r="X193" s="23"/>
      <c r="Y193" s="23"/>
      <c r="Z193" s="23"/>
      <c r="AA193" s="23"/>
      <c r="AB193" s="23"/>
    </row>
    <row r="194" spans="3:28" ht="15.75" customHeight="1">
      <c r="C194" s="456"/>
      <c r="D194" s="459"/>
      <c r="E194" s="459"/>
      <c r="F194" s="8"/>
      <c r="G194" s="8"/>
      <c r="H194" s="460"/>
      <c r="I194" s="23"/>
      <c r="J194" s="460"/>
      <c r="K194" s="460"/>
      <c r="L194" s="460"/>
      <c r="M194" s="23"/>
      <c r="N194" s="394"/>
      <c r="O194" s="23"/>
      <c r="P194" s="23"/>
      <c r="Q194" s="23"/>
      <c r="R194" s="394"/>
      <c r="S194" s="394"/>
      <c r="T194" s="23"/>
      <c r="U194" s="23"/>
      <c r="V194" s="23"/>
      <c r="W194" s="23"/>
      <c r="X194" s="23"/>
      <c r="Y194" s="23"/>
      <c r="Z194" s="23"/>
      <c r="AA194" s="23"/>
      <c r="AB194" s="23"/>
    </row>
    <row r="195" spans="3:28" ht="15.75" customHeight="1">
      <c r="C195" s="456"/>
      <c r="D195" s="459"/>
      <c r="E195" s="459"/>
      <c r="F195" s="8"/>
      <c r="G195" s="8"/>
      <c r="H195" s="460"/>
      <c r="I195" s="23"/>
      <c r="J195" s="460"/>
      <c r="K195" s="460"/>
      <c r="L195" s="460"/>
      <c r="M195" s="23"/>
      <c r="N195" s="394"/>
      <c r="O195" s="23"/>
      <c r="P195" s="23"/>
      <c r="Q195" s="23"/>
      <c r="R195" s="394"/>
      <c r="S195" s="394"/>
      <c r="T195" s="23"/>
      <c r="U195" s="23"/>
      <c r="V195" s="23"/>
      <c r="W195" s="23"/>
      <c r="X195" s="23"/>
      <c r="Y195" s="23"/>
      <c r="Z195" s="23"/>
      <c r="AA195" s="23"/>
      <c r="AB195" s="23"/>
    </row>
    <row r="196" spans="3:28" ht="15.75" customHeight="1">
      <c r="C196" s="456"/>
      <c r="D196" s="459"/>
      <c r="E196" s="459"/>
      <c r="F196" s="8"/>
      <c r="G196" s="8"/>
      <c r="H196" s="460"/>
      <c r="I196" s="23"/>
      <c r="J196" s="460"/>
      <c r="K196" s="460"/>
      <c r="L196" s="460"/>
      <c r="M196" s="23"/>
      <c r="N196" s="394"/>
      <c r="O196" s="23"/>
      <c r="P196" s="23"/>
      <c r="Q196" s="23"/>
      <c r="R196" s="394"/>
      <c r="S196" s="394"/>
      <c r="T196" s="23"/>
      <c r="U196" s="23"/>
      <c r="V196" s="23"/>
      <c r="W196" s="23"/>
      <c r="X196" s="23"/>
      <c r="Y196" s="23"/>
      <c r="Z196" s="23"/>
      <c r="AA196" s="23"/>
      <c r="AB196" s="23"/>
    </row>
    <row r="197" spans="3:28" ht="15.75" customHeight="1">
      <c r="C197" s="456"/>
      <c r="D197" s="459"/>
      <c r="E197" s="459"/>
      <c r="F197" s="8"/>
      <c r="G197" s="8"/>
      <c r="H197" s="460"/>
      <c r="I197" s="23"/>
      <c r="J197" s="460"/>
      <c r="K197" s="460"/>
      <c r="L197" s="460"/>
      <c r="M197" s="23"/>
      <c r="N197" s="394"/>
      <c r="O197" s="23"/>
      <c r="P197" s="23"/>
      <c r="Q197" s="23"/>
      <c r="R197" s="394"/>
      <c r="S197" s="394"/>
      <c r="T197" s="23"/>
      <c r="U197" s="23"/>
      <c r="V197" s="23"/>
      <c r="W197" s="23"/>
      <c r="X197" s="23"/>
      <c r="Y197" s="23"/>
      <c r="Z197" s="23"/>
      <c r="AA197" s="23"/>
      <c r="AB197" s="23"/>
    </row>
    <row r="198" spans="3:28" ht="15.75" customHeight="1">
      <c r="C198" s="456"/>
      <c r="D198" s="459"/>
      <c r="E198" s="459"/>
      <c r="F198" s="8"/>
      <c r="G198" s="8"/>
      <c r="H198" s="460"/>
      <c r="I198" s="23"/>
      <c r="J198" s="460"/>
      <c r="K198" s="460"/>
      <c r="L198" s="460"/>
      <c r="M198" s="23"/>
      <c r="N198" s="394"/>
      <c r="O198" s="23"/>
      <c r="P198" s="23"/>
      <c r="Q198" s="23"/>
      <c r="R198" s="394"/>
      <c r="S198" s="394"/>
      <c r="T198" s="23"/>
      <c r="U198" s="23"/>
      <c r="V198" s="23"/>
      <c r="W198" s="23"/>
      <c r="X198" s="23"/>
      <c r="Y198" s="23"/>
      <c r="Z198" s="23"/>
      <c r="AA198" s="23"/>
      <c r="AB198" s="23"/>
    </row>
    <row r="199" spans="3:28" ht="15.75" customHeight="1">
      <c r="C199" s="456"/>
      <c r="D199" s="459"/>
      <c r="E199" s="459"/>
      <c r="F199" s="8"/>
      <c r="G199" s="8"/>
      <c r="H199" s="460"/>
      <c r="I199" s="23"/>
      <c r="J199" s="460"/>
      <c r="K199" s="460"/>
      <c r="L199" s="460"/>
      <c r="M199" s="23"/>
      <c r="N199" s="394"/>
      <c r="O199" s="23"/>
      <c r="P199" s="23"/>
      <c r="Q199" s="23"/>
      <c r="R199" s="394"/>
      <c r="S199" s="394"/>
      <c r="T199" s="23"/>
      <c r="U199" s="23"/>
      <c r="V199" s="23"/>
      <c r="W199" s="23"/>
      <c r="X199" s="23"/>
      <c r="Y199" s="23"/>
      <c r="Z199" s="23"/>
      <c r="AA199" s="23"/>
      <c r="AB199" s="23"/>
    </row>
    <row r="200" spans="3:28" ht="15.75" customHeight="1">
      <c r="C200" s="456"/>
      <c r="D200" s="459"/>
      <c r="E200" s="459"/>
      <c r="F200" s="8"/>
      <c r="G200" s="8"/>
      <c r="H200" s="460"/>
      <c r="I200" s="23"/>
      <c r="J200" s="460"/>
      <c r="K200" s="460"/>
      <c r="L200" s="460"/>
      <c r="M200" s="23"/>
      <c r="N200" s="394"/>
      <c r="O200" s="23"/>
      <c r="P200" s="23"/>
      <c r="Q200" s="23"/>
      <c r="R200" s="394"/>
      <c r="S200" s="394"/>
      <c r="T200" s="23"/>
      <c r="U200" s="23"/>
      <c r="V200" s="23"/>
      <c r="W200" s="23"/>
      <c r="X200" s="23"/>
      <c r="Y200" s="23"/>
      <c r="Z200" s="23"/>
      <c r="AA200" s="23"/>
      <c r="AB200" s="23"/>
    </row>
    <row r="201" spans="3:28" ht="15.75" customHeight="1">
      <c r="C201" s="456"/>
      <c r="D201" s="459"/>
      <c r="E201" s="459"/>
      <c r="F201" s="8"/>
      <c r="G201" s="8"/>
      <c r="H201" s="460"/>
      <c r="I201" s="23"/>
      <c r="J201" s="460"/>
      <c r="K201" s="460"/>
      <c r="L201" s="460"/>
      <c r="M201" s="23"/>
      <c r="N201" s="394"/>
      <c r="O201" s="23"/>
      <c r="P201" s="23"/>
      <c r="Q201" s="23"/>
      <c r="R201" s="394"/>
      <c r="S201" s="394"/>
      <c r="T201" s="23"/>
      <c r="U201" s="23"/>
      <c r="V201" s="23"/>
      <c r="W201" s="23"/>
      <c r="X201" s="23"/>
      <c r="Y201" s="23"/>
      <c r="Z201" s="23"/>
      <c r="AA201" s="23"/>
      <c r="AB201" s="23"/>
    </row>
    <row r="202" spans="3:28" ht="15.75" customHeight="1">
      <c r="C202" s="456"/>
      <c r="D202" s="459"/>
      <c r="E202" s="459"/>
      <c r="F202" s="8"/>
      <c r="G202" s="8"/>
      <c r="H202" s="460"/>
      <c r="I202" s="23"/>
      <c r="J202" s="460"/>
      <c r="K202" s="460"/>
      <c r="L202" s="460"/>
      <c r="M202" s="23"/>
      <c r="N202" s="394"/>
      <c r="O202" s="23"/>
      <c r="P202" s="23"/>
      <c r="Q202" s="23"/>
      <c r="R202" s="394"/>
      <c r="S202" s="394"/>
      <c r="T202" s="23"/>
      <c r="U202" s="23"/>
      <c r="V202" s="23"/>
      <c r="W202" s="23"/>
      <c r="X202" s="23"/>
      <c r="Y202" s="23"/>
      <c r="Z202" s="23"/>
      <c r="AA202" s="23"/>
      <c r="AB202" s="23"/>
    </row>
    <row r="203" spans="3:28" ht="15.75" customHeight="1">
      <c r="C203" s="456"/>
      <c r="D203" s="459"/>
      <c r="E203" s="459"/>
      <c r="F203" s="8"/>
      <c r="G203" s="8"/>
      <c r="H203" s="460"/>
      <c r="I203" s="23"/>
      <c r="J203" s="460"/>
      <c r="K203" s="460"/>
      <c r="L203" s="460"/>
      <c r="M203" s="23"/>
      <c r="N203" s="394"/>
      <c r="O203" s="23"/>
      <c r="P203" s="23"/>
      <c r="Q203" s="23"/>
      <c r="R203" s="394"/>
      <c r="S203" s="394"/>
      <c r="T203" s="23"/>
      <c r="U203" s="23"/>
      <c r="V203" s="23"/>
      <c r="W203" s="23"/>
      <c r="X203" s="23"/>
      <c r="Y203" s="23"/>
      <c r="Z203" s="23"/>
      <c r="AA203" s="23"/>
      <c r="AB203" s="23"/>
    </row>
    <row r="204" spans="3:28" ht="15.75" customHeight="1">
      <c r="C204" s="456"/>
      <c r="D204" s="459"/>
      <c r="E204" s="459"/>
      <c r="F204" s="8"/>
      <c r="G204" s="8"/>
      <c r="H204" s="460"/>
      <c r="I204" s="23"/>
      <c r="J204" s="460"/>
      <c r="K204" s="460"/>
      <c r="L204" s="460"/>
      <c r="M204" s="23"/>
      <c r="N204" s="394"/>
      <c r="O204" s="23"/>
      <c r="P204" s="23"/>
      <c r="Q204" s="23"/>
      <c r="R204" s="394"/>
      <c r="S204" s="394"/>
      <c r="T204" s="23"/>
      <c r="U204" s="23"/>
      <c r="V204" s="23"/>
      <c r="W204" s="23"/>
      <c r="X204" s="23"/>
      <c r="Y204" s="23"/>
      <c r="Z204" s="23"/>
      <c r="AA204" s="23"/>
      <c r="AB204" s="23"/>
    </row>
    <row r="205" spans="3:28" ht="15.75" customHeight="1">
      <c r="C205" s="456"/>
      <c r="D205" s="459"/>
      <c r="E205" s="459"/>
      <c r="F205" s="8"/>
      <c r="G205" s="8"/>
      <c r="H205" s="460"/>
      <c r="I205" s="23"/>
      <c r="J205" s="460"/>
      <c r="K205" s="460"/>
      <c r="L205" s="460"/>
      <c r="M205" s="23"/>
      <c r="N205" s="394"/>
      <c r="O205" s="23"/>
      <c r="P205" s="23"/>
      <c r="Q205" s="23"/>
      <c r="R205" s="394"/>
      <c r="S205" s="394"/>
      <c r="T205" s="23"/>
      <c r="U205" s="23"/>
      <c r="V205" s="23"/>
      <c r="W205" s="23"/>
      <c r="X205" s="23"/>
      <c r="Y205" s="23"/>
      <c r="Z205" s="23"/>
      <c r="AA205" s="23"/>
      <c r="AB205" s="23"/>
    </row>
    <row r="206" spans="3:28" ht="15.75" customHeight="1">
      <c r="C206" s="456"/>
      <c r="D206" s="459"/>
      <c r="E206" s="459"/>
      <c r="F206" s="8"/>
      <c r="G206" s="8"/>
      <c r="H206" s="460"/>
      <c r="I206" s="23"/>
      <c r="J206" s="460"/>
      <c r="K206" s="460"/>
      <c r="L206" s="460"/>
      <c r="M206" s="23"/>
      <c r="N206" s="394"/>
      <c r="O206" s="23"/>
      <c r="P206" s="23"/>
      <c r="Q206" s="23"/>
      <c r="R206" s="394"/>
      <c r="S206" s="394"/>
      <c r="T206" s="23"/>
      <c r="U206" s="23"/>
      <c r="V206" s="23"/>
      <c r="W206" s="23"/>
      <c r="X206" s="23"/>
      <c r="Y206" s="23"/>
      <c r="Z206" s="23"/>
      <c r="AA206" s="23"/>
      <c r="AB206" s="23"/>
    </row>
    <row r="207" spans="3:28" ht="15.75" customHeight="1">
      <c r="C207" s="456"/>
      <c r="D207" s="459"/>
      <c r="E207" s="459"/>
      <c r="F207" s="8"/>
      <c r="G207" s="8"/>
      <c r="H207" s="460"/>
      <c r="I207" s="23"/>
      <c r="J207" s="460"/>
      <c r="K207" s="460"/>
      <c r="L207" s="460"/>
      <c r="M207" s="23"/>
      <c r="N207" s="394"/>
      <c r="O207" s="23"/>
      <c r="P207" s="23"/>
      <c r="Q207" s="23"/>
      <c r="R207" s="394"/>
      <c r="S207" s="394"/>
      <c r="T207" s="23"/>
      <c r="U207" s="23"/>
      <c r="V207" s="23"/>
      <c r="W207" s="23"/>
      <c r="X207" s="23"/>
      <c r="Y207" s="23"/>
      <c r="Z207" s="23"/>
      <c r="AA207" s="23"/>
      <c r="AB207" s="23"/>
    </row>
    <row r="208" spans="3:28" ht="15.75" customHeight="1">
      <c r="C208" s="456"/>
      <c r="D208" s="459"/>
      <c r="E208" s="459"/>
      <c r="F208" s="8"/>
      <c r="G208" s="8"/>
      <c r="H208" s="460"/>
      <c r="I208" s="23"/>
      <c r="J208" s="460"/>
      <c r="K208" s="460"/>
      <c r="L208" s="460"/>
      <c r="M208" s="23"/>
      <c r="N208" s="394"/>
      <c r="O208" s="23"/>
      <c r="P208" s="23"/>
      <c r="Q208" s="23"/>
      <c r="R208" s="394"/>
      <c r="S208" s="394"/>
      <c r="T208" s="23"/>
      <c r="U208" s="23"/>
      <c r="V208" s="23"/>
      <c r="W208" s="23"/>
      <c r="X208" s="23"/>
      <c r="Y208" s="23"/>
      <c r="Z208" s="23"/>
      <c r="AA208" s="23"/>
      <c r="AB208" s="23"/>
    </row>
    <row r="209" spans="3:28" ht="15.75" customHeight="1">
      <c r="C209" s="456"/>
      <c r="D209" s="459"/>
      <c r="E209" s="459"/>
      <c r="F209" s="8"/>
      <c r="G209" s="8"/>
      <c r="H209" s="460"/>
      <c r="I209" s="23"/>
      <c r="J209" s="460"/>
      <c r="K209" s="460"/>
      <c r="L209" s="460"/>
      <c r="M209" s="23"/>
      <c r="N209" s="394"/>
      <c r="O209" s="23"/>
      <c r="P209" s="23"/>
      <c r="Q209" s="23"/>
      <c r="R209" s="394"/>
      <c r="S209" s="394"/>
      <c r="T209" s="23"/>
      <c r="U209" s="23"/>
      <c r="V209" s="23"/>
      <c r="W209" s="23"/>
      <c r="X209" s="23"/>
      <c r="Y209" s="23"/>
      <c r="Z209" s="23"/>
      <c r="AA209" s="23"/>
      <c r="AB209" s="23"/>
    </row>
    <row r="210" spans="3:28" ht="15.75" customHeight="1">
      <c r="C210" s="456"/>
      <c r="D210" s="459"/>
      <c r="E210" s="459"/>
      <c r="F210" s="8"/>
      <c r="G210" s="8"/>
      <c r="H210" s="460"/>
      <c r="I210" s="23"/>
      <c r="J210" s="460"/>
      <c r="K210" s="460"/>
      <c r="L210" s="460"/>
      <c r="M210" s="23"/>
      <c r="N210" s="394"/>
      <c r="O210" s="23"/>
      <c r="P210" s="23"/>
      <c r="Q210" s="23"/>
      <c r="R210" s="394"/>
      <c r="S210" s="394"/>
      <c r="T210" s="23"/>
      <c r="U210" s="23"/>
      <c r="V210" s="23"/>
      <c r="W210" s="23"/>
      <c r="X210" s="23"/>
      <c r="Y210" s="23"/>
      <c r="Z210" s="23"/>
      <c r="AA210" s="23"/>
      <c r="AB210" s="23"/>
    </row>
    <row r="211" spans="3:28" ht="15.75" customHeight="1">
      <c r="C211" s="456"/>
      <c r="D211" s="459"/>
      <c r="E211" s="459"/>
      <c r="F211" s="8"/>
      <c r="G211" s="8"/>
      <c r="H211" s="460"/>
      <c r="I211" s="23"/>
      <c r="J211" s="460"/>
      <c r="K211" s="460"/>
      <c r="L211" s="460"/>
      <c r="M211" s="23"/>
      <c r="N211" s="394"/>
      <c r="O211" s="23"/>
      <c r="P211" s="23"/>
      <c r="Q211" s="23"/>
      <c r="R211" s="394"/>
      <c r="S211" s="394"/>
      <c r="T211" s="23"/>
      <c r="U211" s="23"/>
      <c r="V211" s="23"/>
      <c r="W211" s="23"/>
      <c r="X211" s="23"/>
      <c r="Y211" s="23"/>
      <c r="Z211" s="23"/>
      <c r="AA211" s="23"/>
      <c r="AB211" s="23"/>
    </row>
    <row r="212" spans="3:28" ht="15.75" customHeight="1">
      <c r="C212" s="456"/>
      <c r="D212" s="459"/>
      <c r="E212" s="459"/>
      <c r="F212" s="8"/>
      <c r="G212" s="8"/>
      <c r="H212" s="460"/>
      <c r="I212" s="23"/>
      <c r="J212" s="460"/>
      <c r="K212" s="460"/>
      <c r="L212" s="460"/>
      <c r="M212" s="23"/>
      <c r="N212" s="394"/>
      <c r="O212" s="23"/>
      <c r="P212" s="23"/>
      <c r="Q212" s="23"/>
      <c r="R212" s="394"/>
      <c r="S212" s="394"/>
      <c r="T212" s="23"/>
      <c r="U212" s="23"/>
      <c r="V212" s="23"/>
      <c r="W212" s="23"/>
      <c r="X212" s="23"/>
      <c r="Y212" s="23"/>
      <c r="Z212" s="23"/>
      <c r="AA212" s="23"/>
      <c r="AB212" s="23"/>
    </row>
    <row r="213" spans="3:28" ht="15.75" customHeight="1">
      <c r="C213" s="456"/>
      <c r="D213" s="459"/>
      <c r="E213" s="459"/>
      <c r="F213" s="8"/>
      <c r="G213" s="8"/>
      <c r="H213" s="460"/>
      <c r="I213" s="23"/>
      <c r="J213" s="460"/>
      <c r="K213" s="460"/>
      <c r="L213" s="460"/>
      <c r="M213" s="23"/>
      <c r="N213" s="394"/>
      <c r="O213" s="23"/>
      <c r="P213" s="23"/>
      <c r="Q213" s="23"/>
      <c r="R213" s="394"/>
      <c r="S213" s="394"/>
      <c r="T213" s="23"/>
      <c r="U213" s="23"/>
      <c r="V213" s="23"/>
      <c r="W213" s="23"/>
      <c r="X213" s="23"/>
      <c r="Y213" s="23"/>
      <c r="Z213" s="23"/>
      <c r="AA213" s="23"/>
      <c r="AB213" s="23"/>
    </row>
    <row r="214" spans="3:28" ht="15.75" customHeight="1">
      <c r="C214" s="456"/>
      <c r="D214" s="459"/>
      <c r="E214" s="459"/>
      <c r="F214" s="8"/>
      <c r="G214" s="8"/>
      <c r="H214" s="460"/>
      <c r="I214" s="23"/>
      <c r="J214" s="460"/>
      <c r="K214" s="460"/>
      <c r="L214" s="460"/>
      <c r="M214" s="23"/>
      <c r="N214" s="394"/>
      <c r="O214" s="23"/>
      <c r="P214" s="23"/>
      <c r="Q214" s="23"/>
      <c r="R214" s="394"/>
      <c r="S214" s="394"/>
      <c r="T214" s="23"/>
      <c r="U214" s="23"/>
      <c r="V214" s="23"/>
      <c r="W214" s="23"/>
      <c r="X214" s="23"/>
      <c r="Y214" s="23"/>
      <c r="Z214" s="23"/>
      <c r="AA214" s="23"/>
      <c r="AB214" s="23"/>
    </row>
    <row r="215" spans="3:28" ht="15.75" customHeight="1">
      <c r="C215" s="456"/>
      <c r="D215" s="459"/>
      <c r="E215" s="459"/>
      <c r="F215" s="8"/>
      <c r="G215" s="8"/>
      <c r="H215" s="460"/>
      <c r="I215" s="23"/>
      <c r="J215" s="460"/>
      <c r="K215" s="460"/>
      <c r="L215" s="460"/>
      <c r="M215" s="23"/>
      <c r="N215" s="394"/>
      <c r="O215" s="23"/>
      <c r="P215" s="23"/>
      <c r="Q215" s="23"/>
      <c r="R215" s="394"/>
      <c r="S215" s="394"/>
      <c r="T215" s="23"/>
      <c r="U215" s="23"/>
      <c r="V215" s="23"/>
      <c r="W215" s="23"/>
      <c r="X215" s="23"/>
      <c r="Y215" s="23"/>
      <c r="Z215" s="23"/>
      <c r="AA215" s="23"/>
      <c r="AB215" s="23"/>
    </row>
    <row r="216" spans="3:28" ht="15.75" customHeight="1">
      <c r="C216" s="456"/>
      <c r="D216" s="459"/>
      <c r="E216" s="459"/>
      <c r="F216" s="8"/>
      <c r="G216" s="8"/>
      <c r="H216" s="460"/>
      <c r="I216" s="23"/>
      <c r="J216" s="460"/>
      <c r="K216" s="460"/>
      <c r="L216" s="460"/>
      <c r="M216" s="23"/>
      <c r="N216" s="394"/>
      <c r="O216" s="23"/>
      <c r="P216" s="23"/>
      <c r="Q216" s="23"/>
      <c r="R216" s="394"/>
      <c r="S216" s="394"/>
      <c r="T216" s="23"/>
      <c r="U216" s="23"/>
      <c r="V216" s="23"/>
      <c r="W216" s="23"/>
      <c r="X216" s="23"/>
      <c r="Y216" s="23"/>
      <c r="Z216" s="23"/>
      <c r="AA216" s="23"/>
      <c r="AB216" s="23"/>
    </row>
    <row r="217" spans="3:28" ht="15.75" customHeight="1">
      <c r="C217" s="456"/>
      <c r="D217" s="459"/>
      <c r="E217" s="459"/>
      <c r="F217" s="8"/>
      <c r="G217" s="8"/>
      <c r="H217" s="460"/>
      <c r="I217" s="23"/>
      <c r="J217" s="460"/>
      <c r="K217" s="460"/>
      <c r="L217" s="460"/>
      <c r="M217" s="23"/>
      <c r="N217" s="394"/>
      <c r="O217" s="23"/>
      <c r="P217" s="23"/>
      <c r="Q217" s="23"/>
      <c r="R217" s="394"/>
      <c r="S217" s="394"/>
      <c r="T217" s="23"/>
      <c r="U217" s="23"/>
      <c r="V217" s="23"/>
      <c r="W217" s="23"/>
      <c r="X217" s="23"/>
      <c r="Y217" s="23"/>
      <c r="Z217" s="23"/>
      <c r="AA217" s="23"/>
      <c r="AB217" s="23"/>
    </row>
    <row r="218" spans="3:28" ht="15.75" customHeight="1">
      <c r="C218" s="456"/>
      <c r="D218" s="459"/>
      <c r="E218" s="459"/>
      <c r="F218" s="8"/>
      <c r="G218" s="8"/>
      <c r="H218" s="460"/>
      <c r="I218" s="23"/>
      <c r="J218" s="460"/>
      <c r="K218" s="460"/>
      <c r="L218" s="460"/>
      <c r="M218" s="23"/>
      <c r="N218" s="394"/>
      <c r="O218" s="23"/>
      <c r="P218" s="23"/>
      <c r="Q218" s="23"/>
      <c r="R218" s="394"/>
      <c r="S218" s="394"/>
      <c r="T218" s="23"/>
      <c r="U218" s="23"/>
      <c r="V218" s="23"/>
      <c r="W218" s="23"/>
      <c r="X218" s="23"/>
      <c r="Y218" s="23"/>
      <c r="Z218" s="23"/>
      <c r="AA218" s="23"/>
      <c r="AB218" s="23"/>
    </row>
    <row r="219" spans="3:28" ht="15.75" customHeight="1">
      <c r="C219" s="456"/>
      <c r="D219" s="459"/>
      <c r="E219" s="459"/>
      <c r="F219" s="8"/>
      <c r="G219" s="8"/>
      <c r="H219" s="460"/>
      <c r="I219" s="23"/>
      <c r="J219" s="460"/>
      <c r="K219" s="460"/>
      <c r="L219" s="460"/>
      <c r="M219" s="23"/>
      <c r="N219" s="394"/>
      <c r="O219" s="23"/>
      <c r="P219" s="23"/>
      <c r="Q219" s="23"/>
      <c r="R219" s="394"/>
      <c r="S219" s="394"/>
      <c r="T219" s="23"/>
      <c r="U219" s="23"/>
      <c r="V219" s="23"/>
      <c r="W219" s="23"/>
      <c r="X219" s="23"/>
      <c r="Y219" s="23"/>
      <c r="Z219" s="23"/>
      <c r="AA219" s="23"/>
      <c r="AB219" s="23"/>
    </row>
    <row r="220" spans="3:28" ht="15.75" customHeight="1">
      <c r="C220" s="456"/>
      <c r="D220" s="459"/>
      <c r="E220" s="459"/>
      <c r="F220" s="8"/>
      <c r="G220" s="8"/>
      <c r="H220" s="460"/>
      <c r="I220" s="23"/>
      <c r="J220" s="460"/>
      <c r="K220" s="460"/>
      <c r="L220" s="460"/>
      <c r="M220" s="23"/>
      <c r="N220" s="394"/>
      <c r="O220" s="23"/>
      <c r="P220" s="23"/>
      <c r="Q220" s="23"/>
      <c r="R220" s="394"/>
      <c r="S220" s="394"/>
      <c r="T220" s="23"/>
      <c r="U220" s="23"/>
      <c r="V220" s="23"/>
      <c r="W220" s="23"/>
      <c r="X220" s="23"/>
      <c r="Y220" s="23"/>
      <c r="Z220" s="23"/>
      <c r="AA220" s="23"/>
      <c r="AB220" s="23"/>
    </row>
    <row r="221" spans="3:28" ht="15.75" customHeight="1">
      <c r="C221" s="456"/>
      <c r="D221" s="459"/>
      <c r="E221" s="459"/>
      <c r="F221" s="8"/>
      <c r="G221" s="8"/>
      <c r="H221" s="460"/>
      <c r="I221" s="23"/>
      <c r="J221" s="460"/>
      <c r="K221" s="460"/>
      <c r="L221" s="460"/>
      <c r="M221" s="23"/>
      <c r="N221" s="394"/>
      <c r="O221" s="23"/>
      <c r="P221" s="23"/>
      <c r="Q221" s="23"/>
      <c r="R221" s="394"/>
      <c r="S221" s="394"/>
      <c r="T221" s="23"/>
      <c r="U221" s="23"/>
      <c r="V221" s="23"/>
      <c r="W221" s="23"/>
      <c r="X221" s="23"/>
      <c r="Y221" s="23"/>
      <c r="Z221" s="23"/>
      <c r="AA221" s="23"/>
      <c r="AB221" s="23"/>
    </row>
    <row r="222" spans="3:28" ht="15.75" customHeight="1">
      <c r="C222" s="456"/>
      <c r="D222" s="459"/>
      <c r="E222" s="459"/>
      <c r="F222" s="8"/>
      <c r="G222" s="8"/>
      <c r="H222" s="460"/>
      <c r="I222" s="23"/>
      <c r="J222" s="460"/>
      <c r="K222" s="460"/>
      <c r="L222" s="460"/>
      <c r="M222" s="23"/>
      <c r="N222" s="394"/>
      <c r="O222" s="23"/>
      <c r="P222" s="23"/>
      <c r="Q222" s="23"/>
      <c r="R222" s="394"/>
      <c r="S222" s="394"/>
      <c r="T222" s="23"/>
      <c r="U222" s="23"/>
      <c r="V222" s="23"/>
      <c r="W222" s="23"/>
      <c r="X222" s="23"/>
      <c r="Y222" s="23"/>
      <c r="Z222" s="23"/>
      <c r="AA222" s="23"/>
      <c r="AB222" s="23"/>
    </row>
    <row r="223" spans="3:28" ht="15.75" customHeight="1">
      <c r="C223" s="456"/>
      <c r="D223" s="459"/>
      <c r="E223" s="459"/>
      <c r="F223" s="8"/>
      <c r="G223" s="8"/>
      <c r="H223" s="460"/>
      <c r="I223" s="23"/>
      <c r="J223" s="460"/>
      <c r="K223" s="460"/>
      <c r="L223" s="460"/>
      <c r="M223" s="23"/>
      <c r="N223" s="394"/>
      <c r="O223" s="23"/>
      <c r="P223" s="23"/>
      <c r="Q223" s="23"/>
      <c r="R223" s="394"/>
      <c r="S223" s="394"/>
      <c r="T223" s="23"/>
      <c r="U223" s="23"/>
      <c r="V223" s="23"/>
      <c r="W223" s="23"/>
      <c r="X223" s="23"/>
      <c r="Y223" s="23"/>
      <c r="Z223" s="23"/>
      <c r="AA223" s="23"/>
      <c r="AB223" s="23"/>
    </row>
    <row r="224" spans="3:28" ht="15.75" customHeight="1">
      <c r="C224" s="456"/>
      <c r="D224" s="459"/>
      <c r="E224" s="459"/>
      <c r="F224" s="8"/>
      <c r="G224" s="8"/>
      <c r="H224" s="460"/>
      <c r="I224" s="23"/>
      <c r="J224" s="460"/>
      <c r="K224" s="460"/>
      <c r="L224" s="460"/>
      <c r="M224" s="23"/>
      <c r="N224" s="394"/>
      <c r="O224" s="23"/>
      <c r="P224" s="23"/>
      <c r="Q224" s="23"/>
      <c r="R224" s="394"/>
      <c r="S224" s="394"/>
      <c r="T224" s="23"/>
      <c r="U224" s="23"/>
      <c r="V224" s="23"/>
      <c r="W224" s="23"/>
      <c r="X224" s="23"/>
      <c r="Y224" s="23"/>
      <c r="Z224" s="23"/>
      <c r="AA224" s="23"/>
      <c r="AB224" s="23"/>
    </row>
    <row r="225" spans="3:28" ht="15.75" customHeight="1">
      <c r="C225" s="456"/>
      <c r="D225" s="459"/>
      <c r="E225" s="459"/>
      <c r="F225" s="8"/>
      <c r="G225" s="8"/>
      <c r="H225" s="460"/>
      <c r="I225" s="23"/>
      <c r="J225" s="460"/>
      <c r="K225" s="460"/>
      <c r="L225" s="460"/>
      <c r="M225" s="23"/>
      <c r="N225" s="394"/>
      <c r="O225" s="23"/>
      <c r="P225" s="23"/>
      <c r="Q225" s="23"/>
      <c r="R225" s="394"/>
      <c r="S225" s="394"/>
      <c r="T225" s="23"/>
      <c r="U225" s="23"/>
      <c r="V225" s="23"/>
      <c r="W225" s="23"/>
      <c r="X225" s="23"/>
      <c r="Y225" s="23"/>
      <c r="Z225" s="23"/>
      <c r="AA225" s="23"/>
      <c r="AB225" s="23"/>
    </row>
    <row r="226" spans="3:28" ht="15.75" customHeight="1">
      <c r="C226" s="456"/>
      <c r="D226" s="459"/>
      <c r="E226" s="459"/>
      <c r="F226" s="8"/>
      <c r="G226" s="8"/>
      <c r="H226" s="460"/>
      <c r="I226" s="23"/>
      <c r="J226" s="460"/>
      <c r="K226" s="460"/>
      <c r="L226" s="460"/>
      <c r="M226" s="23"/>
      <c r="N226" s="394"/>
      <c r="O226" s="23"/>
      <c r="P226" s="23"/>
      <c r="Q226" s="23"/>
      <c r="R226" s="394"/>
      <c r="S226" s="394"/>
      <c r="T226" s="23"/>
      <c r="U226" s="23"/>
      <c r="V226" s="23"/>
      <c r="W226" s="23"/>
      <c r="X226" s="23"/>
      <c r="Y226" s="23"/>
      <c r="Z226" s="23"/>
      <c r="AA226" s="23"/>
      <c r="AB226" s="23"/>
    </row>
    <row r="227" spans="3:28" ht="15.75" customHeight="1">
      <c r="C227" s="456"/>
      <c r="D227" s="459"/>
      <c r="E227" s="459"/>
      <c r="F227" s="8"/>
      <c r="G227" s="8"/>
      <c r="H227" s="460"/>
      <c r="I227" s="23"/>
      <c r="J227" s="460"/>
      <c r="K227" s="460"/>
      <c r="L227" s="460"/>
      <c r="M227" s="23"/>
      <c r="N227" s="394"/>
      <c r="O227" s="23"/>
      <c r="P227" s="23"/>
      <c r="Q227" s="23"/>
      <c r="R227" s="394"/>
      <c r="S227" s="394"/>
      <c r="T227" s="23"/>
      <c r="U227" s="23"/>
      <c r="V227" s="23"/>
      <c r="W227" s="23"/>
      <c r="X227" s="23"/>
      <c r="Y227" s="23"/>
      <c r="Z227" s="23"/>
      <c r="AA227" s="23"/>
      <c r="AB227" s="23"/>
    </row>
    <row r="228" spans="3:28" ht="15.75" customHeight="1">
      <c r="C228" s="456"/>
      <c r="D228" s="459"/>
      <c r="E228" s="459"/>
      <c r="F228" s="8"/>
      <c r="G228" s="8"/>
      <c r="H228" s="460"/>
      <c r="I228" s="23"/>
      <c r="J228" s="460"/>
      <c r="K228" s="460"/>
      <c r="L228" s="460"/>
      <c r="M228" s="23"/>
      <c r="N228" s="394"/>
      <c r="O228" s="23"/>
      <c r="P228" s="23"/>
      <c r="Q228" s="23"/>
      <c r="R228" s="394"/>
      <c r="S228" s="394"/>
      <c r="T228" s="23"/>
      <c r="U228" s="23"/>
      <c r="V228" s="23"/>
      <c r="W228" s="23"/>
      <c r="X228" s="23"/>
      <c r="Y228" s="23"/>
      <c r="Z228" s="23"/>
      <c r="AA228" s="23"/>
      <c r="AB228" s="23"/>
    </row>
    <row r="229" spans="3:28" ht="15.75" customHeight="1">
      <c r="C229" s="456"/>
      <c r="D229" s="459"/>
      <c r="E229" s="459"/>
      <c r="F229" s="8"/>
      <c r="G229" s="8"/>
      <c r="H229" s="460"/>
      <c r="I229" s="23"/>
      <c r="J229" s="460"/>
      <c r="K229" s="460"/>
      <c r="L229" s="460"/>
      <c r="M229" s="23"/>
      <c r="N229" s="394"/>
      <c r="O229" s="23"/>
      <c r="P229" s="23"/>
      <c r="Q229" s="23"/>
      <c r="R229" s="394"/>
      <c r="S229" s="394"/>
      <c r="T229" s="23"/>
      <c r="U229" s="23"/>
      <c r="V229" s="23"/>
      <c r="W229" s="23"/>
      <c r="X229" s="23"/>
      <c r="Y229" s="23"/>
      <c r="Z229" s="23"/>
      <c r="AA229" s="23"/>
      <c r="AB229" s="23"/>
    </row>
    <row r="230" spans="3:28" ht="15.75" customHeight="1">
      <c r="C230" s="456"/>
      <c r="D230" s="459"/>
      <c r="E230" s="459"/>
      <c r="F230" s="8"/>
      <c r="G230" s="8"/>
      <c r="H230" s="460"/>
      <c r="I230" s="23"/>
      <c r="J230" s="460"/>
      <c r="K230" s="460"/>
      <c r="L230" s="460"/>
      <c r="M230" s="23"/>
      <c r="N230" s="394"/>
      <c r="O230" s="23"/>
      <c r="P230" s="23"/>
      <c r="Q230" s="23"/>
      <c r="R230" s="394"/>
      <c r="S230" s="394"/>
      <c r="T230" s="23"/>
      <c r="U230" s="23"/>
      <c r="V230" s="23"/>
      <c r="W230" s="23"/>
      <c r="X230" s="23"/>
      <c r="Y230" s="23"/>
      <c r="Z230" s="23"/>
      <c r="AA230" s="23"/>
      <c r="AB230" s="23"/>
    </row>
    <row r="231" spans="3:28" ht="15.75" customHeight="1">
      <c r="C231" s="456"/>
      <c r="D231" s="459"/>
      <c r="E231" s="459"/>
      <c r="F231" s="8"/>
      <c r="G231" s="8"/>
      <c r="H231" s="460"/>
      <c r="I231" s="23"/>
      <c r="J231" s="460"/>
      <c r="K231" s="460"/>
      <c r="L231" s="460"/>
      <c r="M231" s="23"/>
      <c r="N231" s="394"/>
      <c r="O231" s="23"/>
      <c r="P231" s="23"/>
      <c r="Q231" s="23"/>
      <c r="R231" s="394"/>
      <c r="S231" s="394"/>
      <c r="T231" s="23"/>
      <c r="U231" s="23"/>
      <c r="V231" s="23"/>
      <c r="W231" s="23"/>
      <c r="X231" s="23"/>
      <c r="Y231" s="23"/>
      <c r="Z231" s="23"/>
      <c r="AA231" s="23"/>
      <c r="AB231" s="23"/>
    </row>
    <row r="232" spans="3:28" ht="15.75" customHeight="1">
      <c r="C232" s="456"/>
      <c r="D232" s="459"/>
      <c r="E232" s="459"/>
      <c r="F232" s="8"/>
      <c r="G232" s="8"/>
      <c r="H232" s="460"/>
      <c r="I232" s="23"/>
      <c r="J232" s="460"/>
      <c r="K232" s="460"/>
      <c r="L232" s="460"/>
      <c r="M232" s="23"/>
      <c r="N232" s="394"/>
      <c r="O232" s="23"/>
      <c r="P232" s="23"/>
      <c r="Q232" s="23"/>
      <c r="R232" s="394"/>
      <c r="S232" s="394"/>
      <c r="T232" s="23"/>
      <c r="U232" s="23"/>
      <c r="V232" s="23"/>
      <c r="W232" s="23"/>
      <c r="X232" s="23"/>
      <c r="Y232" s="23"/>
      <c r="Z232" s="23"/>
      <c r="AA232" s="23"/>
      <c r="AB232" s="23"/>
    </row>
    <row r="233" spans="3:28" ht="15.75" customHeight="1">
      <c r="C233" s="456"/>
      <c r="D233" s="459"/>
      <c r="E233" s="459"/>
      <c r="F233" s="8"/>
      <c r="G233" s="8"/>
      <c r="H233" s="460"/>
      <c r="I233" s="23"/>
      <c r="J233" s="460"/>
      <c r="K233" s="460"/>
      <c r="L233" s="460"/>
      <c r="M233" s="23"/>
      <c r="N233" s="394"/>
      <c r="O233" s="23"/>
      <c r="P233" s="23"/>
      <c r="Q233" s="23"/>
      <c r="R233" s="394"/>
      <c r="S233" s="394"/>
      <c r="T233" s="23"/>
      <c r="U233" s="23"/>
      <c r="V233" s="23"/>
      <c r="W233" s="23"/>
      <c r="X233" s="23"/>
      <c r="Y233" s="23"/>
      <c r="Z233" s="23"/>
      <c r="AA233" s="23"/>
      <c r="AB233" s="23"/>
    </row>
    <row r="234" spans="3:28" ht="15.75" customHeight="1">
      <c r="C234" s="456"/>
      <c r="D234" s="459"/>
      <c r="E234" s="459"/>
      <c r="F234" s="8"/>
      <c r="G234" s="8"/>
      <c r="H234" s="460"/>
      <c r="I234" s="23"/>
      <c r="J234" s="460"/>
      <c r="K234" s="460"/>
      <c r="L234" s="460"/>
      <c r="M234" s="23"/>
      <c r="N234" s="394"/>
      <c r="O234" s="23"/>
      <c r="P234" s="23"/>
      <c r="Q234" s="23"/>
      <c r="R234" s="394"/>
      <c r="S234" s="394"/>
      <c r="T234" s="23"/>
      <c r="U234" s="23"/>
      <c r="V234" s="23"/>
      <c r="W234" s="23"/>
      <c r="X234" s="23"/>
      <c r="Y234" s="23"/>
      <c r="Z234" s="23"/>
      <c r="AA234" s="23"/>
      <c r="AB234" s="23"/>
    </row>
    <row r="235" spans="3:28" ht="15.75" customHeight="1">
      <c r="C235" s="456"/>
      <c r="D235" s="459"/>
      <c r="E235" s="459"/>
      <c r="F235" s="8"/>
      <c r="G235" s="8"/>
      <c r="H235" s="460"/>
      <c r="I235" s="23"/>
      <c r="J235" s="460"/>
      <c r="K235" s="460"/>
      <c r="L235" s="460"/>
      <c r="M235" s="23"/>
      <c r="N235" s="394"/>
      <c r="O235" s="23"/>
      <c r="P235" s="23"/>
      <c r="Q235" s="23"/>
      <c r="R235" s="394"/>
      <c r="S235" s="394"/>
      <c r="T235" s="23"/>
      <c r="U235" s="23"/>
      <c r="V235" s="23"/>
      <c r="W235" s="23"/>
      <c r="X235" s="23"/>
      <c r="Y235" s="23"/>
      <c r="Z235" s="23"/>
      <c r="AA235" s="23"/>
      <c r="AB235" s="23"/>
    </row>
    <row r="236" spans="3:28" ht="15.75" customHeight="1">
      <c r="C236" s="456"/>
      <c r="D236" s="459"/>
      <c r="E236" s="459"/>
      <c r="F236" s="8"/>
      <c r="G236" s="8"/>
      <c r="H236" s="460"/>
      <c r="I236" s="23"/>
      <c r="J236" s="460"/>
      <c r="K236" s="460"/>
      <c r="L236" s="460"/>
      <c r="M236" s="23"/>
      <c r="N236" s="394"/>
      <c r="O236" s="23"/>
      <c r="P236" s="23"/>
      <c r="Q236" s="23"/>
      <c r="R236" s="394"/>
      <c r="S236" s="394"/>
      <c r="T236" s="23"/>
      <c r="U236" s="23"/>
      <c r="V236" s="23"/>
      <c r="W236" s="23"/>
      <c r="X236" s="23"/>
      <c r="Y236" s="23"/>
      <c r="Z236" s="23"/>
      <c r="AA236" s="23"/>
      <c r="AB236" s="23"/>
    </row>
    <row r="237" spans="3:28" ht="15.75" customHeight="1">
      <c r="C237" s="456"/>
      <c r="D237" s="459"/>
      <c r="E237" s="459"/>
      <c r="F237" s="8"/>
      <c r="G237" s="8"/>
      <c r="H237" s="460"/>
      <c r="I237" s="23"/>
      <c r="J237" s="460"/>
      <c r="K237" s="460"/>
      <c r="L237" s="460"/>
      <c r="M237" s="23"/>
      <c r="N237" s="394"/>
      <c r="O237" s="23"/>
      <c r="P237" s="23"/>
      <c r="Q237" s="23"/>
      <c r="R237" s="394"/>
      <c r="S237" s="394"/>
      <c r="T237" s="23"/>
      <c r="U237" s="23"/>
      <c r="V237" s="23"/>
      <c r="W237" s="23"/>
      <c r="X237" s="23"/>
      <c r="Y237" s="23"/>
      <c r="Z237" s="23"/>
      <c r="AA237" s="23"/>
      <c r="AB237" s="23"/>
    </row>
    <row r="238" spans="3:28" ht="15.75" customHeight="1">
      <c r="C238" s="456"/>
      <c r="D238" s="459"/>
      <c r="E238" s="459"/>
      <c r="F238" s="8"/>
      <c r="G238" s="8"/>
      <c r="H238" s="460"/>
      <c r="I238" s="23"/>
      <c r="J238" s="460"/>
      <c r="K238" s="460"/>
      <c r="L238" s="460"/>
      <c r="M238" s="23"/>
      <c r="N238" s="394"/>
      <c r="O238" s="23"/>
      <c r="P238" s="23"/>
      <c r="Q238" s="23"/>
      <c r="R238" s="394"/>
      <c r="S238" s="394"/>
      <c r="T238" s="23"/>
      <c r="U238" s="23"/>
      <c r="V238" s="23"/>
      <c r="W238" s="23"/>
      <c r="X238" s="23"/>
      <c r="Y238" s="23"/>
      <c r="Z238" s="23"/>
      <c r="AA238" s="23"/>
      <c r="AB238" s="23"/>
    </row>
    <row r="239" spans="3:28" ht="15.75" customHeight="1">
      <c r="C239" s="456"/>
      <c r="D239" s="459"/>
      <c r="E239" s="459"/>
      <c r="F239" s="8"/>
      <c r="G239" s="8"/>
      <c r="H239" s="460"/>
      <c r="I239" s="23"/>
      <c r="J239" s="460"/>
      <c r="K239" s="460"/>
      <c r="L239" s="460"/>
      <c r="M239" s="23"/>
      <c r="N239" s="394"/>
      <c r="O239" s="23"/>
      <c r="P239" s="23"/>
      <c r="Q239" s="23"/>
      <c r="R239" s="394"/>
      <c r="S239" s="394"/>
      <c r="T239" s="23"/>
      <c r="U239" s="23"/>
      <c r="V239" s="23"/>
      <c r="W239" s="23"/>
      <c r="X239" s="23"/>
      <c r="Y239" s="23"/>
      <c r="Z239" s="23"/>
      <c r="AA239" s="23"/>
      <c r="AB239" s="23"/>
    </row>
    <row r="240" spans="3:28" ht="15.75" customHeight="1">
      <c r="C240" s="456"/>
      <c r="D240" s="459"/>
      <c r="E240" s="459"/>
      <c r="F240" s="8"/>
      <c r="G240" s="8"/>
      <c r="H240" s="460"/>
      <c r="I240" s="23"/>
      <c r="J240" s="460"/>
      <c r="K240" s="460"/>
      <c r="L240" s="460"/>
      <c r="M240" s="23"/>
      <c r="N240" s="394"/>
      <c r="O240" s="23"/>
      <c r="P240" s="23"/>
      <c r="Q240" s="23"/>
      <c r="R240" s="394"/>
      <c r="S240" s="394"/>
      <c r="T240" s="23"/>
      <c r="U240" s="23"/>
      <c r="V240" s="23"/>
      <c r="W240" s="23"/>
      <c r="X240" s="23"/>
      <c r="Y240" s="23"/>
      <c r="Z240" s="23"/>
      <c r="AA240" s="23"/>
      <c r="AB240" s="23"/>
    </row>
    <row r="241" spans="3:28" ht="15.75" customHeight="1">
      <c r="C241" s="456"/>
      <c r="D241" s="459"/>
      <c r="E241" s="459"/>
      <c r="F241" s="8"/>
      <c r="G241" s="8"/>
      <c r="H241" s="460"/>
      <c r="I241" s="23"/>
      <c r="J241" s="460"/>
      <c r="K241" s="460"/>
      <c r="L241" s="460"/>
      <c r="M241" s="23"/>
      <c r="N241" s="394"/>
      <c r="O241" s="23"/>
      <c r="P241" s="23"/>
      <c r="Q241" s="23"/>
      <c r="R241" s="394"/>
      <c r="S241" s="394"/>
      <c r="T241" s="23"/>
      <c r="U241" s="23"/>
      <c r="V241" s="23"/>
      <c r="W241" s="23"/>
      <c r="X241" s="23"/>
      <c r="Y241" s="23"/>
      <c r="Z241" s="23"/>
      <c r="AA241" s="23"/>
      <c r="AB241" s="23"/>
    </row>
    <row r="242" spans="3:28" ht="15.75" customHeight="1">
      <c r="C242" s="456"/>
      <c r="D242" s="459"/>
      <c r="E242" s="459"/>
      <c r="F242" s="8"/>
      <c r="G242" s="8"/>
      <c r="H242" s="460"/>
      <c r="I242" s="23"/>
      <c r="J242" s="460"/>
      <c r="K242" s="460"/>
      <c r="L242" s="460"/>
      <c r="M242" s="23"/>
      <c r="N242" s="394"/>
      <c r="O242" s="23"/>
      <c r="P242" s="23"/>
      <c r="Q242" s="23"/>
      <c r="R242" s="394"/>
      <c r="S242" s="394"/>
      <c r="T242" s="23"/>
      <c r="U242" s="23"/>
      <c r="V242" s="23"/>
      <c r="W242" s="23"/>
      <c r="X242" s="23"/>
      <c r="Y242" s="23"/>
      <c r="Z242" s="23"/>
      <c r="AA242" s="23"/>
      <c r="AB242" s="23"/>
    </row>
    <row r="243" spans="3:28" ht="15.75" customHeight="1">
      <c r="C243" s="456"/>
      <c r="D243" s="459"/>
      <c r="E243" s="459"/>
      <c r="F243" s="8"/>
      <c r="G243" s="8"/>
      <c r="H243" s="460"/>
      <c r="I243" s="23"/>
      <c r="J243" s="460"/>
      <c r="K243" s="460"/>
      <c r="L243" s="460"/>
      <c r="M243" s="23"/>
      <c r="N243" s="394"/>
      <c r="O243" s="23"/>
      <c r="P243" s="23"/>
      <c r="Q243" s="23"/>
      <c r="R243" s="394"/>
      <c r="S243" s="394"/>
      <c r="T243" s="23"/>
      <c r="U243" s="23"/>
      <c r="V243" s="23"/>
      <c r="W243" s="23"/>
      <c r="X243" s="23"/>
      <c r="Y243" s="23"/>
      <c r="Z243" s="23"/>
      <c r="AA243" s="23"/>
      <c r="AB243" s="23"/>
    </row>
    <row r="244" spans="3:28" ht="15.75" customHeight="1">
      <c r="C244" s="456"/>
      <c r="D244" s="459"/>
      <c r="E244" s="459"/>
      <c r="F244" s="8"/>
      <c r="G244" s="8"/>
      <c r="H244" s="460"/>
      <c r="I244" s="23"/>
      <c r="J244" s="460"/>
      <c r="K244" s="460"/>
      <c r="L244" s="460"/>
      <c r="M244" s="23"/>
      <c r="N244" s="394"/>
      <c r="O244" s="23"/>
      <c r="P244" s="23"/>
      <c r="Q244" s="23"/>
      <c r="R244" s="394"/>
      <c r="S244" s="394"/>
      <c r="T244" s="23"/>
      <c r="U244" s="23"/>
      <c r="V244" s="23"/>
      <c r="W244" s="23"/>
      <c r="X244" s="23"/>
      <c r="Y244" s="23"/>
      <c r="Z244" s="23"/>
      <c r="AA244" s="23"/>
      <c r="AB244" s="23"/>
    </row>
    <row r="245" spans="3:28" ht="15.75" customHeight="1">
      <c r="C245" s="456"/>
      <c r="D245" s="459"/>
      <c r="E245" s="459"/>
      <c r="F245" s="8"/>
      <c r="G245" s="8"/>
      <c r="H245" s="460"/>
      <c r="I245" s="23"/>
      <c r="J245" s="460"/>
      <c r="K245" s="460"/>
      <c r="L245" s="460"/>
      <c r="M245" s="23"/>
      <c r="N245" s="394"/>
      <c r="O245" s="23"/>
      <c r="P245" s="23"/>
      <c r="Q245" s="23"/>
      <c r="R245" s="394"/>
      <c r="S245" s="394"/>
      <c r="T245" s="23"/>
      <c r="U245" s="23"/>
      <c r="V245" s="23"/>
      <c r="W245" s="23"/>
      <c r="X245" s="23"/>
      <c r="Y245" s="23"/>
      <c r="Z245" s="23"/>
      <c r="AA245" s="23"/>
      <c r="AB245" s="23"/>
    </row>
    <row r="246" spans="3:28" ht="15.75" customHeight="1">
      <c r="C246" s="456"/>
      <c r="D246" s="459"/>
      <c r="E246" s="459"/>
      <c r="F246" s="8"/>
      <c r="G246" s="8"/>
      <c r="H246" s="460"/>
      <c r="I246" s="23"/>
      <c r="J246" s="460"/>
      <c r="K246" s="460"/>
      <c r="L246" s="460"/>
      <c r="M246" s="23"/>
      <c r="N246" s="394"/>
      <c r="O246" s="23"/>
      <c r="P246" s="23"/>
      <c r="Q246" s="23"/>
      <c r="R246" s="394"/>
      <c r="S246" s="394"/>
      <c r="T246" s="23"/>
      <c r="U246" s="23"/>
      <c r="V246" s="23"/>
      <c r="W246" s="23"/>
      <c r="X246" s="23"/>
      <c r="Y246" s="23"/>
      <c r="Z246" s="23"/>
      <c r="AA246" s="23"/>
      <c r="AB246" s="23"/>
    </row>
    <row r="247" spans="3:28" ht="15.75" customHeight="1">
      <c r="C247" s="456"/>
      <c r="D247" s="459"/>
      <c r="E247" s="459"/>
      <c r="F247" s="8"/>
      <c r="G247" s="8"/>
      <c r="H247" s="460"/>
      <c r="I247" s="23"/>
      <c r="J247" s="460"/>
      <c r="K247" s="460"/>
      <c r="L247" s="460"/>
      <c r="M247" s="23"/>
      <c r="N247" s="394"/>
      <c r="O247" s="23"/>
      <c r="P247" s="23"/>
      <c r="Q247" s="23"/>
      <c r="R247" s="394"/>
      <c r="S247" s="394"/>
      <c r="T247" s="23"/>
      <c r="U247" s="23"/>
      <c r="V247" s="23"/>
      <c r="W247" s="23"/>
      <c r="X247" s="23"/>
      <c r="Y247" s="23"/>
      <c r="Z247" s="23"/>
      <c r="AA247" s="23"/>
      <c r="AB247" s="23"/>
    </row>
    <row r="248" spans="3:28" ht="15.75" customHeight="1">
      <c r="C248" s="456"/>
      <c r="D248" s="459"/>
      <c r="E248" s="459"/>
      <c r="F248" s="8"/>
      <c r="G248" s="8"/>
      <c r="H248" s="460"/>
      <c r="I248" s="23"/>
      <c r="J248" s="460"/>
      <c r="K248" s="460"/>
      <c r="L248" s="460"/>
      <c r="M248" s="23"/>
      <c r="N248" s="394"/>
      <c r="O248" s="23"/>
      <c r="P248" s="23"/>
      <c r="Q248" s="23"/>
      <c r="R248" s="394"/>
      <c r="S248" s="394"/>
      <c r="T248" s="23"/>
      <c r="U248" s="23"/>
      <c r="V248" s="23"/>
      <c r="W248" s="23"/>
      <c r="X248" s="23"/>
      <c r="Y248" s="23"/>
      <c r="Z248" s="23"/>
      <c r="AA248" s="23"/>
      <c r="AB248" s="23"/>
    </row>
    <row r="249" spans="3:28" ht="15.75" customHeight="1">
      <c r="C249" s="456"/>
      <c r="D249" s="459"/>
      <c r="E249" s="459"/>
      <c r="F249" s="8"/>
      <c r="G249" s="8"/>
      <c r="H249" s="460"/>
      <c r="I249" s="23"/>
      <c r="J249" s="460"/>
      <c r="K249" s="460"/>
      <c r="L249" s="460"/>
      <c r="M249" s="23"/>
      <c r="N249" s="394"/>
      <c r="O249" s="23"/>
      <c r="P249" s="23"/>
      <c r="Q249" s="23"/>
      <c r="R249" s="394"/>
      <c r="S249" s="394"/>
      <c r="T249" s="23"/>
      <c r="U249" s="23"/>
      <c r="V249" s="23"/>
      <c r="W249" s="23"/>
      <c r="X249" s="23"/>
      <c r="Y249" s="23"/>
      <c r="Z249" s="23"/>
      <c r="AA249" s="23"/>
      <c r="AB249" s="23"/>
    </row>
    <row r="250" spans="3:28" ht="15.75" customHeight="1">
      <c r="C250" s="456"/>
      <c r="D250" s="459"/>
      <c r="E250" s="459"/>
      <c r="F250" s="8"/>
      <c r="G250" s="8"/>
      <c r="H250" s="460"/>
      <c r="I250" s="23"/>
      <c r="J250" s="460"/>
      <c r="K250" s="460"/>
      <c r="L250" s="460"/>
      <c r="M250" s="23"/>
      <c r="N250" s="394"/>
      <c r="O250" s="23"/>
      <c r="P250" s="23"/>
      <c r="Q250" s="23"/>
      <c r="R250" s="394"/>
      <c r="S250" s="394"/>
      <c r="T250" s="23"/>
      <c r="U250" s="23"/>
      <c r="V250" s="23"/>
      <c r="W250" s="23"/>
      <c r="X250" s="23"/>
      <c r="Y250" s="23"/>
      <c r="Z250" s="23"/>
      <c r="AA250" s="23"/>
      <c r="AB250" s="23"/>
    </row>
    <row r="251" spans="3:28" ht="15.75" customHeight="1">
      <c r="C251" s="456"/>
      <c r="D251" s="459"/>
      <c r="E251" s="459"/>
      <c r="F251" s="8"/>
      <c r="G251" s="8"/>
      <c r="H251" s="460"/>
      <c r="I251" s="23"/>
      <c r="J251" s="460"/>
      <c r="K251" s="460"/>
      <c r="L251" s="460"/>
      <c r="M251" s="23"/>
      <c r="N251" s="394"/>
      <c r="O251" s="23"/>
      <c r="P251" s="23"/>
      <c r="Q251" s="23"/>
      <c r="R251" s="394"/>
      <c r="S251" s="394"/>
      <c r="T251" s="23"/>
      <c r="U251" s="23"/>
      <c r="V251" s="23"/>
      <c r="W251" s="23"/>
      <c r="X251" s="23"/>
      <c r="Y251" s="23"/>
      <c r="Z251" s="23"/>
      <c r="AA251" s="23"/>
      <c r="AB251" s="23"/>
    </row>
    <row r="252" spans="3:28" ht="15.75" customHeight="1">
      <c r="C252" s="456"/>
      <c r="D252" s="459"/>
      <c r="E252" s="459"/>
      <c r="F252" s="8"/>
      <c r="G252" s="8"/>
      <c r="H252" s="460"/>
      <c r="I252" s="23"/>
      <c r="J252" s="460"/>
      <c r="K252" s="460"/>
      <c r="L252" s="460"/>
      <c r="M252" s="23"/>
      <c r="N252" s="394"/>
      <c r="O252" s="23"/>
      <c r="P252" s="23"/>
      <c r="Q252" s="23"/>
      <c r="R252" s="394"/>
      <c r="S252" s="394"/>
      <c r="T252" s="23"/>
      <c r="U252" s="23"/>
      <c r="V252" s="23"/>
      <c r="W252" s="23"/>
      <c r="X252" s="23"/>
      <c r="Y252" s="23"/>
      <c r="Z252" s="23"/>
      <c r="AA252" s="23"/>
      <c r="AB252" s="23"/>
    </row>
    <row r="253" spans="3:28" ht="15.75" customHeight="1">
      <c r="C253" s="456"/>
      <c r="D253" s="459"/>
      <c r="E253" s="459"/>
      <c r="F253" s="8"/>
      <c r="G253" s="8"/>
      <c r="H253" s="460"/>
      <c r="I253" s="23"/>
      <c r="J253" s="460"/>
      <c r="K253" s="460"/>
      <c r="L253" s="460"/>
      <c r="M253" s="23"/>
      <c r="N253" s="394"/>
      <c r="O253" s="23"/>
      <c r="P253" s="23"/>
      <c r="Q253" s="23"/>
      <c r="R253" s="394"/>
      <c r="S253" s="394"/>
      <c r="T253" s="23"/>
      <c r="U253" s="23"/>
      <c r="V253" s="23"/>
      <c r="W253" s="23"/>
      <c r="X253" s="23"/>
      <c r="Y253" s="23"/>
      <c r="Z253" s="23"/>
      <c r="AA253" s="23"/>
      <c r="AB253" s="23"/>
    </row>
    <row r="254" spans="3:28" ht="15.75" customHeight="1">
      <c r="C254" s="456"/>
      <c r="D254" s="459"/>
      <c r="E254" s="459"/>
      <c r="F254" s="8"/>
      <c r="G254" s="8"/>
      <c r="H254" s="460"/>
      <c r="I254" s="23"/>
      <c r="J254" s="460"/>
      <c r="K254" s="460"/>
      <c r="L254" s="460"/>
      <c r="M254" s="23"/>
      <c r="N254" s="394"/>
      <c r="O254" s="23"/>
      <c r="P254" s="23"/>
      <c r="Q254" s="23"/>
      <c r="R254" s="394"/>
      <c r="S254" s="394"/>
      <c r="T254" s="23"/>
      <c r="U254" s="23"/>
      <c r="V254" s="23"/>
      <c r="W254" s="23"/>
      <c r="X254" s="23"/>
      <c r="Y254" s="23"/>
      <c r="Z254" s="23"/>
      <c r="AA254" s="23"/>
      <c r="AB254" s="23"/>
    </row>
    <row r="255" spans="3:28" ht="15.75" customHeight="1">
      <c r="C255" s="456"/>
      <c r="D255" s="459"/>
      <c r="E255" s="459"/>
      <c r="F255" s="8"/>
      <c r="G255" s="8"/>
      <c r="H255" s="460"/>
      <c r="I255" s="23"/>
      <c r="J255" s="460"/>
      <c r="K255" s="460"/>
      <c r="L255" s="460"/>
      <c r="M255" s="23"/>
      <c r="N255" s="394"/>
      <c r="O255" s="23"/>
      <c r="P255" s="23"/>
      <c r="Q255" s="23"/>
      <c r="R255" s="394"/>
      <c r="S255" s="394"/>
      <c r="T255" s="23"/>
      <c r="U255" s="23"/>
      <c r="V255" s="23"/>
      <c r="W255" s="23"/>
      <c r="X255" s="23"/>
      <c r="Y255" s="23"/>
      <c r="Z255" s="23"/>
      <c r="AA255" s="23"/>
      <c r="AB255" s="23"/>
    </row>
    <row r="256" spans="3:28" ht="15.75" customHeight="1">
      <c r="C256" s="456"/>
      <c r="D256" s="459"/>
      <c r="E256" s="459"/>
      <c r="F256" s="8"/>
      <c r="G256" s="8"/>
      <c r="H256" s="460"/>
      <c r="I256" s="23"/>
      <c r="J256" s="460"/>
      <c r="K256" s="460"/>
      <c r="L256" s="460"/>
      <c r="M256" s="23"/>
      <c r="N256" s="394"/>
      <c r="O256" s="23"/>
      <c r="P256" s="23"/>
      <c r="Q256" s="23"/>
      <c r="R256" s="394"/>
      <c r="S256" s="394"/>
      <c r="T256" s="23"/>
      <c r="U256" s="23"/>
      <c r="V256" s="23"/>
      <c r="W256" s="23"/>
      <c r="X256" s="23"/>
      <c r="Y256" s="23"/>
      <c r="Z256" s="23"/>
      <c r="AA256" s="23"/>
      <c r="AB256" s="23"/>
    </row>
    <row r="257" spans="3:28" ht="15.75" customHeight="1">
      <c r="C257" s="456"/>
      <c r="D257" s="459"/>
      <c r="E257" s="459"/>
      <c r="F257" s="8"/>
      <c r="G257" s="8"/>
      <c r="H257" s="460"/>
      <c r="I257" s="23"/>
      <c r="J257" s="460"/>
      <c r="K257" s="460"/>
      <c r="L257" s="460"/>
      <c r="M257" s="23"/>
      <c r="N257" s="394"/>
      <c r="O257" s="23"/>
      <c r="P257" s="23"/>
      <c r="Q257" s="23"/>
      <c r="R257" s="394"/>
      <c r="S257" s="394"/>
      <c r="T257" s="23"/>
      <c r="U257" s="23"/>
      <c r="V257" s="23"/>
      <c r="W257" s="23"/>
      <c r="X257" s="23"/>
      <c r="Y257" s="23"/>
      <c r="Z257" s="23"/>
      <c r="AA257" s="23"/>
      <c r="AB257" s="23"/>
    </row>
    <row r="258" spans="3:28" ht="15.75" customHeight="1">
      <c r="C258" s="456"/>
      <c r="D258" s="459"/>
      <c r="E258" s="459"/>
      <c r="F258" s="8"/>
      <c r="G258" s="8"/>
      <c r="H258" s="460"/>
      <c r="I258" s="23"/>
      <c r="J258" s="460"/>
      <c r="K258" s="460"/>
      <c r="L258" s="460"/>
      <c r="M258" s="23"/>
      <c r="N258" s="394"/>
      <c r="O258" s="23"/>
      <c r="P258" s="23"/>
      <c r="Q258" s="23"/>
      <c r="R258" s="394"/>
      <c r="S258" s="394"/>
      <c r="T258" s="23"/>
      <c r="U258" s="23"/>
      <c r="V258" s="23"/>
      <c r="W258" s="23"/>
      <c r="X258" s="23"/>
      <c r="Y258" s="23"/>
      <c r="Z258" s="23"/>
      <c r="AA258" s="23"/>
      <c r="AB258" s="23"/>
    </row>
    <row r="259" spans="3:28" ht="15.75" customHeight="1">
      <c r="C259" s="456"/>
      <c r="D259" s="459"/>
      <c r="E259" s="459"/>
      <c r="F259" s="8"/>
      <c r="G259" s="8"/>
      <c r="H259" s="460"/>
      <c r="I259" s="23"/>
      <c r="J259" s="460"/>
      <c r="K259" s="460"/>
      <c r="L259" s="460"/>
      <c r="M259" s="23"/>
      <c r="N259" s="394"/>
      <c r="O259" s="23"/>
      <c r="P259" s="23"/>
      <c r="Q259" s="23"/>
      <c r="R259" s="394"/>
      <c r="S259" s="394"/>
      <c r="T259" s="23"/>
      <c r="U259" s="23"/>
      <c r="V259" s="23"/>
      <c r="W259" s="23"/>
      <c r="X259" s="23"/>
      <c r="Y259" s="23"/>
      <c r="Z259" s="23"/>
      <c r="AA259" s="23"/>
      <c r="AB259" s="23"/>
    </row>
    <row r="260" spans="3:28" ht="15.75" customHeight="1">
      <c r="C260" s="456"/>
      <c r="D260" s="459"/>
      <c r="E260" s="459"/>
      <c r="F260" s="8"/>
      <c r="G260" s="8"/>
      <c r="H260" s="460"/>
      <c r="I260" s="23"/>
      <c r="J260" s="460"/>
      <c r="K260" s="460"/>
      <c r="L260" s="460"/>
      <c r="M260" s="23"/>
      <c r="N260" s="394"/>
      <c r="O260" s="23"/>
      <c r="P260" s="23"/>
      <c r="Q260" s="23"/>
      <c r="R260" s="394"/>
      <c r="S260" s="394"/>
      <c r="T260" s="23"/>
      <c r="U260" s="23"/>
      <c r="V260" s="23"/>
      <c r="W260" s="23"/>
      <c r="X260" s="23"/>
      <c r="Y260" s="23"/>
      <c r="Z260" s="23"/>
      <c r="AA260" s="23"/>
      <c r="AB260" s="23"/>
    </row>
    <row r="261" spans="3:28" ht="15.75" customHeight="1">
      <c r="C261" s="456"/>
      <c r="D261" s="459"/>
      <c r="E261" s="459"/>
      <c r="F261" s="8"/>
      <c r="G261" s="8"/>
      <c r="H261" s="460"/>
      <c r="I261" s="23"/>
      <c r="J261" s="460"/>
      <c r="K261" s="460"/>
      <c r="L261" s="460"/>
      <c r="M261" s="23"/>
      <c r="N261" s="394"/>
      <c r="O261" s="23"/>
      <c r="P261" s="23"/>
      <c r="Q261" s="23"/>
      <c r="R261" s="394"/>
      <c r="S261" s="394"/>
      <c r="T261" s="23"/>
      <c r="U261" s="23"/>
      <c r="V261" s="23"/>
      <c r="W261" s="23"/>
      <c r="X261" s="23"/>
      <c r="Y261" s="23"/>
      <c r="Z261" s="23"/>
      <c r="AA261" s="23"/>
      <c r="AB261" s="23"/>
    </row>
    <row r="262" spans="3:28" ht="15.75" customHeight="1">
      <c r="C262" s="456"/>
      <c r="D262" s="459"/>
      <c r="E262" s="459"/>
      <c r="F262" s="8"/>
      <c r="G262" s="8"/>
      <c r="H262" s="460"/>
      <c r="I262" s="23"/>
      <c r="J262" s="460"/>
      <c r="K262" s="460"/>
      <c r="L262" s="460"/>
      <c r="M262" s="23"/>
      <c r="N262" s="394"/>
      <c r="O262" s="23"/>
      <c r="P262" s="23"/>
      <c r="Q262" s="23"/>
      <c r="R262" s="394"/>
      <c r="S262" s="394"/>
      <c r="T262" s="23"/>
      <c r="U262" s="23"/>
      <c r="V262" s="23"/>
      <c r="W262" s="23"/>
      <c r="X262" s="23"/>
      <c r="Y262" s="23"/>
      <c r="Z262" s="23"/>
      <c r="AA262" s="23"/>
      <c r="AB262" s="23"/>
    </row>
    <row r="263" spans="3:28" ht="15.75" customHeight="1">
      <c r="C263" s="456"/>
      <c r="D263" s="459"/>
      <c r="E263" s="459"/>
      <c r="F263" s="8"/>
      <c r="G263" s="8"/>
      <c r="H263" s="460"/>
      <c r="I263" s="23"/>
      <c r="J263" s="460"/>
      <c r="K263" s="460"/>
      <c r="L263" s="460"/>
      <c r="M263" s="23"/>
      <c r="N263" s="394"/>
      <c r="O263" s="23"/>
      <c r="P263" s="23"/>
      <c r="Q263" s="23"/>
      <c r="R263" s="394"/>
      <c r="S263" s="394"/>
      <c r="T263" s="23"/>
      <c r="U263" s="23"/>
      <c r="V263" s="23"/>
      <c r="W263" s="23"/>
      <c r="X263" s="23"/>
      <c r="Y263" s="23"/>
      <c r="Z263" s="23"/>
      <c r="AA263" s="23"/>
      <c r="AB263" s="23"/>
    </row>
    <row r="264" spans="3:28" ht="15.75" customHeight="1">
      <c r="C264" s="456"/>
      <c r="D264" s="459"/>
      <c r="E264" s="459"/>
      <c r="F264" s="8"/>
      <c r="G264" s="8"/>
      <c r="H264" s="460"/>
      <c r="I264" s="23"/>
      <c r="J264" s="460"/>
      <c r="K264" s="460"/>
      <c r="L264" s="460"/>
      <c r="M264" s="23"/>
      <c r="N264" s="394"/>
      <c r="O264" s="23"/>
      <c r="P264" s="23"/>
      <c r="Q264" s="23"/>
      <c r="R264" s="394"/>
      <c r="S264" s="394"/>
      <c r="T264" s="23"/>
      <c r="U264" s="23"/>
      <c r="V264" s="23"/>
      <c r="W264" s="23"/>
      <c r="X264" s="23"/>
      <c r="Y264" s="23"/>
      <c r="Z264" s="23"/>
      <c r="AA264" s="23"/>
      <c r="AB264" s="23"/>
    </row>
    <row r="265" spans="3:28" ht="15.75" customHeight="1">
      <c r="C265" s="456"/>
      <c r="D265" s="459"/>
      <c r="E265" s="459"/>
      <c r="F265" s="8"/>
      <c r="G265" s="8"/>
      <c r="H265" s="460"/>
      <c r="I265" s="23"/>
      <c r="J265" s="460"/>
      <c r="K265" s="460"/>
      <c r="L265" s="460"/>
      <c r="M265" s="23"/>
      <c r="N265" s="394"/>
      <c r="O265" s="23"/>
      <c r="P265" s="23"/>
      <c r="Q265" s="23"/>
      <c r="R265" s="394"/>
      <c r="S265" s="394"/>
      <c r="T265" s="23"/>
      <c r="U265" s="23"/>
      <c r="V265" s="23"/>
      <c r="W265" s="23"/>
      <c r="X265" s="23"/>
      <c r="Y265" s="23"/>
      <c r="Z265" s="23"/>
      <c r="AA265" s="23"/>
      <c r="AB265" s="23"/>
    </row>
    <row r="266" spans="3:28" ht="15.75" customHeight="1">
      <c r="C266" s="456"/>
      <c r="D266" s="459"/>
      <c r="E266" s="459"/>
      <c r="F266" s="8"/>
      <c r="G266" s="8"/>
      <c r="H266" s="460"/>
      <c r="I266" s="23"/>
      <c r="J266" s="460"/>
      <c r="K266" s="460"/>
      <c r="L266" s="460"/>
      <c r="M266" s="23"/>
      <c r="N266" s="394"/>
      <c r="O266" s="23"/>
      <c r="P266" s="23"/>
      <c r="Q266" s="23"/>
      <c r="R266" s="394"/>
      <c r="S266" s="394"/>
      <c r="T266" s="23"/>
      <c r="U266" s="23"/>
      <c r="V266" s="23"/>
      <c r="W266" s="23"/>
      <c r="X266" s="23"/>
      <c r="Y266" s="23"/>
      <c r="Z266" s="23"/>
      <c r="AA266" s="23"/>
      <c r="AB266" s="23"/>
    </row>
    <row r="267" spans="3:28" ht="15.75" customHeight="1">
      <c r="C267" s="456"/>
      <c r="D267" s="459"/>
      <c r="E267" s="459"/>
      <c r="F267" s="8"/>
      <c r="G267" s="8"/>
      <c r="H267" s="460"/>
      <c r="I267" s="23"/>
      <c r="J267" s="460"/>
      <c r="K267" s="460"/>
      <c r="L267" s="460"/>
      <c r="M267" s="23"/>
      <c r="N267" s="394"/>
      <c r="O267" s="23"/>
      <c r="P267" s="23"/>
      <c r="Q267" s="23"/>
      <c r="R267" s="394"/>
      <c r="S267" s="394"/>
      <c r="T267" s="23"/>
      <c r="U267" s="23"/>
      <c r="V267" s="23"/>
      <c r="W267" s="23"/>
      <c r="X267" s="23"/>
      <c r="Y267" s="23"/>
      <c r="Z267" s="23"/>
      <c r="AA267" s="23"/>
      <c r="AB267" s="23"/>
    </row>
    <row r="268" spans="3:28" ht="15.75" customHeight="1">
      <c r="C268" s="456"/>
      <c r="D268" s="459"/>
      <c r="E268" s="459"/>
      <c r="F268" s="8"/>
      <c r="G268" s="8"/>
      <c r="H268" s="460"/>
      <c r="I268" s="23"/>
      <c r="J268" s="460"/>
      <c r="K268" s="460"/>
      <c r="L268" s="460"/>
      <c r="M268" s="23"/>
      <c r="N268" s="394"/>
      <c r="O268" s="23"/>
      <c r="P268" s="23"/>
      <c r="Q268" s="23"/>
      <c r="R268" s="394"/>
      <c r="S268" s="394"/>
      <c r="T268" s="23"/>
      <c r="U268" s="23"/>
      <c r="V268" s="23"/>
      <c r="W268" s="23"/>
      <c r="X268" s="23"/>
      <c r="Y268" s="23"/>
      <c r="Z268" s="23"/>
      <c r="AA268" s="23"/>
      <c r="AB268" s="23"/>
    </row>
    <row r="269" spans="3:28" ht="15.75" customHeight="1">
      <c r="C269" s="456"/>
      <c r="D269" s="459"/>
      <c r="E269" s="459"/>
      <c r="F269" s="8"/>
      <c r="G269" s="8"/>
      <c r="H269" s="460"/>
      <c r="I269" s="23"/>
      <c r="J269" s="460"/>
      <c r="K269" s="460"/>
      <c r="L269" s="460"/>
      <c r="M269" s="23"/>
      <c r="N269" s="394"/>
      <c r="O269" s="23"/>
      <c r="P269" s="23"/>
      <c r="Q269" s="23"/>
      <c r="R269" s="394"/>
      <c r="S269" s="394"/>
      <c r="T269" s="23"/>
      <c r="U269" s="23"/>
      <c r="V269" s="23"/>
      <c r="W269" s="23"/>
      <c r="X269" s="23"/>
      <c r="Y269" s="23"/>
      <c r="Z269" s="23"/>
      <c r="AA269" s="23"/>
      <c r="AB269" s="23"/>
    </row>
    <row r="270" spans="3:28" ht="15.75" customHeight="1">
      <c r="C270" s="456"/>
      <c r="D270" s="459"/>
      <c r="E270" s="459"/>
      <c r="F270" s="8"/>
      <c r="G270" s="8"/>
      <c r="H270" s="460"/>
      <c r="I270" s="23"/>
      <c r="J270" s="460"/>
      <c r="K270" s="460"/>
      <c r="L270" s="460"/>
      <c r="M270" s="23"/>
      <c r="N270" s="394"/>
      <c r="O270" s="23"/>
      <c r="P270" s="23"/>
      <c r="Q270" s="23"/>
      <c r="R270" s="394"/>
      <c r="S270" s="394"/>
      <c r="T270" s="23"/>
      <c r="U270" s="23"/>
      <c r="V270" s="23"/>
      <c r="W270" s="23"/>
      <c r="X270" s="23"/>
      <c r="Y270" s="23"/>
      <c r="Z270" s="23"/>
      <c r="AA270" s="23"/>
      <c r="AB270" s="23"/>
    </row>
    <row r="271" spans="3:28" ht="15.75" customHeight="1">
      <c r="C271" s="456"/>
      <c r="D271" s="459"/>
      <c r="E271" s="459"/>
      <c r="F271" s="8"/>
      <c r="G271" s="8"/>
      <c r="H271" s="460"/>
      <c r="I271" s="23"/>
      <c r="J271" s="460"/>
      <c r="K271" s="460"/>
      <c r="L271" s="460"/>
      <c r="M271" s="23"/>
      <c r="N271" s="394"/>
      <c r="O271" s="23"/>
      <c r="P271" s="23"/>
      <c r="Q271" s="23"/>
      <c r="R271" s="394"/>
      <c r="S271" s="394"/>
      <c r="T271" s="23"/>
      <c r="U271" s="23"/>
      <c r="V271" s="23"/>
      <c r="W271" s="23"/>
      <c r="X271" s="23"/>
      <c r="Y271" s="23"/>
      <c r="Z271" s="23"/>
      <c r="AA271" s="23"/>
      <c r="AB271" s="23"/>
    </row>
    <row r="272" spans="3:28" ht="15.75" customHeight="1">
      <c r="C272" s="456"/>
      <c r="D272" s="459"/>
      <c r="E272" s="459"/>
      <c r="F272" s="8"/>
      <c r="G272" s="8"/>
      <c r="H272" s="460"/>
      <c r="I272" s="23"/>
      <c r="J272" s="460"/>
      <c r="K272" s="460"/>
      <c r="L272" s="460"/>
      <c r="M272" s="23"/>
      <c r="N272" s="394"/>
      <c r="O272" s="23"/>
      <c r="P272" s="23"/>
      <c r="Q272" s="23"/>
      <c r="R272" s="394"/>
      <c r="S272" s="394"/>
      <c r="T272" s="23"/>
      <c r="U272" s="23"/>
      <c r="V272" s="23"/>
      <c r="W272" s="23"/>
      <c r="X272" s="23"/>
      <c r="Y272" s="23"/>
      <c r="Z272" s="23"/>
      <c r="AA272" s="23"/>
      <c r="AB272" s="23"/>
    </row>
    <row r="273" spans="3:28" ht="15.75" customHeight="1">
      <c r="C273" s="456"/>
      <c r="D273" s="459"/>
      <c r="E273" s="459"/>
      <c r="F273" s="8"/>
      <c r="G273" s="8"/>
      <c r="H273" s="460"/>
      <c r="I273" s="23"/>
      <c r="J273" s="460"/>
      <c r="K273" s="460"/>
      <c r="L273" s="460"/>
      <c r="M273" s="23"/>
      <c r="N273" s="394"/>
      <c r="O273" s="23"/>
      <c r="P273" s="23"/>
      <c r="Q273" s="23"/>
      <c r="R273" s="394"/>
      <c r="S273" s="394"/>
      <c r="T273" s="23"/>
      <c r="U273" s="23"/>
      <c r="V273" s="23"/>
      <c r="W273" s="23"/>
      <c r="X273" s="23"/>
      <c r="Y273" s="23"/>
      <c r="Z273" s="23"/>
      <c r="AA273" s="23"/>
      <c r="AB273" s="23"/>
    </row>
    <row r="274" spans="3:28" ht="15.75" customHeight="1">
      <c r="C274" s="456"/>
      <c r="D274" s="459"/>
      <c r="E274" s="459"/>
      <c r="F274" s="8"/>
      <c r="G274" s="8"/>
      <c r="H274" s="460"/>
      <c r="I274" s="23"/>
      <c r="J274" s="460"/>
      <c r="K274" s="460"/>
      <c r="L274" s="460"/>
      <c r="M274" s="23"/>
      <c r="N274" s="394"/>
      <c r="O274" s="23"/>
      <c r="P274" s="23"/>
      <c r="Q274" s="23"/>
      <c r="R274" s="394"/>
      <c r="S274" s="394"/>
      <c r="T274" s="23"/>
      <c r="U274" s="23"/>
      <c r="V274" s="23"/>
      <c r="W274" s="23"/>
      <c r="X274" s="23"/>
      <c r="Y274" s="23"/>
      <c r="Z274" s="23"/>
      <c r="AA274" s="23"/>
      <c r="AB274" s="23"/>
    </row>
    <row r="275" spans="3:28" ht="15.75" customHeight="1">
      <c r="C275" s="456"/>
      <c r="D275" s="459"/>
      <c r="E275" s="459"/>
      <c r="F275" s="8"/>
      <c r="G275" s="8"/>
      <c r="H275" s="460"/>
      <c r="I275" s="23"/>
      <c r="J275" s="460"/>
      <c r="K275" s="460"/>
      <c r="L275" s="460"/>
      <c r="M275" s="23"/>
      <c r="N275" s="394"/>
      <c r="O275" s="23"/>
      <c r="P275" s="23"/>
      <c r="Q275" s="23"/>
      <c r="R275" s="394"/>
      <c r="S275" s="394"/>
      <c r="T275" s="23"/>
      <c r="U275" s="23"/>
      <c r="V275" s="23"/>
      <c r="W275" s="23"/>
      <c r="X275" s="23"/>
      <c r="Y275" s="23"/>
      <c r="Z275" s="23"/>
      <c r="AA275" s="23"/>
      <c r="AB275" s="23"/>
    </row>
    <row r="276" spans="3:28" ht="15.75" customHeight="1">
      <c r="C276" s="456"/>
      <c r="D276" s="459"/>
      <c r="E276" s="459"/>
      <c r="F276" s="8"/>
      <c r="G276" s="8"/>
      <c r="H276" s="460"/>
      <c r="I276" s="23"/>
      <c r="J276" s="460"/>
      <c r="K276" s="460"/>
      <c r="L276" s="460"/>
      <c r="M276" s="23"/>
      <c r="N276" s="394"/>
      <c r="O276" s="23"/>
      <c r="P276" s="23"/>
      <c r="Q276" s="23"/>
      <c r="R276" s="394"/>
      <c r="S276" s="394"/>
      <c r="T276" s="23"/>
      <c r="U276" s="23"/>
      <c r="V276" s="23"/>
      <c r="W276" s="23"/>
      <c r="X276" s="23"/>
      <c r="Y276" s="23"/>
      <c r="Z276" s="23"/>
      <c r="AA276" s="23"/>
      <c r="AB276" s="23"/>
    </row>
    <row r="277" spans="3:28" ht="15.75" customHeight="1">
      <c r="C277" s="456"/>
      <c r="D277" s="459"/>
      <c r="E277" s="459"/>
      <c r="F277" s="8"/>
      <c r="G277" s="8"/>
      <c r="H277" s="460"/>
      <c r="I277" s="23"/>
      <c r="J277" s="460"/>
      <c r="K277" s="460"/>
      <c r="L277" s="460"/>
      <c r="M277" s="23"/>
      <c r="N277" s="394"/>
      <c r="O277" s="23"/>
      <c r="P277" s="23"/>
      <c r="Q277" s="23"/>
      <c r="R277" s="394"/>
      <c r="S277" s="394"/>
      <c r="T277" s="23"/>
      <c r="U277" s="23"/>
      <c r="V277" s="23"/>
      <c r="W277" s="23"/>
      <c r="X277" s="23"/>
      <c r="Y277" s="23"/>
      <c r="Z277" s="23"/>
      <c r="AA277" s="23"/>
      <c r="AB277" s="23"/>
    </row>
    <row r="278" spans="3:28" ht="15.75" customHeight="1">
      <c r="C278" s="456"/>
      <c r="D278" s="459"/>
      <c r="E278" s="459"/>
      <c r="F278" s="8"/>
      <c r="G278" s="8"/>
      <c r="H278" s="460"/>
      <c r="I278" s="23"/>
      <c r="J278" s="460"/>
      <c r="K278" s="460"/>
      <c r="L278" s="460"/>
      <c r="M278" s="23"/>
      <c r="N278" s="394"/>
      <c r="O278" s="23"/>
      <c r="P278" s="23"/>
      <c r="Q278" s="23"/>
      <c r="R278" s="394"/>
      <c r="S278" s="394"/>
      <c r="T278" s="23"/>
      <c r="U278" s="23"/>
      <c r="V278" s="23"/>
      <c r="W278" s="23"/>
      <c r="X278" s="23"/>
      <c r="Y278" s="23"/>
      <c r="Z278" s="23"/>
      <c r="AA278" s="23"/>
      <c r="AB278" s="23"/>
    </row>
    <row r="279" spans="3:28" ht="15.75" customHeight="1">
      <c r="C279" s="456"/>
      <c r="D279" s="459"/>
      <c r="E279" s="459"/>
      <c r="F279" s="8"/>
      <c r="G279" s="8"/>
      <c r="H279" s="460"/>
      <c r="I279" s="23"/>
      <c r="J279" s="460"/>
      <c r="K279" s="460"/>
      <c r="L279" s="460"/>
      <c r="M279" s="23"/>
      <c r="N279" s="394"/>
      <c r="O279" s="23"/>
      <c r="P279" s="23"/>
      <c r="Q279" s="23"/>
      <c r="R279" s="394"/>
      <c r="S279" s="394"/>
      <c r="T279" s="23"/>
      <c r="U279" s="23"/>
      <c r="V279" s="23"/>
      <c r="W279" s="23"/>
      <c r="X279" s="23"/>
      <c r="Y279" s="23"/>
      <c r="Z279" s="23"/>
      <c r="AA279" s="23"/>
      <c r="AB279" s="23"/>
    </row>
    <row r="280" spans="3:28" ht="15.75" customHeight="1">
      <c r="C280" s="456"/>
      <c r="D280" s="459"/>
      <c r="E280" s="459"/>
      <c r="F280" s="8"/>
      <c r="G280" s="8"/>
      <c r="H280" s="460"/>
      <c r="I280" s="23"/>
      <c r="J280" s="460"/>
      <c r="K280" s="460"/>
      <c r="L280" s="460"/>
      <c r="M280" s="23"/>
      <c r="N280" s="394"/>
      <c r="O280" s="23"/>
      <c r="P280" s="23"/>
      <c r="Q280" s="23"/>
      <c r="R280" s="394"/>
      <c r="S280" s="394"/>
      <c r="T280" s="23"/>
      <c r="U280" s="23"/>
      <c r="V280" s="23"/>
      <c r="W280" s="23"/>
      <c r="X280" s="23"/>
      <c r="Y280" s="23"/>
      <c r="Z280" s="23"/>
      <c r="AA280" s="23"/>
      <c r="AB280" s="23"/>
    </row>
    <row r="281" spans="3:28" ht="15.75" customHeight="1">
      <c r="C281" s="456"/>
      <c r="D281" s="459"/>
      <c r="E281" s="459"/>
      <c r="F281" s="8"/>
      <c r="G281" s="8"/>
      <c r="H281" s="460"/>
      <c r="I281" s="23"/>
      <c r="J281" s="460"/>
      <c r="K281" s="460"/>
      <c r="L281" s="460"/>
      <c r="M281" s="23"/>
      <c r="N281" s="394"/>
      <c r="O281" s="23"/>
      <c r="P281" s="23"/>
      <c r="Q281" s="23"/>
      <c r="R281" s="394"/>
      <c r="S281" s="394"/>
      <c r="T281" s="23"/>
      <c r="U281" s="23"/>
      <c r="V281" s="23"/>
      <c r="W281" s="23"/>
      <c r="X281" s="23"/>
      <c r="Y281" s="23"/>
      <c r="Z281" s="23"/>
      <c r="AA281" s="23"/>
      <c r="AB281" s="23"/>
    </row>
    <row r="282" spans="3:28" ht="15.75" customHeight="1">
      <c r="C282" s="456"/>
      <c r="D282" s="459"/>
      <c r="E282" s="459"/>
      <c r="F282" s="8"/>
      <c r="G282" s="8"/>
      <c r="H282" s="460"/>
      <c r="I282" s="23"/>
      <c r="J282" s="460"/>
      <c r="K282" s="460"/>
      <c r="L282" s="460"/>
      <c r="M282" s="23"/>
      <c r="N282" s="394"/>
      <c r="O282" s="23"/>
      <c r="P282" s="23"/>
      <c r="Q282" s="23"/>
      <c r="R282" s="394"/>
      <c r="S282" s="394"/>
      <c r="T282" s="23"/>
      <c r="U282" s="23"/>
      <c r="V282" s="23"/>
      <c r="W282" s="23"/>
      <c r="X282" s="23"/>
      <c r="Y282" s="23"/>
      <c r="Z282" s="23"/>
      <c r="AA282" s="23"/>
      <c r="AB282" s="23"/>
    </row>
    <row r="283" spans="3:28" ht="15.75" customHeight="1">
      <c r="C283" s="456"/>
      <c r="D283" s="459"/>
      <c r="E283" s="459"/>
      <c r="F283" s="8"/>
      <c r="G283" s="8"/>
      <c r="H283" s="460"/>
      <c r="I283" s="23"/>
      <c r="J283" s="460"/>
      <c r="K283" s="460"/>
      <c r="L283" s="460"/>
      <c r="M283" s="23"/>
      <c r="N283" s="394"/>
      <c r="O283" s="23"/>
      <c r="P283" s="23"/>
      <c r="Q283" s="23"/>
      <c r="R283" s="394"/>
      <c r="S283" s="394"/>
      <c r="T283" s="23"/>
      <c r="U283" s="23"/>
      <c r="V283" s="23"/>
      <c r="W283" s="23"/>
      <c r="X283" s="23"/>
      <c r="Y283" s="23"/>
      <c r="Z283" s="23"/>
      <c r="AA283" s="23"/>
      <c r="AB283" s="23"/>
    </row>
    <row r="284" spans="3:28" ht="15.75" customHeight="1">
      <c r="C284" s="456"/>
      <c r="D284" s="459"/>
      <c r="E284" s="459"/>
      <c r="F284" s="8"/>
      <c r="G284" s="8"/>
      <c r="H284" s="460"/>
      <c r="I284" s="23"/>
      <c r="J284" s="460"/>
      <c r="K284" s="460"/>
      <c r="L284" s="460"/>
      <c r="M284" s="23"/>
      <c r="N284" s="394"/>
      <c r="O284" s="23"/>
      <c r="P284" s="23"/>
      <c r="Q284" s="23"/>
      <c r="R284" s="394"/>
      <c r="S284" s="394"/>
      <c r="T284" s="23"/>
      <c r="U284" s="23"/>
      <c r="V284" s="23"/>
      <c r="W284" s="23"/>
      <c r="X284" s="23"/>
      <c r="Y284" s="23"/>
      <c r="Z284" s="23"/>
      <c r="AA284" s="23"/>
      <c r="AB284" s="23"/>
    </row>
    <row r="285" spans="3:28" ht="15.75" customHeight="1">
      <c r="C285" s="456"/>
      <c r="D285" s="459"/>
      <c r="E285" s="459"/>
      <c r="F285" s="8"/>
      <c r="G285" s="8"/>
      <c r="H285" s="460"/>
      <c r="I285" s="23"/>
      <c r="J285" s="460"/>
      <c r="K285" s="460"/>
      <c r="L285" s="460"/>
      <c r="M285" s="23"/>
      <c r="N285" s="394"/>
      <c r="O285" s="23"/>
      <c r="P285" s="23"/>
      <c r="Q285" s="23"/>
      <c r="R285" s="394"/>
      <c r="S285" s="394"/>
      <c r="T285" s="23"/>
      <c r="U285" s="23"/>
      <c r="V285" s="23"/>
      <c r="W285" s="23"/>
      <c r="X285" s="23"/>
      <c r="Y285" s="23"/>
      <c r="Z285" s="23"/>
      <c r="AA285" s="23"/>
      <c r="AB285" s="23"/>
    </row>
    <row r="286" spans="3:28" ht="15.75" customHeight="1">
      <c r="C286" s="456"/>
      <c r="D286" s="459"/>
      <c r="E286" s="459"/>
      <c r="F286" s="8"/>
      <c r="G286" s="8"/>
      <c r="H286" s="460"/>
      <c r="I286" s="23"/>
      <c r="J286" s="460"/>
      <c r="K286" s="460"/>
      <c r="L286" s="460"/>
      <c r="M286" s="23"/>
      <c r="N286" s="394"/>
      <c r="O286" s="23"/>
      <c r="P286" s="23"/>
      <c r="Q286" s="23"/>
      <c r="R286" s="394"/>
      <c r="S286" s="394"/>
      <c r="T286" s="23"/>
      <c r="U286" s="23"/>
      <c r="V286" s="23"/>
      <c r="W286" s="23"/>
      <c r="X286" s="23"/>
      <c r="Y286" s="23"/>
      <c r="Z286" s="23"/>
      <c r="AA286" s="23"/>
      <c r="AB286" s="23"/>
    </row>
    <row r="287" spans="3:28" ht="15.75" customHeight="1">
      <c r="C287" s="456"/>
      <c r="D287" s="459"/>
      <c r="E287" s="459"/>
      <c r="F287" s="8"/>
      <c r="G287" s="8"/>
      <c r="H287" s="460"/>
      <c r="I287" s="23"/>
      <c r="J287" s="460"/>
      <c r="K287" s="460"/>
      <c r="L287" s="460"/>
      <c r="M287" s="23"/>
      <c r="N287" s="394"/>
      <c r="O287" s="23"/>
      <c r="P287" s="23"/>
      <c r="Q287" s="23"/>
      <c r="R287" s="394"/>
      <c r="S287" s="394"/>
      <c r="T287" s="23"/>
      <c r="U287" s="23"/>
      <c r="V287" s="23"/>
      <c r="W287" s="23"/>
      <c r="X287" s="23"/>
      <c r="Y287" s="23"/>
      <c r="Z287" s="23"/>
      <c r="AA287" s="23"/>
      <c r="AB287" s="23"/>
    </row>
    <row r="288" spans="3:28" ht="15.75" customHeight="1">
      <c r="C288" s="456"/>
      <c r="D288" s="459"/>
      <c r="E288" s="459"/>
      <c r="F288" s="8"/>
      <c r="G288" s="8"/>
      <c r="H288" s="460"/>
      <c r="I288" s="23"/>
      <c r="J288" s="460"/>
      <c r="K288" s="460"/>
      <c r="L288" s="460"/>
      <c r="M288" s="23"/>
      <c r="N288" s="394"/>
      <c r="O288" s="23"/>
      <c r="P288" s="23"/>
      <c r="Q288" s="23"/>
      <c r="R288" s="394"/>
      <c r="S288" s="394"/>
      <c r="T288" s="23"/>
      <c r="U288" s="23"/>
      <c r="V288" s="23"/>
      <c r="W288" s="23"/>
      <c r="X288" s="23"/>
      <c r="Y288" s="23"/>
      <c r="Z288" s="23"/>
      <c r="AA288" s="23"/>
      <c r="AB288" s="23"/>
    </row>
    <row r="289" spans="3:28" ht="15.75" customHeight="1">
      <c r="C289" s="456"/>
      <c r="D289" s="459"/>
      <c r="E289" s="459"/>
      <c r="F289" s="8"/>
      <c r="G289" s="8"/>
      <c r="H289" s="460"/>
      <c r="I289" s="23"/>
      <c r="J289" s="460"/>
      <c r="K289" s="460"/>
      <c r="L289" s="460"/>
      <c r="M289" s="23"/>
      <c r="N289" s="394"/>
      <c r="O289" s="23"/>
      <c r="P289" s="23"/>
      <c r="Q289" s="23"/>
      <c r="R289" s="394"/>
      <c r="S289" s="394"/>
      <c r="T289" s="23"/>
      <c r="U289" s="23"/>
      <c r="V289" s="23"/>
      <c r="W289" s="23"/>
      <c r="X289" s="23"/>
      <c r="Y289" s="23"/>
      <c r="Z289" s="23"/>
      <c r="AA289" s="23"/>
      <c r="AB289" s="23"/>
    </row>
    <row r="290" spans="3:28" ht="15.75" customHeight="1">
      <c r="C290" s="456"/>
      <c r="D290" s="459"/>
      <c r="E290" s="459"/>
      <c r="F290" s="8"/>
      <c r="G290" s="8"/>
      <c r="H290" s="460"/>
      <c r="I290" s="23"/>
      <c r="J290" s="460"/>
      <c r="K290" s="460"/>
      <c r="L290" s="460"/>
      <c r="M290" s="23"/>
      <c r="N290" s="394"/>
      <c r="O290" s="23"/>
      <c r="P290" s="23"/>
      <c r="Q290" s="23"/>
      <c r="R290" s="394"/>
      <c r="S290" s="394"/>
      <c r="T290" s="23"/>
      <c r="U290" s="23"/>
      <c r="V290" s="23"/>
      <c r="W290" s="23"/>
      <c r="X290" s="23"/>
      <c r="Y290" s="23"/>
      <c r="Z290" s="23"/>
      <c r="AA290" s="23"/>
      <c r="AB290" s="23"/>
    </row>
    <row r="291" spans="3:28" ht="15.75" customHeight="1">
      <c r="C291" s="456"/>
      <c r="D291" s="459"/>
      <c r="E291" s="459"/>
      <c r="F291" s="8"/>
      <c r="G291" s="8"/>
      <c r="H291" s="460"/>
      <c r="I291" s="23"/>
      <c r="J291" s="460"/>
      <c r="K291" s="460"/>
      <c r="L291" s="460"/>
      <c r="M291" s="23"/>
      <c r="N291" s="394"/>
      <c r="O291" s="23"/>
      <c r="P291" s="23"/>
      <c r="Q291" s="23"/>
      <c r="R291" s="394"/>
      <c r="S291" s="394"/>
      <c r="T291" s="23"/>
      <c r="U291" s="23"/>
      <c r="V291" s="23"/>
      <c r="W291" s="23"/>
      <c r="X291" s="23"/>
      <c r="Y291" s="23"/>
      <c r="Z291" s="23"/>
      <c r="AA291" s="23"/>
      <c r="AB291" s="23"/>
    </row>
    <row r="292" spans="3:28" ht="15.75" customHeight="1">
      <c r="C292" s="456"/>
      <c r="D292" s="459"/>
      <c r="E292" s="459"/>
      <c r="F292" s="8"/>
      <c r="G292" s="8"/>
      <c r="H292" s="460"/>
      <c r="I292" s="23"/>
      <c r="J292" s="460"/>
      <c r="K292" s="460"/>
      <c r="L292" s="460"/>
      <c r="M292" s="23"/>
      <c r="N292" s="394"/>
      <c r="O292" s="23"/>
      <c r="P292" s="23"/>
      <c r="Q292" s="23"/>
      <c r="R292" s="394"/>
      <c r="S292" s="394"/>
      <c r="T292" s="23"/>
      <c r="U292" s="23"/>
      <c r="V292" s="23"/>
      <c r="W292" s="23"/>
      <c r="X292" s="23"/>
      <c r="Y292" s="23"/>
      <c r="Z292" s="23"/>
      <c r="AA292" s="23"/>
      <c r="AB292" s="23"/>
    </row>
    <row r="293" spans="3:28" ht="15.75" customHeight="1">
      <c r="C293" s="456"/>
      <c r="D293" s="459"/>
      <c r="E293" s="459"/>
      <c r="F293" s="8"/>
      <c r="G293" s="8"/>
      <c r="H293" s="460"/>
      <c r="I293" s="23"/>
      <c r="J293" s="460"/>
      <c r="K293" s="460"/>
      <c r="L293" s="460"/>
      <c r="M293" s="23"/>
      <c r="N293" s="394"/>
      <c r="O293" s="23"/>
      <c r="P293" s="23"/>
      <c r="Q293" s="23"/>
      <c r="R293" s="394"/>
      <c r="S293" s="394"/>
      <c r="T293" s="23"/>
      <c r="U293" s="23"/>
      <c r="V293" s="23"/>
      <c r="W293" s="23"/>
      <c r="X293" s="23"/>
      <c r="Y293" s="23"/>
      <c r="Z293" s="23"/>
      <c r="AA293" s="23"/>
      <c r="AB293" s="23"/>
    </row>
    <row r="294" spans="3:28" ht="15.75" customHeight="1">
      <c r="C294" s="456"/>
      <c r="D294" s="459"/>
      <c r="E294" s="459"/>
      <c r="F294" s="8"/>
      <c r="G294" s="8"/>
      <c r="H294" s="460"/>
      <c r="I294" s="23"/>
      <c r="J294" s="460"/>
      <c r="K294" s="460"/>
      <c r="L294" s="460"/>
      <c r="M294" s="23"/>
      <c r="N294" s="394"/>
      <c r="O294" s="23"/>
      <c r="P294" s="23"/>
      <c r="Q294" s="23"/>
      <c r="R294" s="394"/>
      <c r="S294" s="394"/>
      <c r="T294" s="23"/>
      <c r="U294" s="23"/>
      <c r="V294" s="23"/>
      <c r="W294" s="23"/>
      <c r="X294" s="23"/>
      <c r="Y294" s="23"/>
      <c r="Z294" s="23"/>
      <c r="AA294" s="23"/>
      <c r="AB294" s="23"/>
    </row>
    <row r="295" spans="3:28" ht="15.75" customHeight="1">
      <c r="C295" s="456"/>
      <c r="D295" s="459"/>
      <c r="E295" s="459"/>
      <c r="F295" s="8"/>
      <c r="G295" s="8"/>
      <c r="H295" s="460"/>
      <c r="I295" s="23"/>
      <c r="J295" s="460"/>
      <c r="K295" s="460"/>
      <c r="L295" s="460"/>
      <c r="M295" s="23"/>
      <c r="N295" s="394"/>
      <c r="O295" s="23"/>
      <c r="P295" s="23"/>
      <c r="Q295" s="23"/>
      <c r="R295" s="394"/>
      <c r="S295" s="394"/>
      <c r="T295" s="23"/>
      <c r="U295" s="23"/>
      <c r="V295" s="23"/>
      <c r="W295" s="23"/>
      <c r="X295" s="23"/>
      <c r="Y295" s="23"/>
      <c r="Z295" s="23"/>
      <c r="AA295" s="23"/>
      <c r="AB295" s="23"/>
    </row>
    <row r="296" spans="3:28" ht="15.75" customHeight="1">
      <c r="C296" s="456"/>
      <c r="D296" s="459"/>
      <c r="E296" s="459"/>
      <c r="F296" s="8"/>
      <c r="G296" s="8"/>
      <c r="H296" s="460"/>
      <c r="I296" s="23"/>
      <c r="J296" s="460"/>
      <c r="K296" s="460"/>
      <c r="L296" s="460"/>
      <c r="M296" s="23"/>
      <c r="N296" s="394"/>
      <c r="O296" s="23"/>
      <c r="P296" s="23"/>
      <c r="Q296" s="23"/>
      <c r="R296" s="394"/>
      <c r="S296" s="394"/>
      <c r="T296" s="23"/>
      <c r="U296" s="23"/>
      <c r="V296" s="23"/>
      <c r="W296" s="23"/>
      <c r="X296" s="23"/>
      <c r="Y296" s="23"/>
      <c r="Z296" s="23"/>
      <c r="AA296" s="23"/>
      <c r="AB296" s="23"/>
    </row>
    <row r="297" spans="3:28" ht="15.75" customHeight="1">
      <c r="C297" s="456"/>
      <c r="D297" s="459"/>
      <c r="E297" s="459"/>
      <c r="F297" s="8"/>
      <c r="G297" s="8"/>
      <c r="H297" s="460"/>
      <c r="I297" s="23"/>
      <c r="J297" s="460"/>
      <c r="K297" s="460"/>
      <c r="L297" s="460"/>
      <c r="M297" s="23"/>
      <c r="N297" s="394"/>
      <c r="O297" s="23"/>
      <c r="P297" s="23"/>
      <c r="Q297" s="23"/>
      <c r="R297" s="394"/>
      <c r="S297" s="394"/>
      <c r="T297" s="23"/>
      <c r="U297" s="23"/>
      <c r="V297" s="23"/>
      <c r="W297" s="23"/>
      <c r="X297" s="23"/>
      <c r="Y297" s="23"/>
      <c r="Z297" s="23"/>
      <c r="AA297" s="23"/>
      <c r="AB297" s="23"/>
    </row>
    <row r="298" spans="3:28" ht="15.75" customHeight="1">
      <c r="C298" s="456"/>
      <c r="D298" s="459"/>
      <c r="E298" s="459"/>
      <c r="F298" s="8"/>
      <c r="G298" s="8"/>
      <c r="H298" s="460"/>
      <c r="I298" s="23"/>
      <c r="J298" s="460"/>
      <c r="K298" s="460"/>
      <c r="L298" s="460"/>
      <c r="M298" s="23"/>
      <c r="N298" s="394"/>
      <c r="O298" s="23"/>
      <c r="P298" s="23"/>
      <c r="Q298" s="23"/>
      <c r="R298" s="394"/>
      <c r="S298" s="394"/>
      <c r="T298" s="23"/>
      <c r="U298" s="23"/>
      <c r="V298" s="23"/>
      <c r="W298" s="23"/>
      <c r="X298" s="23"/>
      <c r="Y298" s="23"/>
      <c r="Z298" s="23"/>
      <c r="AA298" s="23"/>
      <c r="AB298" s="23"/>
    </row>
    <row r="299" spans="3:28" ht="15.75" customHeight="1">
      <c r="C299" s="456"/>
      <c r="D299" s="459"/>
      <c r="E299" s="459"/>
      <c r="F299" s="8"/>
      <c r="G299" s="8"/>
      <c r="H299" s="460"/>
      <c r="I299" s="23"/>
      <c r="J299" s="460"/>
      <c r="K299" s="460"/>
      <c r="L299" s="460"/>
      <c r="M299" s="23"/>
      <c r="N299" s="394"/>
      <c r="O299" s="23"/>
      <c r="P299" s="23"/>
      <c r="Q299" s="23"/>
      <c r="R299" s="394"/>
      <c r="S299" s="394"/>
      <c r="T299" s="23"/>
      <c r="U299" s="23"/>
      <c r="V299" s="23"/>
      <c r="W299" s="23"/>
      <c r="X299" s="23"/>
      <c r="Y299" s="23"/>
      <c r="Z299" s="23"/>
      <c r="AA299" s="23"/>
      <c r="AB299" s="23"/>
    </row>
    <row r="300" spans="3:28" ht="15.75" customHeight="1">
      <c r="C300" s="456"/>
      <c r="D300" s="459"/>
      <c r="E300" s="459"/>
      <c r="F300" s="8"/>
      <c r="G300" s="8"/>
      <c r="H300" s="460"/>
      <c r="I300" s="23"/>
      <c r="J300" s="460"/>
      <c r="K300" s="460"/>
      <c r="L300" s="460"/>
      <c r="M300" s="23"/>
      <c r="N300" s="394"/>
      <c r="O300" s="23"/>
      <c r="P300" s="23"/>
      <c r="Q300" s="23"/>
      <c r="R300" s="394"/>
      <c r="S300" s="394"/>
      <c r="T300" s="23"/>
      <c r="U300" s="23"/>
      <c r="V300" s="23"/>
      <c r="W300" s="23"/>
      <c r="X300" s="23"/>
      <c r="Y300" s="23"/>
      <c r="Z300" s="23"/>
      <c r="AA300" s="23"/>
      <c r="AB300" s="23"/>
    </row>
    <row r="301" spans="3:28" ht="15.75" customHeight="1">
      <c r="C301" s="456"/>
      <c r="D301" s="459"/>
      <c r="E301" s="459"/>
      <c r="F301" s="8"/>
      <c r="G301" s="8"/>
      <c r="H301" s="460"/>
      <c r="I301" s="23"/>
      <c r="J301" s="460"/>
      <c r="K301" s="460"/>
      <c r="L301" s="460"/>
      <c r="M301" s="23"/>
      <c r="N301" s="394"/>
      <c r="O301" s="23"/>
      <c r="P301" s="23"/>
      <c r="Q301" s="23"/>
      <c r="R301" s="394"/>
      <c r="S301" s="394"/>
      <c r="T301" s="23"/>
      <c r="U301" s="23"/>
      <c r="V301" s="23"/>
      <c r="W301" s="23"/>
      <c r="X301" s="23"/>
      <c r="Y301" s="23"/>
      <c r="Z301" s="23"/>
      <c r="AA301" s="23"/>
      <c r="AB301" s="23"/>
    </row>
    <row r="302" spans="3:28" ht="15.75" customHeight="1">
      <c r="C302" s="456"/>
      <c r="D302" s="459"/>
      <c r="E302" s="459"/>
      <c r="F302" s="8"/>
      <c r="G302" s="8"/>
      <c r="H302" s="460"/>
      <c r="I302" s="23"/>
      <c r="J302" s="460"/>
      <c r="K302" s="460"/>
      <c r="L302" s="460"/>
      <c r="M302" s="23"/>
      <c r="N302" s="394"/>
      <c r="O302" s="23"/>
      <c r="P302" s="23"/>
      <c r="Q302" s="23"/>
      <c r="R302" s="394"/>
      <c r="S302" s="394"/>
      <c r="T302" s="23"/>
      <c r="U302" s="23"/>
      <c r="V302" s="23"/>
      <c r="W302" s="23"/>
      <c r="X302" s="23"/>
      <c r="Y302" s="23"/>
      <c r="Z302" s="23"/>
      <c r="AA302" s="23"/>
      <c r="AB302" s="23"/>
    </row>
    <row r="303" spans="3:28" ht="15.75" customHeight="1">
      <c r="C303" s="456"/>
      <c r="D303" s="459"/>
      <c r="E303" s="459"/>
      <c r="F303" s="8"/>
      <c r="G303" s="8"/>
      <c r="H303" s="460"/>
      <c r="I303" s="23"/>
      <c r="J303" s="460"/>
      <c r="K303" s="460"/>
      <c r="L303" s="460"/>
      <c r="M303" s="23"/>
      <c r="N303" s="394"/>
      <c r="O303" s="23"/>
      <c r="P303" s="23"/>
      <c r="Q303" s="23"/>
      <c r="R303" s="394"/>
      <c r="S303" s="394"/>
      <c r="T303" s="23"/>
      <c r="U303" s="23"/>
      <c r="V303" s="23"/>
      <c r="W303" s="23"/>
      <c r="X303" s="23"/>
      <c r="Y303" s="23"/>
      <c r="Z303" s="23"/>
      <c r="AA303" s="23"/>
      <c r="AB303" s="23"/>
    </row>
    <row r="304" spans="3:28" ht="15.75" customHeight="1">
      <c r="C304" s="456"/>
      <c r="D304" s="459"/>
      <c r="E304" s="459"/>
      <c r="F304" s="8"/>
      <c r="G304" s="8"/>
      <c r="H304" s="460"/>
      <c r="I304" s="23"/>
      <c r="J304" s="460"/>
      <c r="K304" s="460"/>
      <c r="L304" s="460"/>
      <c r="M304" s="23"/>
      <c r="N304" s="394"/>
      <c r="O304" s="23"/>
      <c r="P304" s="23"/>
      <c r="Q304" s="23"/>
      <c r="R304" s="394"/>
      <c r="S304" s="394"/>
      <c r="T304" s="23"/>
      <c r="U304" s="23"/>
      <c r="V304" s="23"/>
      <c r="W304" s="23"/>
      <c r="X304" s="23"/>
      <c r="Y304" s="23"/>
      <c r="Z304" s="23"/>
      <c r="AA304" s="23"/>
      <c r="AB304" s="23"/>
    </row>
    <row r="305" spans="3:28" ht="15.75" customHeight="1">
      <c r="C305" s="456"/>
      <c r="D305" s="459"/>
      <c r="E305" s="459"/>
      <c r="F305" s="8"/>
      <c r="G305" s="8"/>
      <c r="H305" s="460"/>
      <c r="I305" s="23"/>
      <c r="J305" s="460"/>
      <c r="K305" s="460"/>
      <c r="L305" s="460"/>
      <c r="M305" s="23"/>
      <c r="N305" s="394"/>
      <c r="O305" s="23"/>
      <c r="P305" s="23"/>
      <c r="Q305" s="23"/>
      <c r="R305" s="394"/>
      <c r="S305" s="394"/>
      <c r="T305" s="23"/>
      <c r="U305" s="23"/>
      <c r="V305" s="23"/>
      <c r="W305" s="23"/>
      <c r="X305" s="23"/>
      <c r="Y305" s="23"/>
      <c r="Z305" s="23"/>
      <c r="AA305" s="23"/>
      <c r="AB305" s="23"/>
    </row>
    <row r="306" spans="3:28" ht="15.75" customHeight="1">
      <c r="C306" s="456"/>
      <c r="D306" s="459"/>
      <c r="E306" s="459"/>
      <c r="F306" s="8"/>
      <c r="G306" s="8"/>
      <c r="H306" s="460"/>
      <c r="I306" s="23"/>
      <c r="J306" s="460"/>
      <c r="K306" s="460"/>
      <c r="L306" s="460"/>
      <c r="M306" s="23"/>
      <c r="N306" s="394"/>
      <c r="O306" s="23"/>
      <c r="P306" s="23"/>
      <c r="Q306" s="23"/>
      <c r="R306" s="394"/>
      <c r="S306" s="394"/>
      <c r="T306" s="23"/>
      <c r="U306" s="23"/>
      <c r="V306" s="23"/>
      <c r="W306" s="23"/>
      <c r="X306" s="23"/>
      <c r="Y306" s="23"/>
      <c r="Z306" s="23"/>
      <c r="AA306" s="23"/>
      <c r="AB306" s="23"/>
    </row>
    <row r="307" spans="3:28" ht="15.75" customHeight="1">
      <c r="C307" s="456"/>
      <c r="D307" s="459"/>
      <c r="E307" s="459"/>
      <c r="F307" s="8"/>
      <c r="G307" s="8"/>
      <c r="H307" s="460"/>
      <c r="I307" s="23"/>
      <c r="J307" s="460"/>
      <c r="K307" s="460"/>
      <c r="L307" s="460"/>
      <c r="M307" s="23"/>
      <c r="N307" s="394"/>
      <c r="O307" s="23"/>
      <c r="P307" s="23"/>
      <c r="Q307" s="23"/>
      <c r="R307" s="394"/>
      <c r="S307" s="394"/>
      <c r="T307" s="23"/>
      <c r="U307" s="23"/>
      <c r="V307" s="23"/>
      <c r="W307" s="23"/>
      <c r="X307" s="23"/>
      <c r="Y307" s="23"/>
      <c r="Z307" s="23"/>
      <c r="AA307" s="23"/>
      <c r="AB307" s="23"/>
    </row>
    <row r="308" spans="3:28" ht="15.75" customHeight="1">
      <c r="C308" s="456"/>
      <c r="D308" s="459"/>
      <c r="E308" s="459"/>
      <c r="F308" s="8"/>
      <c r="G308" s="8"/>
      <c r="H308" s="460"/>
      <c r="I308" s="23"/>
      <c r="J308" s="460"/>
      <c r="K308" s="460"/>
      <c r="L308" s="460"/>
      <c r="M308" s="23"/>
      <c r="N308" s="394"/>
      <c r="O308" s="23"/>
      <c r="P308" s="23"/>
      <c r="Q308" s="23"/>
      <c r="R308" s="394"/>
      <c r="S308" s="394"/>
      <c r="T308" s="23"/>
      <c r="U308" s="23"/>
      <c r="V308" s="23"/>
      <c r="W308" s="23"/>
      <c r="X308" s="23"/>
      <c r="Y308" s="23"/>
      <c r="Z308" s="23"/>
      <c r="AA308" s="23"/>
      <c r="AB308" s="23"/>
    </row>
    <row r="309" spans="3:28" ht="15.75" customHeight="1">
      <c r="C309" s="456"/>
      <c r="D309" s="459"/>
      <c r="E309" s="459"/>
      <c r="F309" s="8"/>
      <c r="G309" s="8"/>
      <c r="H309" s="460"/>
      <c r="I309" s="23"/>
      <c r="J309" s="460"/>
      <c r="K309" s="460"/>
      <c r="L309" s="460"/>
      <c r="M309" s="23"/>
      <c r="N309" s="394"/>
      <c r="O309" s="23"/>
      <c r="P309" s="23"/>
      <c r="Q309" s="23"/>
      <c r="R309" s="394"/>
      <c r="S309" s="394"/>
      <c r="T309" s="23"/>
      <c r="U309" s="23"/>
      <c r="V309" s="23"/>
      <c r="W309" s="23"/>
      <c r="X309" s="23"/>
      <c r="Y309" s="23"/>
      <c r="Z309" s="23"/>
      <c r="AA309" s="23"/>
      <c r="AB309" s="23"/>
    </row>
    <row r="310" spans="3:28" ht="15.75" customHeight="1">
      <c r="C310" s="456"/>
      <c r="D310" s="459"/>
      <c r="E310" s="459"/>
      <c r="F310" s="8"/>
      <c r="G310" s="8"/>
      <c r="H310" s="460"/>
      <c r="I310" s="23"/>
      <c r="J310" s="460"/>
      <c r="K310" s="460"/>
      <c r="L310" s="460"/>
      <c r="M310" s="23"/>
      <c r="N310" s="394"/>
      <c r="O310" s="23"/>
      <c r="P310" s="23"/>
      <c r="Q310" s="23"/>
      <c r="R310" s="394"/>
      <c r="S310" s="394"/>
      <c r="T310" s="23"/>
      <c r="U310" s="23"/>
      <c r="V310" s="23"/>
      <c r="W310" s="23"/>
      <c r="X310" s="23"/>
      <c r="Y310" s="23"/>
      <c r="Z310" s="23"/>
      <c r="AA310" s="23"/>
      <c r="AB310" s="23"/>
    </row>
    <row r="311" spans="3:28" ht="15.75" customHeight="1">
      <c r="C311" s="456"/>
      <c r="D311" s="459"/>
      <c r="E311" s="459"/>
      <c r="F311" s="8"/>
      <c r="G311" s="8"/>
      <c r="H311" s="460"/>
      <c r="I311" s="23"/>
      <c r="J311" s="460"/>
      <c r="K311" s="460"/>
      <c r="L311" s="460"/>
      <c r="M311" s="23"/>
      <c r="N311" s="394"/>
      <c r="O311" s="23"/>
      <c r="P311" s="23"/>
      <c r="Q311" s="23"/>
      <c r="R311" s="394"/>
      <c r="S311" s="394"/>
      <c r="T311" s="23"/>
      <c r="U311" s="23"/>
      <c r="V311" s="23"/>
      <c r="W311" s="23"/>
      <c r="X311" s="23"/>
      <c r="Y311" s="23"/>
      <c r="Z311" s="23"/>
      <c r="AA311" s="23"/>
      <c r="AB311" s="23"/>
    </row>
    <row r="312" spans="3:28" ht="15.75" customHeight="1">
      <c r="C312" s="456"/>
      <c r="D312" s="459"/>
      <c r="E312" s="459"/>
      <c r="F312" s="8"/>
      <c r="G312" s="8"/>
      <c r="H312" s="460"/>
      <c r="I312" s="23"/>
      <c r="J312" s="460"/>
      <c r="K312" s="460"/>
      <c r="L312" s="460"/>
      <c r="M312" s="23"/>
      <c r="N312" s="394"/>
      <c r="O312" s="23"/>
      <c r="P312" s="23"/>
      <c r="Q312" s="23"/>
      <c r="R312" s="394"/>
      <c r="S312" s="394"/>
      <c r="T312" s="23"/>
      <c r="U312" s="23"/>
      <c r="V312" s="23"/>
      <c r="W312" s="23"/>
      <c r="X312" s="23"/>
      <c r="Y312" s="23"/>
      <c r="Z312" s="23"/>
      <c r="AA312" s="23"/>
      <c r="AB312" s="23"/>
    </row>
    <row r="313" spans="3:28" ht="15.75" customHeight="1">
      <c r="C313" s="456"/>
      <c r="D313" s="459"/>
      <c r="E313" s="459"/>
      <c r="F313" s="8"/>
      <c r="G313" s="8"/>
      <c r="H313" s="460"/>
      <c r="I313" s="23"/>
      <c r="J313" s="460"/>
      <c r="K313" s="460"/>
      <c r="L313" s="460"/>
      <c r="M313" s="23"/>
      <c r="N313" s="394"/>
      <c r="O313" s="23"/>
      <c r="P313" s="23"/>
      <c r="Q313" s="23"/>
      <c r="R313" s="394"/>
      <c r="S313" s="394"/>
      <c r="T313" s="23"/>
      <c r="U313" s="23"/>
      <c r="V313" s="23"/>
      <c r="W313" s="23"/>
      <c r="X313" s="23"/>
      <c r="Y313" s="23"/>
      <c r="Z313" s="23"/>
      <c r="AA313" s="23"/>
      <c r="AB313" s="23"/>
    </row>
    <row r="314" spans="3:28" ht="15.75" customHeight="1">
      <c r="C314" s="456"/>
      <c r="D314" s="459"/>
      <c r="E314" s="459"/>
      <c r="F314" s="8"/>
      <c r="G314" s="8"/>
      <c r="H314" s="460"/>
      <c r="I314" s="23"/>
      <c r="J314" s="460"/>
      <c r="K314" s="460"/>
      <c r="L314" s="460"/>
      <c r="M314" s="23"/>
      <c r="N314" s="394"/>
      <c r="O314" s="23"/>
      <c r="P314" s="23"/>
      <c r="Q314" s="23"/>
      <c r="R314" s="394"/>
      <c r="S314" s="394"/>
      <c r="T314" s="23"/>
      <c r="U314" s="23"/>
      <c r="V314" s="23"/>
      <c r="W314" s="23"/>
      <c r="X314" s="23"/>
      <c r="Y314" s="23"/>
      <c r="Z314" s="23"/>
      <c r="AA314" s="23"/>
      <c r="AB314" s="23"/>
    </row>
    <row r="315" spans="3:28" ht="15.75" customHeight="1">
      <c r="C315" s="456"/>
      <c r="D315" s="459"/>
      <c r="E315" s="459"/>
      <c r="F315" s="8"/>
      <c r="G315" s="8"/>
      <c r="H315" s="460"/>
      <c r="I315" s="23"/>
      <c r="J315" s="460"/>
      <c r="K315" s="460"/>
      <c r="L315" s="460"/>
      <c r="M315" s="23"/>
      <c r="N315" s="394"/>
      <c r="O315" s="23"/>
      <c r="P315" s="23"/>
      <c r="Q315" s="23"/>
      <c r="R315" s="394"/>
      <c r="S315" s="394"/>
      <c r="T315" s="23"/>
      <c r="U315" s="23"/>
      <c r="V315" s="23"/>
      <c r="W315" s="23"/>
      <c r="X315" s="23"/>
      <c r="Y315" s="23"/>
      <c r="Z315" s="23"/>
      <c r="AA315" s="23"/>
      <c r="AB315" s="23"/>
    </row>
    <row r="316" spans="3:28" ht="15.75" customHeight="1">
      <c r="C316" s="456"/>
      <c r="D316" s="459"/>
      <c r="E316" s="459"/>
      <c r="F316" s="8"/>
      <c r="G316" s="8"/>
      <c r="H316" s="460"/>
      <c r="I316" s="23"/>
      <c r="J316" s="460"/>
      <c r="K316" s="460"/>
      <c r="L316" s="460"/>
      <c r="M316" s="23"/>
      <c r="N316" s="394"/>
      <c r="O316" s="23"/>
      <c r="P316" s="23"/>
      <c r="Q316" s="23"/>
      <c r="R316" s="394"/>
      <c r="S316" s="394"/>
      <c r="T316" s="23"/>
      <c r="U316" s="23"/>
      <c r="V316" s="23"/>
      <c r="W316" s="23"/>
      <c r="X316" s="23"/>
      <c r="Y316" s="23"/>
      <c r="Z316" s="23"/>
      <c r="AA316" s="23"/>
      <c r="AB316" s="23"/>
    </row>
    <row r="317" spans="3:28" ht="15.75" customHeight="1">
      <c r="C317" s="456"/>
      <c r="D317" s="459"/>
      <c r="E317" s="459"/>
      <c r="F317" s="8"/>
      <c r="G317" s="8"/>
      <c r="H317" s="460"/>
      <c r="I317" s="23"/>
      <c r="J317" s="460"/>
      <c r="K317" s="460"/>
      <c r="L317" s="460"/>
      <c r="M317" s="23"/>
      <c r="N317" s="394"/>
      <c r="O317" s="23"/>
      <c r="P317" s="23"/>
      <c r="Q317" s="23"/>
      <c r="R317" s="394"/>
      <c r="S317" s="394"/>
      <c r="T317" s="23"/>
      <c r="U317" s="23"/>
      <c r="V317" s="23"/>
      <c r="W317" s="23"/>
      <c r="X317" s="23"/>
      <c r="Y317" s="23"/>
      <c r="Z317" s="23"/>
      <c r="AA317" s="23"/>
      <c r="AB317" s="23"/>
    </row>
    <row r="318" spans="3:28" ht="15.75" customHeight="1">
      <c r="C318" s="456"/>
      <c r="D318" s="459"/>
      <c r="E318" s="459"/>
      <c r="F318" s="8"/>
      <c r="G318" s="8"/>
      <c r="H318" s="460"/>
      <c r="I318" s="23"/>
      <c r="J318" s="460"/>
      <c r="K318" s="460"/>
      <c r="L318" s="460"/>
      <c r="M318" s="23"/>
      <c r="N318" s="394"/>
      <c r="O318" s="23"/>
      <c r="P318" s="23"/>
      <c r="Q318" s="23"/>
      <c r="R318" s="394"/>
      <c r="S318" s="394"/>
      <c r="T318" s="23"/>
      <c r="U318" s="23"/>
      <c r="V318" s="23"/>
      <c r="W318" s="23"/>
      <c r="X318" s="23"/>
      <c r="Y318" s="23"/>
      <c r="Z318" s="23"/>
      <c r="AA318" s="23"/>
      <c r="AB318" s="23"/>
    </row>
    <row r="319" spans="3:28" ht="15.75" customHeight="1">
      <c r="C319" s="456"/>
      <c r="D319" s="459"/>
      <c r="E319" s="459"/>
      <c r="F319" s="8"/>
      <c r="G319" s="8"/>
      <c r="H319" s="460"/>
      <c r="I319" s="23"/>
      <c r="J319" s="460"/>
      <c r="K319" s="460"/>
      <c r="L319" s="460"/>
      <c r="M319" s="23"/>
      <c r="N319" s="394"/>
      <c r="O319" s="23"/>
      <c r="P319" s="23"/>
      <c r="Q319" s="23"/>
      <c r="R319" s="394"/>
      <c r="S319" s="394"/>
      <c r="T319" s="23"/>
      <c r="U319" s="23"/>
      <c r="V319" s="23"/>
      <c r="W319" s="23"/>
      <c r="X319" s="23"/>
      <c r="Y319" s="23"/>
      <c r="Z319" s="23"/>
      <c r="AA319" s="23"/>
      <c r="AB319" s="23"/>
    </row>
    <row r="320" spans="3:28" ht="15.75" customHeight="1">
      <c r="C320" s="456"/>
      <c r="D320" s="459"/>
      <c r="E320" s="459"/>
      <c r="F320" s="8"/>
      <c r="G320" s="8"/>
      <c r="H320" s="460"/>
      <c r="I320" s="23"/>
      <c r="J320" s="460"/>
      <c r="K320" s="460"/>
      <c r="L320" s="460"/>
      <c r="M320" s="23"/>
      <c r="N320" s="394"/>
      <c r="O320" s="23"/>
      <c r="P320" s="23"/>
      <c r="Q320" s="23"/>
      <c r="R320" s="394"/>
      <c r="S320" s="394"/>
      <c r="T320" s="23"/>
      <c r="U320" s="23"/>
      <c r="V320" s="23"/>
      <c r="W320" s="23"/>
      <c r="X320" s="23"/>
      <c r="Y320" s="23"/>
      <c r="Z320" s="23"/>
      <c r="AA320" s="23"/>
      <c r="AB320" s="23"/>
    </row>
    <row r="321" spans="3:28" ht="15.75" customHeight="1">
      <c r="C321" s="456"/>
      <c r="D321" s="459"/>
      <c r="E321" s="459"/>
      <c r="F321" s="8"/>
      <c r="G321" s="8"/>
      <c r="H321" s="460"/>
      <c r="I321" s="23"/>
      <c r="J321" s="460"/>
      <c r="K321" s="460"/>
      <c r="L321" s="460"/>
      <c r="M321" s="23"/>
      <c r="N321" s="394"/>
      <c r="O321" s="23"/>
      <c r="P321" s="23"/>
      <c r="Q321" s="23"/>
      <c r="R321" s="394"/>
      <c r="S321" s="394"/>
      <c r="T321" s="23"/>
      <c r="U321" s="23"/>
      <c r="V321" s="23"/>
      <c r="W321" s="23"/>
      <c r="X321" s="23"/>
      <c r="Y321" s="23"/>
      <c r="Z321" s="23"/>
      <c r="AA321" s="23"/>
      <c r="AB321" s="23"/>
    </row>
    <row r="322" spans="3:28" ht="15.75" customHeight="1">
      <c r="C322" s="456"/>
      <c r="D322" s="459"/>
      <c r="E322" s="459"/>
      <c r="F322" s="8"/>
      <c r="G322" s="8"/>
      <c r="H322" s="460"/>
      <c r="I322" s="23"/>
      <c r="J322" s="460"/>
      <c r="K322" s="460"/>
      <c r="L322" s="460"/>
      <c r="M322" s="23"/>
      <c r="N322" s="394"/>
      <c r="O322" s="23"/>
      <c r="P322" s="23"/>
      <c r="Q322" s="23"/>
      <c r="R322" s="394"/>
      <c r="S322" s="394"/>
      <c r="T322" s="23"/>
      <c r="U322" s="23"/>
      <c r="V322" s="23"/>
      <c r="W322" s="23"/>
      <c r="X322" s="23"/>
      <c r="Y322" s="23"/>
      <c r="Z322" s="23"/>
      <c r="AA322" s="23"/>
      <c r="AB322" s="23"/>
    </row>
    <row r="323" spans="3:28" ht="15.75" customHeight="1">
      <c r="C323" s="456"/>
      <c r="D323" s="459"/>
      <c r="E323" s="459"/>
      <c r="F323" s="8"/>
      <c r="G323" s="8"/>
      <c r="H323" s="460"/>
      <c r="I323" s="23"/>
      <c r="J323" s="460"/>
      <c r="K323" s="460"/>
      <c r="L323" s="460"/>
      <c r="M323" s="23"/>
      <c r="N323" s="394"/>
      <c r="O323" s="23"/>
      <c r="P323" s="23"/>
      <c r="Q323" s="23"/>
      <c r="R323" s="394"/>
      <c r="S323" s="394"/>
      <c r="T323" s="23"/>
      <c r="U323" s="23"/>
      <c r="V323" s="23"/>
      <c r="W323" s="23"/>
      <c r="X323" s="23"/>
      <c r="Y323" s="23"/>
      <c r="Z323" s="23"/>
      <c r="AA323" s="23"/>
      <c r="AB323" s="23"/>
    </row>
    <row r="324" spans="3:28" ht="15.75" customHeight="1">
      <c r="C324" s="456"/>
      <c r="D324" s="459"/>
      <c r="E324" s="459"/>
      <c r="F324" s="8"/>
      <c r="G324" s="8"/>
      <c r="H324" s="460"/>
      <c r="I324" s="23"/>
      <c r="J324" s="460"/>
      <c r="K324" s="460"/>
      <c r="L324" s="460"/>
      <c r="M324" s="23"/>
      <c r="N324" s="394"/>
      <c r="O324" s="23"/>
      <c r="P324" s="23"/>
      <c r="Q324" s="23"/>
      <c r="R324" s="394"/>
      <c r="S324" s="394"/>
      <c r="T324" s="23"/>
      <c r="U324" s="23"/>
      <c r="V324" s="23"/>
      <c r="W324" s="23"/>
      <c r="X324" s="23"/>
      <c r="Y324" s="23"/>
      <c r="Z324" s="23"/>
      <c r="AA324" s="23"/>
      <c r="AB324" s="23"/>
    </row>
    <row r="325" spans="3:28" ht="15.75" customHeight="1">
      <c r="C325" s="456"/>
      <c r="D325" s="459"/>
      <c r="E325" s="459"/>
      <c r="F325" s="8"/>
      <c r="G325" s="8"/>
      <c r="H325" s="460"/>
      <c r="I325" s="23"/>
      <c r="J325" s="460"/>
      <c r="K325" s="460"/>
      <c r="L325" s="460"/>
      <c r="M325" s="23"/>
      <c r="N325" s="394"/>
      <c r="O325" s="23"/>
      <c r="P325" s="23"/>
      <c r="Q325" s="23"/>
      <c r="R325" s="394"/>
      <c r="S325" s="394"/>
      <c r="T325" s="23"/>
      <c r="U325" s="23"/>
      <c r="V325" s="23"/>
      <c r="W325" s="23"/>
      <c r="X325" s="23"/>
      <c r="Y325" s="23"/>
      <c r="Z325" s="23"/>
      <c r="AA325" s="23"/>
      <c r="AB325" s="23"/>
    </row>
    <row r="326" spans="3:28" ht="15.75" customHeight="1">
      <c r="C326" s="456"/>
      <c r="D326" s="459"/>
      <c r="E326" s="459"/>
      <c r="F326" s="8"/>
      <c r="G326" s="8"/>
      <c r="H326" s="460"/>
      <c r="I326" s="23"/>
      <c r="J326" s="460"/>
      <c r="K326" s="460"/>
      <c r="L326" s="460"/>
      <c r="M326" s="23"/>
      <c r="N326" s="394"/>
      <c r="O326" s="23"/>
      <c r="P326" s="23"/>
      <c r="Q326" s="23"/>
      <c r="R326" s="394"/>
      <c r="S326" s="394"/>
      <c r="T326" s="23"/>
      <c r="U326" s="23"/>
      <c r="V326" s="23"/>
      <c r="W326" s="23"/>
      <c r="X326" s="23"/>
      <c r="Y326" s="23"/>
      <c r="Z326" s="23"/>
      <c r="AA326" s="23"/>
      <c r="AB326" s="23"/>
    </row>
    <row r="327" spans="3:28" ht="15.75" customHeight="1">
      <c r="C327" s="456"/>
      <c r="D327" s="459"/>
      <c r="E327" s="459"/>
      <c r="F327" s="8"/>
      <c r="G327" s="8"/>
      <c r="H327" s="460"/>
      <c r="I327" s="23"/>
      <c r="J327" s="460"/>
      <c r="K327" s="460"/>
      <c r="L327" s="460"/>
      <c r="M327" s="23"/>
      <c r="N327" s="394"/>
      <c r="O327" s="23"/>
      <c r="P327" s="23"/>
      <c r="Q327" s="23"/>
      <c r="R327" s="394"/>
      <c r="S327" s="394"/>
      <c r="T327" s="23"/>
      <c r="U327" s="23"/>
      <c r="V327" s="23"/>
      <c r="W327" s="23"/>
      <c r="X327" s="23"/>
      <c r="Y327" s="23"/>
      <c r="Z327" s="23"/>
      <c r="AA327" s="23"/>
      <c r="AB327" s="23"/>
    </row>
    <row r="328" spans="3:28" ht="15.75" customHeight="1">
      <c r="C328" s="456"/>
      <c r="D328" s="459"/>
      <c r="E328" s="459"/>
      <c r="F328" s="8"/>
      <c r="G328" s="8"/>
      <c r="H328" s="460"/>
      <c r="I328" s="23"/>
      <c r="J328" s="460"/>
      <c r="K328" s="460"/>
      <c r="L328" s="460"/>
      <c r="M328" s="23"/>
      <c r="N328" s="394"/>
      <c r="O328" s="23"/>
      <c r="P328" s="23"/>
      <c r="Q328" s="23"/>
      <c r="R328" s="394"/>
      <c r="S328" s="394"/>
      <c r="T328" s="23"/>
      <c r="U328" s="23"/>
      <c r="V328" s="23"/>
      <c r="W328" s="23"/>
      <c r="X328" s="23"/>
      <c r="Y328" s="23"/>
      <c r="Z328" s="23"/>
      <c r="AA328" s="23"/>
      <c r="AB328" s="23"/>
    </row>
    <row r="329" spans="3:28" ht="15.75" customHeight="1">
      <c r="C329" s="456"/>
      <c r="D329" s="459"/>
      <c r="E329" s="459"/>
      <c r="F329" s="8"/>
      <c r="G329" s="8"/>
      <c r="H329" s="460"/>
      <c r="I329" s="23"/>
      <c r="J329" s="460"/>
      <c r="K329" s="460"/>
      <c r="L329" s="460"/>
      <c r="M329" s="23"/>
      <c r="N329" s="394"/>
      <c r="O329" s="23"/>
      <c r="P329" s="23"/>
      <c r="Q329" s="23"/>
      <c r="R329" s="394"/>
      <c r="S329" s="394"/>
      <c r="T329" s="23"/>
      <c r="U329" s="23"/>
      <c r="V329" s="23"/>
      <c r="W329" s="23"/>
      <c r="X329" s="23"/>
      <c r="Y329" s="23"/>
      <c r="Z329" s="23"/>
      <c r="AA329" s="23"/>
      <c r="AB329" s="23"/>
    </row>
    <row r="330" spans="3:28" ht="15.75" customHeight="1">
      <c r="C330" s="456"/>
      <c r="D330" s="459"/>
      <c r="E330" s="459"/>
      <c r="F330" s="8"/>
      <c r="G330" s="8"/>
      <c r="H330" s="460"/>
      <c r="I330" s="23"/>
      <c r="J330" s="460"/>
      <c r="K330" s="460"/>
      <c r="L330" s="460"/>
      <c r="M330" s="23"/>
      <c r="N330" s="394"/>
      <c r="O330" s="23"/>
      <c r="P330" s="23"/>
      <c r="Q330" s="23"/>
      <c r="R330" s="394"/>
      <c r="S330" s="394"/>
      <c r="T330" s="23"/>
      <c r="U330" s="23"/>
      <c r="V330" s="23"/>
      <c r="W330" s="23"/>
      <c r="X330" s="23"/>
      <c r="Y330" s="23"/>
      <c r="Z330" s="23"/>
      <c r="AA330" s="23"/>
      <c r="AB330" s="23"/>
    </row>
    <row r="331" spans="3:28" ht="15.75" customHeight="1">
      <c r="C331" s="456"/>
      <c r="D331" s="459"/>
      <c r="E331" s="459"/>
      <c r="F331" s="8"/>
      <c r="G331" s="8"/>
      <c r="H331" s="460"/>
      <c r="I331" s="23"/>
      <c r="J331" s="460"/>
      <c r="K331" s="460"/>
      <c r="L331" s="460"/>
      <c r="M331" s="23"/>
      <c r="N331" s="394"/>
      <c r="O331" s="23"/>
      <c r="P331" s="23"/>
      <c r="Q331" s="23"/>
      <c r="R331" s="394"/>
      <c r="S331" s="394"/>
      <c r="T331" s="23"/>
      <c r="U331" s="23"/>
      <c r="V331" s="23"/>
      <c r="W331" s="23"/>
      <c r="X331" s="23"/>
      <c r="Y331" s="23"/>
      <c r="Z331" s="23"/>
      <c r="AA331" s="23"/>
      <c r="AB331" s="23"/>
    </row>
    <row r="332" spans="3:28" ht="15.75" customHeight="1">
      <c r="C332" s="456"/>
      <c r="D332" s="459"/>
      <c r="E332" s="459"/>
      <c r="F332" s="8"/>
      <c r="G332" s="8"/>
      <c r="H332" s="460"/>
      <c r="I332" s="23"/>
      <c r="J332" s="460"/>
      <c r="K332" s="460"/>
      <c r="L332" s="460"/>
      <c r="M332" s="23"/>
      <c r="N332" s="394"/>
      <c r="O332" s="23"/>
      <c r="P332" s="23"/>
      <c r="Q332" s="23"/>
      <c r="R332" s="394"/>
      <c r="S332" s="394"/>
      <c r="T332" s="23"/>
      <c r="U332" s="23"/>
      <c r="V332" s="23"/>
      <c r="W332" s="23"/>
      <c r="X332" s="23"/>
      <c r="Y332" s="23"/>
      <c r="Z332" s="23"/>
      <c r="AA332" s="23"/>
      <c r="AB332" s="23"/>
    </row>
    <row r="333" spans="3:28" ht="15.75" customHeight="1">
      <c r="C333" s="456"/>
      <c r="D333" s="459"/>
      <c r="E333" s="459"/>
      <c r="F333" s="8"/>
      <c r="G333" s="8"/>
      <c r="H333" s="460"/>
      <c r="I333" s="23"/>
      <c r="J333" s="460"/>
      <c r="K333" s="460"/>
      <c r="L333" s="460"/>
      <c r="M333" s="23"/>
      <c r="N333" s="394"/>
      <c r="O333" s="23"/>
      <c r="P333" s="23"/>
      <c r="Q333" s="23"/>
      <c r="R333" s="394"/>
      <c r="S333" s="394"/>
      <c r="T333" s="23"/>
      <c r="U333" s="23"/>
      <c r="V333" s="23"/>
      <c r="W333" s="23"/>
      <c r="X333" s="23"/>
      <c r="Y333" s="23"/>
      <c r="Z333" s="23"/>
      <c r="AA333" s="23"/>
      <c r="AB333" s="23"/>
    </row>
    <row r="334" spans="3:28" ht="15.75" customHeight="1">
      <c r="C334" s="456"/>
      <c r="D334" s="459"/>
      <c r="E334" s="459"/>
      <c r="F334" s="8"/>
      <c r="G334" s="8"/>
      <c r="H334" s="460"/>
      <c r="I334" s="23"/>
      <c r="J334" s="460"/>
      <c r="K334" s="460"/>
      <c r="L334" s="460"/>
      <c r="M334" s="23"/>
      <c r="N334" s="394"/>
      <c r="O334" s="23"/>
      <c r="P334" s="23"/>
      <c r="Q334" s="23"/>
      <c r="R334" s="394"/>
      <c r="S334" s="394"/>
      <c r="T334" s="23"/>
      <c r="U334" s="23"/>
      <c r="V334" s="23"/>
      <c r="W334" s="23"/>
      <c r="X334" s="23"/>
      <c r="Y334" s="23"/>
      <c r="Z334" s="23"/>
      <c r="AA334" s="23"/>
      <c r="AB334" s="23"/>
    </row>
    <row r="335" spans="3:28" ht="15.75" customHeight="1">
      <c r="C335" s="456"/>
      <c r="D335" s="459"/>
      <c r="E335" s="459"/>
      <c r="F335" s="8"/>
      <c r="G335" s="8"/>
      <c r="H335" s="460"/>
      <c r="I335" s="23"/>
      <c r="J335" s="460"/>
      <c r="K335" s="460"/>
      <c r="L335" s="460"/>
      <c r="M335" s="23"/>
      <c r="N335" s="394"/>
      <c r="O335" s="23"/>
      <c r="P335" s="23"/>
      <c r="Q335" s="23"/>
      <c r="R335" s="394"/>
      <c r="S335" s="394"/>
      <c r="T335" s="23"/>
      <c r="U335" s="23"/>
      <c r="V335" s="23"/>
      <c r="W335" s="23"/>
      <c r="X335" s="23"/>
      <c r="Y335" s="23"/>
      <c r="Z335" s="23"/>
      <c r="AA335" s="23"/>
      <c r="AB335" s="23"/>
    </row>
    <row r="336" spans="3:28" ht="15.75" customHeight="1">
      <c r="C336" s="456"/>
      <c r="D336" s="459"/>
      <c r="E336" s="459"/>
      <c r="F336" s="8"/>
      <c r="G336" s="8"/>
      <c r="H336" s="460"/>
      <c r="I336" s="23"/>
      <c r="J336" s="460"/>
      <c r="K336" s="460"/>
      <c r="L336" s="460"/>
      <c r="M336" s="23"/>
      <c r="N336" s="394"/>
      <c r="O336" s="23"/>
      <c r="P336" s="23"/>
      <c r="Q336" s="23"/>
      <c r="R336" s="394"/>
      <c r="S336" s="394"/>
      <c r="T336" s="23"/>
      <c r="U336" s="23"/>
      <c r="V336" s="23"/>
      <c r="W336" s="23"/>
      <c r="X336" s="23"/>
      <c r="Y336" s="23"/>
      <c r="Z336" s="23"/>
      <c r="AA336" s="23"/>
      <c r="AB336" s="23"/>
    </row>
    <row r="337" spans="3:28" ht="15.75" customHeight="1">
      <c r="C337" s="456"/>
      <c r="D337" s="459"/>
      <c r="E337" s="459"/>
      <c r="F337" s="8"/>
      <c r="G337" s="8"/>
      <c r="H337" s="460"/>
      <c r="I337" s="23"/>
      <c r="J337" s="460"/>
      <c r="K337" s="460"/>
      <c r="L337" s="460"/>
      <c r="M337" s="23"/>
      <c r="N337" s="394"/>
      <c r="O337" s="23"/>
      <c r="P337" s="23"/>
      <c r="Q337" s="23"/>
      <c r="R337" s="394"/>
      <c r="S337" s="394"/>
      <c r="T337" s="23"/>
      <c r="U337" s="23"/>
      <c r="V337" s="23"/>
      <c r="W337" s="23"/>
      <c r="X337" s="23"/>
      <c r="Y337" s="23"/>
      <c r="Z337" s="23"/>
      <c r="AA337" s="23"/>
      <c r="AB337" s="23"/>
    </row>
    <row r="338" spans="3:28" ht="15.75" customHeight="1">
      <c r="C338" s="456"/>
      <c r="D338" s="459"/>
      <c r="E338" s="459"/>
      <c r="F338" s="8"/>
      <c r="G338" s="8"/>
      <c r="H338" s="460"/>
      <c r="I338" s="23"/>
      <c r="J338" s="460"/>
      <c r="K338" s="460"/>
      <c r="L338" s="460"/>
      <c r="M338" s="23"/>
      <c r="N338" s="394"/>
      <c r="O338" s="23"/>
      <c r="P338" s="23"/>
      <c r="Q338" s="23"/>
      <c r="R338" s="394"/>
      <c r="S338" s="394"/>
      <c r="T338" s="23"/>
      <c r="U338" s="23"/>
      <c r="V338" s="23"/>
      <c r="W338" s="23"/>
      <c r="X338" s="23"/>
      <c r="Y338" s="23"/>
      <c r="Z338" s="23"/>
      <c r="AA338" s="23"/>
      <c r="AB338" s="23"/>
    </row>
    <row r="339" spans="3:28" ht="15.75" customHeight="1">
      <c r="C339" s="456"/>
      <c r="D339" s="459"/>
      <c r="E339" s="459"/>
      <c r="F339" s="8"/>
      <c r="G339" s="8"/>
      <c r="H339" s="460"/>
      <c r="I339" s="23"/>
      <c r="J339" s="460"/>
      <c r="K339" s="460"/>
      <c r="L339" s="460"/>
      <c r="M339" s="23"/>
      <c r="N339" s="394"/>
      <c r="O339" s="23"/>
      <c r="P339" s="23"/>
      <c r="Q339" s="23"/>
      <c r="R339" s="394"/>
      <c r="S339" s="394"/>
      <c r="T339" s="23"/>
      <c r="U339" s="23"/>
      <c r="V339" s="23"/>
      <c r="W339" s="23"/>
      <c r="X339" s="23"/>
      <c r="Y339" s="23"/>
      <c r="Z339" s="23"/>
      <c r="AA339" s="23"/>
      <c r="AB339" s="23"/>
    </row>
    <row r="340" spans="3:28" ht="15.75" customHeight="1">
      <c r="C340" s="456"/>
      <c r="D340" s="459"/>
      <c r="E340" s="459"/>
      <c r="F340" s="8"/>
      <c r="G340" s="8"/>
      <c r="H340" s="460"/>
      <c r="I340" s="23"/>
      <c r="J340" s="460"/>
      <c r="K340" s="460"/>
      <c r="L340" s="460"/>
      <c r="M340" s="23"/>
      <c r="N340" s="394"/>
      <c r="O340" s="23"/>
      <c r="P340" s="23"/>
      <c r="Q340" s="23"/>
      <c r="R340" s="394"/>
      <c r="S340" s="394"/>
      <c r="T340" s="23"/>
      <c r="U340" s="23"/>
      <c r="V340" s="23"/>
      <c r="W340" s="23"/>
      <c r="X340" s="23"/>
      <c r="Y340" s="23"/>
      <c r="Z340" s="23"/>
      <c r="AA340" s="23"/>
      <c r="AB340" s="23"/>
    </row>
    <row r="341" spans="3:28" ht="15.75" customHeight="1">
      <c r="C341" s="456"/>
      <c r="D341" s="459"/>
      <c r="E341" s="459"/>
      <c r="F341" s="8"/>
      <c r="G341" s="8"/>
      <c r="H341" s="460"/>
      <c r="I341" s="23"/>
      <c r="J341" s="460"/>
      <c r="K341" s="460"/>
      <c r="L341" s="460"/>
      <c r="M341" s="23"/>
      <c r="N341" s="394"/>
      <c r="O341" s="23"/>
      <c r="P341" s="23"/>
      <c r="Q341" s="23"/>
      <c r="R341" s="394"/>
      <c r="S341" s="394"/>
      <c r="T341" s="23"/>
      <c r="U341" s="23"/>
      <c r="V341" s="23"/>
      <c r="W341" s="23"/>
      <c r="X341" s="23"/>
      <c r="Y341" s="23"/>
      <c r="Z341" s="23"/>
      <c r="AA341" s="23"/>
      <c r="AB341" s="23"/>
    </row>
    <row r="342" spans="3:28" ht="15.75" customHeight="1">
      <c r="C342" s="456"/>
      <c r="D342" s="459"/>
      <c r="E342" s="459"/>
      <c r="F342" s="8"/>
      <c r="G342" s="8"/>
      <c r="H342" s="460"/>
      <c r="I342" s="23"/>
      <c r="J342" s="460"/>
      <c r="K342" s="460"/>
      <c r="L342" s="460"/>
      <c r="M342" s="23"/>
      <c r="N342" s="394"/>
      <c r="O342" s="23"/>
      <c r="P342" s="23"/>
      <c r="Q342" s="23"/>
      <c r="R342" s="394"/>
      <c r="S342" s="394"/>
      <c r="T342" s="23"/>
      <c r="U342" s="23"/>
      <c r="V342" s="23"/>
      <c r="W342" s="23"/>
      <c r="X342" s="23"/>
      <c r="Y342" s="23"/>
      <c r="Z342" s="23"/>
      <c r="AA342" s="23"/>
      <c r="AB342" s="23"/>
    </row>
    <row r="343" spans="3:28" ht="15.75" customHeight="1">
      <c r="C343" s="456"/>
      <c r="D343" s="459"/>
      <c r="E343" s="459"/>
      <c r="F343" s="8"/>
      <c r="G343" s="8"/>
      <c r="H343" s="460"/>
      <c r="I343" s="23"/>
      <c r="J343" s="460"/>
      <c r="K343" s="460"/>
      <c r="L343" s="460"/>
      <c r="M343" s="23"/>
      <c r="N343" s="394"/>
      <c r="O343" s="23"/>
      <c r="P343" s="23"/>
      <c r="Q343" s="23"/>
      <c r="R343" s="394"/>
      <c r="S343" s="394"/>
      <c r="T343" s="23"/>
      <c r="U343" s="23"/>
      <c r="V343" s="23"/>
      <c r="W343" s="23"/>
      <c r="X343" s="23"/>
      <c r="Y343" s="23"/>
      <c r="Z343" s="23"/>
      <c r="AA343" s="23"/>
      <c r="AB343" s="23"/>
    </row>
    <row r="344" spans="3:28" ht="15.75" customHeight="1">
      <c r="C344" s="456"/>
      <c r="D344" s="459"/>
      <c r="E344" s="459"/>
      <c r="F344" s="8"/>
      <c r="G344" s="8"/>
      <c r="H344" s="460"/>
      <c r="I344" s="23"/>
      <c r="J344" s="460"/>
      <c r="K344" s="460"/>
      <c r="L344" s="460"/>
      <c r="M344" s="23"/>
      <c r="N344" s="394"/>
      <c r="O344" s="23"/>
      <c r="P344" s="23"/>
      <c r="Q344" s="23"/>
      <c r="R344" s="394"/>
      <c r="S344" s="394"/>
      <c r="T344" s="23"/>
      <c r="U344" s="23"/>
      <c r="V344" s="23"/>
      <c r="W344" s="23"/>
      <c r="X344" s="23"/>
      <c r="Y344" s="23"/>
      <c r="Z344" s="23"/>
      <c r="AA344" s="23"/>
      <c r="AB344" s="23"/>
    </row>
    <row r="345" spans="3:28" ht="15.75" customHeight="1">
      <c r="C345" s="456"/>
      <c r="D345" s="459"/>
      <c r="E345" s="459"/>
      <c r="F345" s="8"/>
      <c r="G345" s="8"/>
      <c r="H345" s="460"/>
      <c r="I345" s="23"/>
      <c r="J345" s="460"/>
      <c r="K345" s="460"/>
      <c r="L345" s="460"/>
      <c r="M345" s="23"/>
      <c r="N345" s="394"/>
      <c r="O345" s="23"/>
      <c r="P345" s="23"/>
      <c r="Q345" s="23"/>
      <c r="R345" s="394"/>
      <c r="S345" s="394"/>
      <c r="T345" s="23"/>
      <c r="U345" s="23"/>
      <c r="V345" s="23"/>
      <c r="W345" s="23"/>
      <c r="X345" s="23"/>
      <c r="Y345" s="23"/>
      <c r="Z345" s="23"/>
      <c r="AA345" s="23"/>
      <c r="AB345" s="23"/>
    </row>
    <row r="346" spans="3:28" ht="15.75" customHeight="1">
      <c r="C346" s="456"/>
      <c r="D346" s="459"/>
      <c r="E346" s="459"/>
      <c r="F346" s="8"/>
      <c r="G346" s="8"/>
      <c r="H346" s="460"/>
      <c r="I346" s="23"/>
      <c r="J346" s="460"/>
      <c r="K346" s="460"/>
      <c r="L346" s="460"/>
      <c r="M346" s="23"/>
      <c r="N346" s="394"/>
      <c r="O346" s="23"/>
      <c r="P346" s="23"/>
      <c r="Q346" s="23"/>
      <c r="R346" s="394"/>
      <c r="S346" s="394"/>
      <c r="T346" s="23"/>
      <c r="U346" s="23"/>
      <c r="V346" s="23"/>
      <c r="W346" s="23"/>
      <c r="X346" s="23"/>
      <c r="Y346" s="23"/>
      <c r="Z346" s="23"/>
      <c r="AA346" s="23"/>
      <c r="AB346" s="23"/>
    </row>
    <row r="347" spans="3:28" ht="15.75" customHeight="1">
      <c r="C347" s="456"/>
      <c r="D347" s="459"/>
      <c r="E347" s="459"/>
      <c r="F347" s="8"/>
      <c r="G347" s="8"/>
      <c r="H347" s="460"/>
      <c r="I347" s="23"/>
      <c r="J347" s="460"/>
      <c r="K347" s="460"/>
      <c r="L347" s="460"/>
      <c r="M347" s="23"/>
      <c r="N347" s="394"/>
      <c r="O347" s="23"/>
      <c r="P347" s="23"/>
      <c r="Q347" s="23"/>
      <c r="R347" s="394"/>
      <c r="S347" s="394"/>
      <c r="T347" s="23"/>
      <c r="U347" s="23"/>
      <c r="V347" s="23"/>
      <c r="W347" s="23"/>
      <c r="X347" s="23"/>
      <c r="Y347" s="23"/>
      <c r="Z347" s="23"/>
      <c r="AA347" s="23"/>
      <c r="AB347" s="23"/>
    </row>
    <row r="348" spans="3:28" ht="15.75" customHeight="1">
      <c r="C348" s="456"/>
      <c r="D348" s="459"/>
      <c r="E348" s="459"/>
      <c r="F348" s="8"/>
      <c r="G348" s="8"/>
      <c r="H348" s="460"/>
      <c r="I348" s="23"/>
      <c r="J348" s="460"/>
      <c r="K348" s="460"/>
      <c r="L348" s="460"/>
      <c r="M348" s="23"/>
      <c r="N348" s="394"/>
      <c r="O348" s="23"/>
      <c r="P348" s="23"/>
      <c r="Q348" s="23"/>
      <c r="R348" s="394"/>
      <c r="S348" s="394"/>
      <c r="T348" s="23"/>
      <c r="U348" s="23"/>
      <c r="V348" s="23"/>
      <c r="W348" s="23"/>
      <c r="X348" s="23"/>
      <c r="Y348" s="23"/>
      <c r="Z348" s="23"/>
      <c r="AA348" s="23"/>
      <c r="AB348" s="23"/>
    </row>
    <row r="349" spans="3:28" ht="15.75" customHeight="1">
      <c r="C349" s="456"/>
      <c r="D349" s="459"/>
      <c r="E349" s="459"/>
      <c r="F349" s="8"/>
      <c r="G349" s="8"/>
      <c r="H349" s="460"/>
      <c r="I349" s="23"/>
      <c r="J349" s="460"/>
      <c r="K349" s="460"/>
      <c r="L349" s="460"/>
      <c r="M349" s="23"/>
      <c r="N349" s="394"/>
      <c r="O349" s="23"/>
      <c r="P349" s="23"/>
      <c r="Q349" s="23"/>
      <c r="R349" s="394"/>
      <c r="S349" s="394"/>
      <c r="T349" s="23"/>
      <c r="U349" s="23"/>
      <c r="V349" s="23"/>
      <c r="W349" s="23"/>
      <c r="X349" s="23"/>
      <c r="Y349" s="23"/>
      <c r="Z349" s="23"/>
      <c r="AA349" s="23"/>
      <c r="AB349" s="23"/>
    </row>
    <row r="350" spans="3:28" ht="15.75" customHeight="1">
      <c r="C350" s="456"/>
      <c r="D350" s="459"/>
      <c r="E350" s="459"/>
      <c r="F350" s="8"/>
      <c r="G350" s="8"/>
      <c r="H350" s="460"/>
      <c r="I350" s="23"/>
      <c r="J350" s="460"/>
      <c r="K350" s="460"/>
      <c r="L350" s="460"/>
      <c r="M350" s="23"/>
      <c r="N350" s="394"/>
      <c r="O350" s="23"/>
      <c r="P350" s="23"/>
      <c r="Q350" s="23"/>
      <c r="R350" s="394"/>
      <c r="S350" s="394"/>
      <c r="T350" s="23"/>
      <c r="U350" s="23"/>
      <c r="V350" s="23"/>
      <c r="W350" s="23"/>
      <c r="X350" s="23"/>
      <c r="Y350" s="23"/>
      <c r="Z350" s="23"/>
      <c r="AA350" s="23"/>
      <c r="AB350" s="23"/>
    </row>
    <row r="351" spans="3:28" ht="15.75" customHeight="1">
      <c r="C351" s="456"/>
      <c r="D351" s="459"/>
      <c r="E351" s="459"/>
      <c r="F351" s="8"/>
      <c r="G351" s="8"/>
      <c r="H351" s="460"/>
      <c r="I351" s="23"/>
      <c r="J351" s="460"/>
      <c r="K351" s="460"/>
      <c r="L351" s="460"/>
      <c r="M351" s="23"/>
      <c r="N351" s="394"/>
      <c r="O351" s="23"/>
      <c r="P351" s="23"/>
      <c r="Q351" s="23"/>
      <c r="R351" s="394"/>
      <c r="S351" s="394"/>
      <c r="T351" s="23"/>
      <c r="U351" s="23"/>
      <c r="V351" s="23"/>
      <c r="W351" s="23"/>
      <c r="X351" s="23"/>
      <c r="Y351" s="23"/>
      <c r="Z351" s="23"/>
      <c r="AA351" s="23"/>
      <c r="AB351" s="23"/>
    </row>
    <row r="352" spans="3:28" ht="15.75" customHeight="1">
      <c r="C352" s="456"/>
      <c r="D352" s="459"/>
      <c r="E352" s="459"/>
      <c r="F352" s="8"/>
      <c r="G352" s="8"/>
      <c r="H352" s="460"/>
      <c r="I352" s="23"/>
      <c r="J352" s="460"/>
      <c r="K352" s="460"/>
      <c r="L352" s="460"/>
      <c r="M352" s="23"/>
      <c r="N352" s="394"/>
      <c r="O352" s="23"/>
      <c r="P352" s="23"/>
      <c r="Q352" s="23"/>
      <c r="R352" s="394"/>
      <c r="S352" s="394"/>
      <c r="T352" s="23"/>
      <c r="U352" s="23"/>
      <c r="V352" s="23"/>
      <c r="W352" s="23"/>
      <c r="X352" s="23"/>
      <c r="Y352" s="23"/>
      <c r="Z352" s="23"/>
      <c r="AA352" s="23"/>
      <c r="AB352" s="23"/>
    </row>
    <row r="353" spans="3:28" ht="15.75" customHeight="1">
      <c r="C353" s="456"/>
      <c r="D353" s="459"/>
      <c r="E353" s="459"/>
      <c r="F353" s="8"/>
      <c r="G353" s="8"/>
      <c r="H353" s="460"/>
      <c r="I353" s="23"/>
      <c r="J353" s="460"/>
      <c r="K353" s="460"/>
      <c r="L353" s="460"/>
      <c r="M353" s="23"/>
      <c r="N353" s="394"/>
      <c r="O353" s="23"/>
      <c r="P353" s="23"/>
      <c r="Q353" s="23"/>
      <c r="R353" s="394"/>
      <c r="S353" s="394"/>
      <c r="T353" s="23"/>
      <c r="U353" s="23"/>
      <c r="V353" s="23"/>
      <c r="W353" s="23"/>
      <c r="X353" s="23"/>
      <c r="Y353" s="23"/>
      <c r="Z353" s="23"/>
      <c r="AA353" s="23"/>
      <c r="AB353" s="23"/>
    </row>
    <row r="354" spans="3:28" ht="15.75" customHeight="1">
      <c r="C354" s="456"/>
      <c r="D354" s="459"/>
      <c r="E354" s="459"/>
      <c r="F354" s="8"/>
      <c r="G354" s="8"/>
      <c r="H354" s="460"/>
      <c r="I354" s="23"/>
      <c r="J354" s="460"/>
      <c r="K354" s="460"/>
      <c r="L354" s="460"/>
      <c r="M354" s="23"/>
      <c r="N354" s="394"/>
      <c r="O354" s="23"/>
      <c r="P354" s="23"/>
      <c r="Q354" s="23"/>
      <c r="R354" s="394"/>
      <c r="S354" s="394"/>
      <c r="T354" s="23"/>
      <c r="U354" s="23"/>
      <c r="V354" s="23"/>
      <c r="W354" s="23"/>
      <c r="X354" s="23"/>
      <c r="Y354" s="23"/>
      <c r="Z354" s="23"/>
      <c r="AA354" s="23"/>
      <c r="AB354" s="23"/>
    </row>
    <row r="355" spans="3:28" ht="15.75" customHeight="1">
      <c r="C355" s="456"/>
      <c r="D355" s="459"/>
      <c r="E355" s="459"/>
      <c r="F355" s="8"/>
      <c r="G355" s="8"/>
      <c r="H355" s="460"/>
      <c r="I355" s="23"/>
      <c r="J355" s="460"/>
      <c r="K355" s="460"/>
      <c r="L355" s="460"/>
      <c r="M355" s="23"/>
      <c r="N355" s="394"/>
      <c r="O355" s="23"/>
      <c r="P355" s="23"/>
      <c r="Q355" s="23"/>
      <c r="R355" s="394"/>
      <c r="S355" s="394"/>
      <c r="T355" s="23"/>
      <c r="U355" s="23"/>
      <c r="V355" s="23"/>
      <c r="W355" s="23"/>
      <c r="X355" s="23"/>
      <c r="Y355" s="23"/>
      <c r="Z355" s="23"/>
      <c r="AA355" s="23"/>
      <c r="AB355" s="23"/>
    </row>
    <row r="356" spans="3:28" ht="15.75" customHeight="1">
      <c r="C356" s="456"/>
      <c r="D356" s="459"/>
      <c r="E356" s="459"/>
      <c r="F356" s="8"/>
      <c r="G356" s="8"/>
      <c r="H356" s="460"/>
      <c r="I356" s="23"/>
      <c r="J356" s="460"/>
      <c r="K356" s="460"/>
      <c r="L356" s="460"/>
      <c r="M356" s="23"/>
      <c r="N356" s="394"/>
      <c r="O356" s="23"/>
      <c r="P356" s="23"/>
      <c r="Q356" s="23"/>
      <c r="R356" s="394"/>
      <c r="S356" s="394"/>
      <c r="T356" s="23"/>
      <c r="U356" s="23"/>
      <c r="V356" s="23"/>
      <c r="W356" s="23"/>
      <c r="X356" s="23"/>
      <c r="Y356" s="23"/>
      <c r="Z356" s="23"/>
      <c r="AA356" s="23"/>
      <c r="AB356" s="23"/>
    </row>
    <row r="357" spans="3:28" ht="15.75" customHeight="1">
      <c r="C357" s="456"/>
      <c r="D357" s="459"/>
      <c r="E357" s="459"/>
      <c r="F357" s="8"/>
      <c r="G357" s="8"/>
      <c r="H357" s="460"/>
      <c r="I357" s="23"/>
      <c r="J357" s="460"/>
      <c r="K357" s="460"/>
      <c r="L357" s="460"/>
      <c r="M357" s="23"/>
      <c r="N357" s="394"/>
      <c r="O357" s="23"/>
      <c r="P357" s="23"/>
      <c r="Q357" s="23"/>
      <c r="R357" s="394"/>
      <c r="S357" s="394"/>
      <c r="T357" s="23"/>
      <c r="U357" s="23"/>
      <c r="V357" s="23"/>
      <c r="W357" s="23"/>
      <c r="X357" s="23"/>
      <c r="Y357" s="23"/>
      <c r="Z357" s="23"/>
      <c r="AA357" s="23"/>
      <c r="AB357" s="23"/>
    </row>
    <row r="358" spans="3:28" ht="15.75" customHeight="1">
      <c r="C358" s="456"/>
      <c r="D358" s="459"/>
      <c r="E358" s="459"/>
      <c r="F358" s="8"/>
      <c r="G358" s="8"/>
      <c r="H358" s="460"/>
      <c r="I358" s="23"/>
      <c r="J358" s="460"/>
      <c r="K358" s="460"/>
      <c r="L358" s="460"/>
      <c r="M358" s="23"/>
      <c r="N358" s="394"/>
      <c r="O358" s="23"/>
      <c r="P358" s="23"/>
      <c r="Q358" s="23"/>
      <c r="R358" s="394"/>
      <c r="S358" s="394"/>
      <c r="T358" s="23"/>
      <c r="U358" s="23"/>
      <c r="V358" s="23"/>
      <c r="W358" s="23"/>
      <c r="X358" s="23"/>
      <c r="Y358" s="23"/>
      <c r="Z358" s="23"/>
      <c r="AA358" s="23"/>
      <c r="AB358" s="23"/>
    </row>
    <row r="359" spans="3:28" ht="15.75" customHeight="1">
      <c r="C359" s="456"/>
      <c r="D359" s="459"/>
      <c r="E359" s="459"/>
      <c r="F359" s="8"/>
      <c r="G359" s="8"/>
      <c r="H359" s="460"/>
      <c r="I359" s="23"/>
      <c r="J359" s="460"/>
      <c r="K359" s="460"/>
      <c r="L359" s="460"/>
      <c r="M359" s="23"/>
      <c r="N359" s="394"/>
      <c r="O359" s="23"/>
      <c r="P359" s="23"/>
      <c r="Q359" s="23"/>
      <c r="R359" s="394"/>
      <c r="S359" s="394"/>
      <c r="T359" s="23"/>
      <c r="U359" s="23"/>
      <c r="V359" s="23"/>
      <c r="W359" s="23"/>
      <c r="X359" s="23"/>
      <c r="Y359" s="23"/>
      <c r="Z359" s="23"/>
      <c r="AA359" s="23"/>
      <c r="AB359" s="23"/>
    </row>
    <row r="360" spans="3:28" ht="15.75" customHeight="1">
      <c r="C360" s="456"/>
      <c r="D360" s="459"/>
      <c r="E360" s="459"/>
      <c r="F360" s="8"/>
      <c r="G360" s="8"/>
      <c r="H360" s="460"/>
      <c r="I360" s="23"/>
      <c r="J360" s="460"/>
      <c r="K360" s="460"/>
      <c r="L360" s="460"/>
      <c r="M360" s="23"/>
      <c r="N360" s="394"/>
      <c r="O360" s="23"/>
      <c r="P360" s="23"/>
      <c r="Q360" s="23"/>
      <c r="R360" s="394"/>
      <c r="S360" s="394"/>
      <c r="T360" s="23"/>
      <c r="U360" s="23"/>
      <c r="V360" s="23"/>
      <c r="W360" s="23"/>
      <c r="X360" s="23"/>
      <c r="Y360" s="23"/>
      <c r="Z360" s="23"/>
      <c r="AA360" s="23"/>
      <c r="AB360" s="23"/>
    </row>
    <row r="361" spans="3:28" ht="15.75" customHeight="1">
      <c r="C361" s="456"/>
      <c r="D361" s="459"/>
      <c r="E361" s="459"/>
      <c r="F361" s="8"/>
      <c r="G361" s="8"/>
      <c r="H361" s="460"/>
      <c r="I361" s="23"/>
      <c r="J361" s="460"/>
      <c r="K361" s="460"/>
      <c r="L361" s="460"/>
      <c r="M361" s="23"/>
      <c r="N361" s="394"/>
      <c r="O361" s="23"/>
      <c r="P361" s="23"/>
      <c r="Q361" s="23"/>
      <c r="R361" s="394"/>
      <c r="S361" s="394"/>
      <c r="T361" s="23"/>
      <c r="U361" s="23"/>
      <c r="V361" s="23"/>
      <c r="W361" s="23"/>
      <c r="X361" s="23"/>
      <c r="Y361" s="23"/>
      <c r="Z361" s="23"/>
      <c r="AA361" s="23"/>
      <c r="AB361" s="23"/>
    </row>
    <row r="362" spans="3:28" ht="15.75" customHeight="1">
      <c r="C362" s="456"/>
      <c r="D362" s="459"/>
      <c r="E362" s="459"/>
      <c r="F362" s="8"/>
      <c r="G362" s="8"/>
      <c r="H362" s="460"/>
      <c r="I362" s="23"/>
      <c r="J362" s="460"/>
      <c r="K362" s="460"/>
      <c r="L362" s="460"/>
      <c r="M362" s="23"/>
      <c r="N362" s="394"/>
      <c r="O362" s="23"/>
      <c r="P362" s="23"/>
      <c r="Q362" s="23"/>
      <c r="R362" s="394"/>
      <c r="S362" s="394"/>
      <c r="T362" s="23"/>
      <c r="U362" s="23"/>
      <c r="V362" s="23"/>
      <c r="W362" s="23"/>
      <c r="X362" s="23"/>
      <c r="Y362" s="23"/>
      <c r="Z362" s="23"/>
      <c r="AA362" s="23"/>
      <c r="AB362" s="23"/>
    </row>
    <row r="363" spans="3:28" ht="15.75" customHeight="1">
      <c r="C363" s="456"/>
      <c r="D363" s="459"/>
      <c r="E363" s="459"/>
      <c r="F363" s="8"/>
      <c r="G363" s="8"/>
      <c r="H363" s="460"/>
      <c r="I363" s="23"/>
      <c r="J363" s="460"/>
      <c r="K363" s="460"/>
      <c r="L363" s="460"/>
      <c r="M363" s="23"/>
      <c r="N363" s="394"/>
      <c r="O363" s="23"/>
      <c r="P363" s="23"/>
      <c r="Q363" s="23"/>
      <c r="R363" s="394"/>
      <c r="S363" s="394"/>
      <c r="T363" s="23"/>
      <c r="U363" s="23"/>
      <c r="V363" s="23"/>
      <c r="W363" s="23"/>
      <c r="X363" s="23"/>
      <c r="Y363" s="23"/>
      <c r="Z363" s="23"/>
      <c r="AA363" s="23"/>
      <c r="AB363" s="23"/>
    </row>
    <row r="364" spans="3:28" ht="15.75" customHeight="1">
      <c r="C364" s="456"/>
      <c r="D364" s="459"/>
      <c r="E364" s="459"/>
      <c r="F364" s="8"/>
      <c r="G364" s="8"/>
      <c r="H364" s="460"/>
      <c r="I364" s="23"/>
      <c r="J364" s="460"/>
      <c r="K364" s="460"/>
      <c r="L364" s="460"/>
      <c r="M364" s="23"/>
      <c r="N364" s="394"/>
      <c r="O364" s="23"/>
      <c r="P364" s="23"/>
      <c r="Q364" s="23"/>
      <c r="R364" s="394"/>
      <c r="S364" s="394"/>
      <c r="T364" s="23"/>
      <c r="U364" s="23"/>
      <c r="V364" s="23"/>
      <c r="W364" s="23"/>
      <c r="X364" s="23"/>
      <c r="Y364" s="23"/>
      <c r="Z364" s="23"/>
      <c r="AA364" s="23"/>
      <c r="AB364" s="23"/>
    </row>
    <row r="365" spans="3:28" ht="15.75" customHeight="1">
      <c r="C365" s="456"/>
      <c r="D365" s="459"/>
      <c r="E365" s="459"/>
      <c r="F365" s="8"/>
      <c r="G365" s="8"/>
      <c r="H365" s="460"/>
      <c r="I365" s="23"/>
      <c r="J365" s="460"/>
      <c r="K365" s="460"/>
      <c r="L365" s="460"/>
      <c r="M365" s="23"/>
      <c r="N365" s="394"/>
      <c r="O365" s="23"/>
      <c r="P365" s="23"/>
      <c r="Q365" s="23"/>
      <c r="R365" s="394"/>
      <c r="S365" s="394"/>
      <c r="T365" s="23"/>
      <c r="U365" s="23"/>
      <c r="V365" s="23"/>
      <c r="W365" s="23"/>
      <c r="X365" s="23"/>
      <c r="Y365" s="23"/>
      <c r="Z365" s="23"/>
      <c r="AA365" s="23"/>
      <c r="AB365" s="23"/>
    </row>
    <row r="366" spans="3:28" ht="15.75" customHeight="1">
      <c r="C366" s="456"/>
      <c r="D366" s="459"/>
      <c r="E366" s="459"/>
      <c r="F366" s="8"/>
      <c r="G366" s="8"/>
      <c r="H366" s="460"/>
      <c r="I366" s="23"/>
      <c r="J366" s="460"/>
      <c r="K366" s="460"/>
      <c r="L366" s="460"/>
      <c r="M366" s="23"/>
      <c r="N366" s="394"/>
      <c r="O366" s="23"/>
      <c r="P366" s="23"/>
      <c r="Q366" s="23"/>
      <c r="R366" s="394"/>
      <c r="S366" s="394"/>
      <c r="T366" s="23"/>
      <c r="U366" s="23"/>
      <c r="V366" s="23"/>
      <c r="W366" s="23"/>
      <c r="X366" s="23"/>
      <c r="Y366" s="23"/>
      <c r="Z366" s="23"/>
      <c r="AA366" s="23"/>
      <c r="AB366" s="23"/>
    </row>
    <row r="367" spans="3:28" ht="15.75" customHeight="1">
      <c r="C367" s="456"/>
      <c r="D367" s="459"/>
      <c r="E367" s="459"/>
      <c r="F367" s="8"/>
      <c r="G367" s="8"/>
      <c r="H367" s="460"/>
      <c r="I367" s="23"/>
      <c r="J367" s="460"/>
      <c r="K367" s="460"/>
      <c r="L367" s="460"/>
      <c r="M367" s="23"/>
      <c r="N367" s="394"/>
      <c r="O367" s="23"/>
      <c r="P367" s="23"/>
      <c r="Q367" s="23"/>
      <c r="R367" s="394"/>
      <c r="S367" s="394"/>
      <c r="T367" s="23"/>
      <c r="U367" s="23"/>
      <c r="V367" s="23"/>
      <c r="W367" s="23"/>
      <c r="X367" s="23"/>
      <c r="Y367" s="23"/>
      <c r="Z367" s="23"/>
      <c r="AA367" s="23"/>
      <c r="AB367" s="23"/>
    </row>
    <row r="368" spans="3:28" ht="15.75" customHeight="1">
      <c r="C368" s="456"/>
      <c r="D368" s="459"/>
      <c r="E368" s="459"/>
      <c r="F368" s="8"/>
      <c r="G368" s="8"/>
      <c r="H368" s="460"/>
      <c r="I368" s="23"/>
      <c r="J368" s="460"/>
      <c r="K368" s="460"/>
      <c r="L368" s="460"/>
      <c r="M368" s="23"/>
      <c r="N368" s="394"/>
      <c r="O368" s="23"/>
      <c r="P368" s="23"/>
      <c r="Q368" s="23"/>
      <c r="R368" s="394"/>
      <c r="S368" s="394"/>
      <c r="T368" s="23"/>
      <c r="U368" s="23"/>
      <c r="V368" s="23"/>
      <c r="W368" s="23"/>
      <c r="X368" s="23"/>
      <c r="Y368" s="23"/>
      <c r="Z368" s="23"/>
      <c r="AA368" s="23"/>
      <c r="AB368" s="23"/>
    </row>
    <row r="369" spans="3:28" ht="15.75" customHeight="1">
      <c r="C369" s="456"/>
      <c r="D369" s="459"/>
      <c r="E369" s="459"/>
      <c r="F369" s="8"/>
      <c r="G369" s="8"/>
      <c r="H369" s="460"/>
      <c r="I369" s="23"/>
      <c r="J369" s="460"/>
      <c r="K369" s="460"/>
      <c r="L369" s="460"/>
      <c r="M369" s="23"/>
      <c r="N369" s="394"/>
      <c r="O369" s="23"/>
      <c r="P369" s="23"/>
      <c r="Q369" s="23"/>
      <c r="R369" s="394"/>
      <c r="S369" s="394"/>
      <c r="T369" s="23"/>
      <c r="U369" s="23"/>
      <c r="V369" s="23"/>
      <c r="W369" s="23"/>
      <c r="X369" s="23"/>
      <c r="Y369" s="23"/>
      <c r="Z369" s="23"/>
      <c r="AA369" s="23"/>
      <c r="AB369" s="23"/>
    </row>
    <row r="370" spans="3:28" ht="15.75" customHeight="1">
      <c r="C370" s="456"/>
      <c r="D370" s="459"/>
      <c r="E370" s="459"/>
      <c r="F370" s="8"/>
      <c r="G370" s="8"/>
      <c r="H370" s="460"/>
      <c r="I370" s="23"/>
      <c r="J370" s="460"/>
      <c r="K370" s="460"/>
      <c r="L370" s="460"/>
      <c r="M370" s="23"/>
      <c r="N370" s="394"/>
      <c r="O370" s="23"/>
      <c r="P370" s="23"/>
      <c r="Q370" s="23"/>
      <c r="R370" s="394"/>
      <c r="S370" s="394"/>
      <c r="T370" s="23"/>
      <c r="U370" s="23"/>
      <c r="V370" s="23"/>
      <c r="W370" s="23"/>
      <c r="X370" s="23"/>
      <c r="Y370" s="23"/>
      <c r="Z370" s="23"/>
      <c r="AA370" s="23"/>
      <c r="AB370" s="23"/>
    </row>
    <row r="371" spans="3:28" ht="15.75" customHeight="1">
      <c r="C371" s="456"/>
      <c r="D371" s="459"/>
      <c r="E371" s="459"/>
      <c r="F371" s="8"/>
      <c r="G371" s="8"/>
      <c r="H371" s="460"/>
      <c r="I371" s="23"/>
      <c r="J371" s="460"/>
      <c r="K371" s="460"/>
      <c r="L371" s="460"/>
      <c r="M371" s="23"/>
      <c r="N371" s="394"/>
      <c r="O371" s="23"/>
      <c r="P371" s="23"/>
      <c r="Q371" s="23"/>
      <c r="R371" s="394"/>
      <c r="S371" s="394"/>
      <c r="T371" s="23"/>
      <c r="U371" s="23"/>
      <c r="V371" s="23"/>
      <c r="W371" s="23"/>
      <c r="X371" s="23"/>
      <c r="Y371" s="23"/>
      <c r="Z371" s="23"/>
      <c r="AA371" s="23"/>
      <c r="AB371" s="23"/>
    </row>
    <row r="372" spans="3:28" ht="15.75" customHeight="1">
      <c r="C372" s="456"/>
      <c r="D372" s="459"/>
      <c r="E372" s="459"/>
      <c r="F372" s="8"/>
      <c r="G372" s="8"/>
      <c r="H372" s="460"/>
      <c r="I372" s="23"/>
      <c r="J372" s="460"/>
      <c r="K372" s="460"/>
      <c r="L372" s="460"/>
      <c r="M372" s="23"/>
      <c r="N372" s="394"/>
      <c r="O372" s="23"/>
      <c r="P372" s="23"/>
      <c r="Q372" s="23"/>
      <c r="R372" s="394"/>
      <c r="S372" s="394"/>
      <c r="T372" s="23"/>
      <c r="U372" s="23"/>
      <c r="V372" s="23"/>
      <c r="W372" s="23"/>
      <c r="X372" s="23"/>
      <c r="Y372" s="23"/>
      <c r="Z372" s="23"/>
      <c r="AA372" s="23"/>
      <c r="AB372" s="23"/>
    </row>
    <row r="373" spans="3:28" ht="15.75" customHeight="1">
      <c r="C373" s="456"/>
      <c r="D373" s="459"/>
      <c r="E373" s="459"/>
      <c r="F373" s="8"/>
      <c r="G373" s="8"/>
      <c r="H373" s="460"/>
      <c r="I373" s="23"/>
      <c r="J373" s="460"/>
      <c r="K373" s="460"/>
      <c r="L373" s="460"/>
      <c r="M373" s="23"/>
      <c r="N373" s="394"/>
      <c r="O373" s="23"/>
      <c r="P373" s="23"/>
      <c r="Q373" s="23"/>
      <c r="R373" s="394"/>
      <c r="S373" s="394"/>
      <c r="T373" s="23"/>
      <c r="U373" s="23"/>
      <c r="V373" s="23"/>
      <c r="W373" s="23"/>
      <c r="X373" s="23"/>
      <c r="Y373" s="23"/>
      <c r="Z373" s="23"/>
      <c r="AA373" s="23"/>
      <c r="AB373" s="23"/>
    </row>
    <row r="374" spans="3:28" ht="15.75" customHeight="1">
      <c r="C374" s="456"/>
      <c r="D374" s="459"/>
      <c r="E374" s="459"/>
      <c r="F374" s="8"/>
      <c r="G374" s="8"/>
      <c r="H374" s="460"/>
      <c r="I374" s="23"/>
      <c r="J374" s="460"/>
      <c r="K374" s="460"/>
      <c r="L374" s="460"/>
      <c r="M374" s="23"/>
      <c r="N374" s="394"/>
      <c r="O374" s="23"/>
      <c r="P374" s="23"/>
      <c r="Q374" s="23"/>
      <c r="R374" s="394"/>
      <c r="S374" s="394"/>
      <c r="T374" s="23"/>
      <c r="U374" s="23"/>
      <c r="V374" s="23"/>
      <c r="W374" s="23"/>
      <c r="X374" s="23"/>
      <c r="Y374" s="23"/>
      <c r="Z374" s="23"/>
      <c r="AA374" s="23"/>
      <c r="AB374" s="23"/>
    </row>
    <row r="375" spans="3:28" ht="15.75" customHeight="1">
      <c r="C375" s="456"/>
      <c r="D375" s="459"/>
      <c r="E375" s="459"/>
      <c r="F375" s="8"/>
      <c r="G375" s="8"/>
      <c r="H375" s="460"/>
      <c r="I375" s="23"/>
      <c r="J375" s="460"/>
      <c r="K375" s="460"/>
      <c r="L375" s="460"/>
      <c r="M375" s="23"/>
      <c r="N375" s="394"/>
      <c r="O375" s="23"/>
      <c r="P375" s="23"/>
      <c r="Q375" s="23"/>
      <c r="R375" s="394"/>
      <c r="S375" s="394"/>
      <c r="T375" s="23"/>
      <c r="U375" s="23"/>
      <c r="V375" s="23"/>
      <c r="W375" s="23"/>
      <c r="X375" s="23"/>
      <c r="Y375" s="23"/>
      <c r="Z375" s="23"/>
      <c r="AA375" s="23"/>
      <c r="AB375" s="23"/>
    </row>
    <row r="376" spans="3:28" ht="15.75" customHeight="1">
      <c r="C376" s="456"/>
      <c r="D376" s="459"/>
      <c r="E376" s="459"/>
      <c r="F376" s="8"/>
      <c r="G376" s="8"/>
      <c r="H376" s="460"/>
      <c r="I376" s="23"/>
      <c r="J376" s="460"/>
      <c r="K376" s="460"/>
      <c r="L376" s="460"/>
      <c r="M376" s="23"/>
      <c r="N376" s="394"/>
      <c r="O376" s="23"/>
      <c r="P376" s="23"/>
      <c r="Q376" s="23"/>
      <c r="R376" s="394"/>
      <c r="S376" s="394"/>
      <c r="T376" s="23"/>
      <c r="U376" s="23"/>
      <c r="V376" s="23"/>
      <c r="W376" s="23"/>
      <c r="X376" s="23"/>
      <c r="Y376" s="23"/>
      <c r="Z376" s="23"/>
      <c r="AA376" s="23"/>
      <c r="AB376" s="23"/>
    </row>
    <row r="377" spans="3:28" ht="15.75" customHeight="1">
      <c r="C377" s="456"/>
      <c r="D377" s="459"/>
      <c r="E377" s="459"/>
      <c r="F377" s="8"/>
      <c r="G377" s="8"/>
      <c r="H377" s="460"/>
      <c r="I377" s="23"/>
      <c r="J377" s="460"/>
      <c r="K377" s="460"/>
      <c r="L377" s="460"/>
      <c r="M377" s="23"/>
      <c r="N377" s="394"/>
      <c r="O377" s="23"/>
      <c r="P377" s="23"/>
      <c r="Q377" s="23"/>
      <c r="R377" s="394"/>
      <c r="S377" s="394"/>
      <c r="T377" s="23"/>
      <c r="U377" s="23"/>
      <c r="V377" s="23"/>
      <c r="W377" s="23"/>
      <c r="X377" s="23"/>
      <c r="Y377" s="23"/>
      <c r="Z377" s="23"/>
      <c r="AA377" s="23"/>
      <c r="AB377" s="23"/>
    </row>
    <row r="378" spans="3:28" ht="15.75" customHeight="1">
      <c r="C378" s="456"/>
      <c r="D378" s="459"/>
      <c r="E378" s="459"/>
      <c r="F378" s="8"/>
      <c r="G378" s="8"/>
      <c r="H378" s="460"/>
      <c r="I378" s="23"/>
      <c r="J378" s="460"/>
      <c r="K378" s="460"/>
      <c r="L378" s="460"/>
      <c r="M378" s="23"/>
      <c r="N378" s="394"/>
      <c r="O378" s="23"/>
      <c r="P378" s="23"/>
      <c r="Q378" s="23"/>
      <c r="R378" s="394"/>
      <c r="S378" s="394"/>
      <c r="T378" s="23"/>
      <c r="U378" s="23"/>
      <c r="V378" s="23"/>
      <c r="W378" s="23"/>
      <c r="X378" s="23"/>
      <c r="Y378" s="23"/>
      <c r="Z378" s="23"/>
      <c r="AA378" s="23"/>
      <c r="AB378" s="23"/>
    </row>
    <row r="379" spans="3:28" ht="15.75" customHeight="1">
      <c r="C379" s="456"/>
      <c r="D379" s="459"/>
      <c r="E379" s="459"/>
      <c r="F379" s="8"/>
      <c r="G379" s="8"/>
      <c r="H379" s="460"/>
      <c r="I379" s="23"/>
      <c r="J379" s="460"/>
      <c r="K379" s="460"/>
      <c r="L379" s="460"/>
      <c r="M379" s="23"/>
      <c r="N379" s="394"/>
      <c r="O379" s="23"/>
      <c r="P379" s="23"/>
      <c r="Q379" s="23"/>
      <c r="R379" s="394"/>
      <c r="S379" s="394"/>
      <c r="T379" s="23"/>
      <c r="U379" s="23"/>
      <c r="V379" s="23"/>
      <c r="W379" s="23"/>
      <c r="X379" s="23"/>
      <c r="Y379" s="23"/>
      <c r="Z379" s="23"/>
      <c r="AA379" s="23"/>
      <c r="AB379" s="23"/>
    </row>
    <row r="380" spans="3:28" ht="15.75" customHeight="1">
      <c r="C380" s="456"/>
      <c r="D380" s="459"/>
      <c r="E380" s="459"/>
      <c r="F380" s="8"/>
      <c r="G380" s="8"/>
      <c r="H380" s="460"/>
      <c r="I380" s="23"/>
      <c r="J380" s="460"/>
      <c r="K380" s="460"/>
      <c r="L380" s="460"/>
      <c r="M380" s="23"/>
      <c r="N380" s="394"/>
      <c r="O380" s="23"/>
      <c r="P380" s="23"/>
      <c r="Q380" s="23"/>
      <c r="R380" s="394"/>
      <c r="S380" s="394"/>
      <c r="T380" s="23"/>
      <c r="U380" s="23"/>
      <c r="V380" s="23"/>
      <c r="W380" s="23"/>
      <c r="X380" s="23"/>
      <c r="Y380" s="23"/>
      <c r="Z380" s="23"/>
      <c r="AA380" s="23"/>
      <c r="AB380" s="23"/>
    </row>
    <row r="381" spans="3:28" ht="15.75" customHeight="1">
      <c r="C381" s="456"/>
      <c r="D381" s="459"/>
      <c r="E381" s="459"/>
      <c r="F381" s="8"/>
      <c r="G381" s="8"/>
      <c r="H381" s="460"/>
      <c r="I381" s="23"/>
      <c r="J381" s="460"/>
      <c r="K381" s="460"/>
      <c r="L381" s="460"/>
      <c r="M381" s="23"/>
      <c r="N381" s="394"/>
      <c r="O381" s="23"/>
      <c r="P381" s="23"/>
      <c r="Q381" s="23"/>
      <c r="R381" s="394"/>
      <c r="S381" s="394"/>
      <c r="T381" s="23"/>
      <c r="U381" s="23"/>
      <c r="V381" s="23"/>
      <c r="W381" s="23"/>
      <c r="X381" s="23"/>
      <c r="Y381" s="23"/>
      <c r="Z381" s="23"/>
      <c r="AA381" s="23"/>
      <c r="AB381" s="23"/>
    </row>
    <row r="382" spans="3:28" ht="15.75" customHeight="1">
      <c r="C382" s="456"/>
      <c r="D382" s="459"/>
      <c r="E382" s="459"/>
      <c r="F382" s="8"/>
      <c r="G382" s="8"/>
      <c r="H382" s="460"/>
      <c r="I382" s="23"/>
      <c r="J382" s="460"/>
      <c r="K382" s="460"/>
      <c r="L382" s="460"/>
      <c r="M382" s="23"/>
      <c r="N382" s="394"/>
      <c r="O382" s="23"/>
      <c r="P382" s="23"/>
      <c r="Q382" s="23"/>
      <c r="R382" s="394"/>
      <c r="S382" s="394"/>
      <c r="T382" s="23"/>
      <c r="U382" s="23"/>
      <c r="V382" s="23"/>
      <c r="W382" s="23"/>
      <c r="X382" s="23"/>
      <c r="Y382" s="23"/>
      <c r="Z382" s="23"/>
      <c r="AA382" s="23"/>
      <c r="AB382" s="23"/>
    </row>
    <row r="383" spans="3:28" ht="15.75" customHeight="1">
      <c r="C383" s="456"/>
      <c r="D383" s="459"/>
      <c r="E383" s="459"/>
      <c r="F383" s="8"/>
      <c r="G383" s="8"/>
      <c r="H383" s="460"/>
      <c r="I383" s="23"/>
      <c r="J383" s="460"/>
      <c r="K383" s="460"/>
      <c r="L383" s="460"/>
      <c r="M383" s="23"/>
      <c r="N383" s="394"/>
      <c r="O383" s="23"/>
      <c r="P383" s="23"/>
      <c r="Q383" s="23"/>
      <c r="R383" s="394"/>
      <c r="S383" s="394"/>
      <c r="T383" s="23"/>
      <c r="U383" s="23"/>
      <c r="V383" s="23"/>
      <c r="W383" s="23"/>
      <c r="X383" s="23"/>
      <c r="Y383" s="23"/>
      <c r="Z383" s="23"/>
      <c r="AA383" s="23"/>
      <c r="AB383" s="23"/>
    </row>
    <row r="384" spans="3:28" ht="15.75" customHeight="1">
      <c r="C384" s="456"/>
      <c r="D384" s="459"/>
      <c r="E384" s="459"/>
      <c r="F384" s="8"/>
      <c r="G384" s="8"/>
      <c r="H384" s="460"/>
      <c r="I384" s="23"/>
      <c r="J384" s="460"/>
      <c r="K384" s="460"/>
      <c r="L384" s="460"/>
      <c r="M384" s="23"/>
      <c r="N384" s="394"/>
      <c r="O384" s="23"/>
      <c r="P384" s="23"/>
      <c r="Q384" s="23"/>
      <c r="R384" s="394"/>
      <c r="S384" s="394"/>
      <c r="T384" s="23"/>
      <c r="U384" s="23"/>
      <c r="V384" s="23"/>
      <c r="W384" s="23"/>
      <c r="X384" s="23"/>
      <c r="Y384" s="23"/>
      <c r="Z384" s="23"/>
      <c r="AA384" s="23"/>
      <c r="AB384" s="23"/>
    </row>
    <row r="385" spans="3:28" ht="15.75" customHeight="1">
      <c r="C385" s="456"/>
      <c r="D385" s="459"/>
      <c r="E385" s="459"/>
      <c r="F385" s="8"/>
      <c r="G385" s="8"/>
      <c r="H385" s="460"/>
      <c r="I385" s="23"/>
      <c r="J385" s="460"/>
      <c r="K385" s="460"/>
      <c r="L385" s="460"/>
      <c r="M385" s="23"/>
      <c r="N385" s="394"/>
      <c r="O385" s="23"/>
      <c r="P385" s="23"/>
      <c r="Q385" s="23"/>
      <c r="R385" s="394"/>
      <c r="S385" s="394"/>
      <c r="T385" s="23"/>
      <c r="U385" s="23"/>
      <c r="V385" s="23"/>
      <c r="W385" s="23"/>
      <c r="X385" s="23"/>
      <c r="Y385" s="23"/>
      <c r="Z385" s="23"/>
      <c r="AA385" s="23"/>
      <c r="AB385" s="23"/>
    </row>
    <row r="386" spans="3:28" ht="15.75" customHeight="1">
      <c r="C386" s="456"/>
      <c r="D386" s="459"/>
      <c r="E386" s="459"/>
      <c r="F386" s="8"/>
      <c r="G386" s="8"/>
      <c r="H386" s="460"/>
      <c r="I386" s="23"/>
      <c r="J386" s="460"/>
      <c r="K386" s="460"/>
      <c r="L386" s="460"/>
      <c r="M386" s="23"/>
      <c r="N386" s="394"/>
      <c r="O386" s="23"/>
      <c r="P386" s="23"/>
      <c r="Q386" s="23"/>
      <c r="R386" s="394"/>
      <c r="S386" s="394"/>
      <c r="T386" s="23"/>
      <c r="U386" s="23"/>
      <c r="V386" s="23"/>
      <c r="W386" s="23"/>
      <c r="X386" s="23"/>
      <c r="Y386" s="23"/>
      <c r="Z386" s="23"/>
      <c r="AA386" s="23"/>
      <c r="AB386" s="23"/>
    </row>
    <row r="387" spans="3:28" ht="15.75" customHeight="1">
      <c r="C387" s="456"/>
      <c r="D387" s="459"/>
      <c r="E387" s="459"/>
      <c r="F387" s="8"/>
      <c r="G387" s="8"/>
      <c r="H387" s="460"/>
      <c r="I387" s="23"/>
      <c r="J387" s="460"/>
      <c r="K387" s="460"/>
      <c r="L387" s="460"/>
      <c r="M387" s="23"/>
      <c r="N387" s="394"/>
      <c r="O387" s="23"/>
      <c r="P387" s="23"/>
      <c r="Q387" s="23"/>
      <c r="R387" s="394"/>
      <c r="S387" s="394"/>
      <c r="T387" s="23"/>
      <c r="U387" s="23"/>
      <c r="V387" s="23"/>
      <c r="W387" s="23"/>
      <c r="X387" s="23"/>
      <c r="Y387" s="23"/>
      <c r="Z387" s="23"/>
      <c r="AA387" s="23"/>
      <c r="AB387" s="23"/>
    </row>
    <row r="388" spans="3:28" ht="15.75" customHeight="1">
      <c r="C388" s="456"/>
      <c r="D388" s="459"/>
      <c r="E388" s="459"/>
      <c r="F388" s="8"/>
      <c r="G388" s="8"/>
      <c r="H388" s="460"/>
      <c r="I388" s="23"/>
      <c r="J388" s="460"/>
      <c r="K388" s="460"/>
      <c r="L388" s="460"/>
      <c r="M388" s="23"/>
      <c r="N388" s="394"/>
      <c r="O388" s="23"/>
      <c r="P388" s="23"/>
      <c r="Q388" s="23"/>
      <c r="R388" s="394"/>
      <c r="S388" s="394"/>
      <c r="T388" s="23"/>
      <c r="U388" s="23"/>
      <c r="V388" s="23"/>
      <c r="W388" s="23"/>
      <c r="X388" s="23"/>
      <c r="Y388" s="23"/>
      <c r="Z388" s="23"/>
      <c r="AA388" s="23"/>
      <c r="AB388" s="23"/>
    </row>
    <row r="389" spans="3:28" ht="15.75" customHeight="1">
      <c r="C389" s="456"/>
      <c r="D389" s="459"/>
      <c r="E389" s="459"/>
      <c r="F389" s="8"/>
      <c r="G389" s="8"/>
      <c r="H389" s="460"/>
      <c r="I389" s="23"/>
      <c r="J389" s="460"/>
      <c r="K389" s="460"/>
      <c r="L389" s="460"/>
      <c r="M389" s="23"/>
      <c r="N389" s="394"/>
      <c r="O389" s="23"/>
      <c r="P389" s="23"/>
      <c r="Q389" s="23"/>
      <c r="R389" s="394"/>
      <c r="S389" s="394"/>
      <c r="T389" s="23"/>
      <c r="U389" s="23"/>
      <c r="V389" s="23"/>
      <c r="W389" s="23"/>
      <c r="X389" s="23"/>
      <c r="Y389" s="23"/>
      <c r="Z389" s="23"/>
      <c r="AA389" s="23"/>
      <c r="AB389" s="23"/>
    </row>
    <row r="390" spans="3:28" ht="15.75" customHeight="1">
      <c r="C390" s="456"/>
      <c r="D390" s="459"/>
      <c r="E390" s="459"/>
      <c r="F390" s="8"/>
      <c r="G390" s="8"/>
      <c r="H390" s="460"/>
      <c r="I390" s="23"/>
      <c r="J390" s="460"/>
      <c r="K390" s="460"/>
      <c r="L390" s="460"/>
      <c r="M390" s="23"/>
      <c r="N390" s="394"/>
      <c r="O390" s="23"/>
      <c r="P390" s="23"/>
      <c r="Q390" s="23"/>
      <c r="R390" s="394"/>
      <c r="S390" s="394"/>
      <c r="T390" s="23"/>
      <c r="U390" s="23"/>
      <c r="V390" s="23"/>
      <c r="W390" s="23"/>
      <c r="X390" s="23"/>
      <c r="Y390" s="23"/>
      <c r="Z390" s="23"/>
      <c r="AA390" s="23"/>
      <c r="AB390" s="23"/>
    </row>
    <row r="391" spans="3:28" ht="15.75" customHeight="1">
      <c r="C391" s="456"/>
      <c r="D391" s="459"/>
      <c r="E391" s="459"/>
      <c r="F391" s="8"/>
      <c r="G391" s="8"/>
      <c r="H391" s="460"/>
      <c r="I391" s="23"/>
      <c r="J391" s="460"/>
      <c r="K391" s="460"/>
      <c r="L391" s="460"/>
      <c r="M391" s="23"/>
      <c r="N391" s="394"/>
      <c r="O391" s="23"/>
      <c r="P391" s="23"/>
      <c r="Q391" s="23"/>
      <c r="R391" s="394"/>
      <c r="S391" s="394"/>
      <c r="T391" s="23"/>
      <c r="U391" s="23"/>
      <c r="V391" s="23"/>
      <c r="W391" s="23"/>
      <c r="X391" s="23"/>
      <c r="Y391" s="23"/>
      <c r="Z391" s="23"/>
      <c r="AA391" s="23"/>
      <c r="AB391" s="23"/>
    </row>
    <row r="392" spans="3:28" ht="15.75" customHeight="1">
      <c r="C392" s="456"/>
      <c r="D392" s="459"/>
      <c r="E392" s="459"/>
      <c r="F392" s="8"/>
      <c r="G392" s="8"/>
      <c r="H392" s="460"/>
      <c r="I392" s="23"/>
      <c r="J392" s="460"/>
      <c r="K392" s="460"/>
      <c r="L392" s="460"/>
      <c r="M392" s="23"/>
      <c r="N392" s="394"/>
      <c r="O392" s="23"/>
      <c r="P392" s="23"/>
      <c r="Q392" s="23"/>
      <c r="R392" s="394"/>
      <c r="S392" s="394"/>
      <c r="T392" s="23"/>
      <c r="U392" s="23"/>
      <c r="V392" s="23"/>
      <c r="W392" s="23"/>
      <c r="X392" s="23"/>
      <c r="Y392" s="23"/>
      <c r="Z392" s="23"/>
      <c r="AA392" s="23"/>
      <c r="AB392" s="23"/>
    </row>
    <row r="393" spans="3:28" ht="15.75" customHeight="1">
      <c r="C393" s="456"/>
      <c r="D393" s="459"/>
      <c r="E393" s="459"/>
      <c r="F393" s="8"/>
      <c r="G393" s="8"/>
      <c r="H393" s="460"/>
      <c r="I393" s="23"/>
      <c r="J393" s="460"/>
      <c r="K393" s="460"/>
      <c r="L393" s="460"/>
      <c r="M393" s="23"/>
      <c r="N393" s="394"/>
      <c r="O393" s="23"/>
      <c r="P393" s="23"/>
      <c r="Q393" s="23"/>
      <c r="R393" s="394"/>
      <c r="S393" s="394"/>
      <c r="T393" s="23"/>
      <c r="U393" s="23"/>
      <c r="V393" s="23"/>
      <c r="W393" s="23"/>
      <c r="X393" s="23"/>
      <c r="Y393" s="23"/>
      <c r="Z393" s="23"/>
      <c r="AA393" s="23"/>
      <c r="AB393" s="23"/>
    </row>
    <row r="394" spans="3:28" ht="15.75" customHeight="1">
      <c r="C394" s="456"/>
      <c r="D394" s="459"/>
      <c r="E394" s="459"/>
      <c r="F394" s="8"/>
      <c r="G394" s="8"/>
      <c r="H394" s="460"/>
      <c r="I394" s="23"/>
      <c r="J394" s="460"/>
      <c r="K394" s="460"/>
      <c r="L394" s="460"/>
      <c r="M394" s="23"/>
      <c r="N394" s="394"/>
      <c r="O394" s="23"/>
      <c r="P394" s="23"/>
      <c r="Q394" s="23"/>
      <c r="R394" s="394"/>
      <c r="S394" s="394"/>
      <c r="T394" s="23"/>
      <c r="U394" s="23"/>
      <c r="V394" s="23"/>
      <c r="W394" s="23"/>
      <c r="X394" s="23"/>
      <c r="Y394" s="23"/>
      <c r="Z394" s="23"/>
      <c r="AA394" s="23"/>
      <c r="AB394" s="23"/>
    </row>
    <row r="395" spans="3:28" ht="15.75" customHeight="1">
      <c r="C395" s="456"/>
      <c r="D395" s="459"/>
      <c r="E395" s="459"/>
      <c r="F395" s="8"/>
      <c r="G395" s="8"/>
      <c r="H395" s="460"/>
      <c r="I395" s="23"/>
      <c r="J395" s="460"/>
      <c r="K395" s="460"/>
      <c r="L395" s="460"/>
      <c r="M395" s="23"/>
      <c r="N395" s="394"/>
      <c r="O395" s="23"/>
      <c r="P395" s="23"/>
      <c r="Q395" s="23"/>
      <c r="R395" s="394"/>
      <c r="S395" s="394"/>
      <c r="T395" s="23"/>
      <c r="U395" s="23"/>
      <c r="V395" s="23"/>
      <c r="W395" s="23"/>
      <c r="X395" s="23"/>
      <c r="Y395" s="23"/>
      <c r="Z395" s="23"/>
      <c r="AA395" s="23"/>
      <c r="AB395" s="23"/>
    </row>
    <row r="396" spans="3:28" ht="15.75" customHeight="1">
      <c r="C396" s="456"/>
      <c r="D396" s="459"/>
      <c r="E396" s="459"/>
      <c r="F396" s="8"/>
      <c r="G396" s="8"/>
      <c r="H396" s="460"/>
      <c r="I396" s="23"/>
      <c r="J396" s="460"/>
      <c r="K396" s="460"/>
      <c r="L396" s="460"/>
      <c r="M396" s="23"/>
      <c r="N396" s="394"/>
      <c r="O396" s="23"/>
      <c r="P396" s="23"/>
      <c r="Q396" s="23"/>
      <c r="R396" s="394"/>
      <c r="S396" s="394"/>
      <c r="T396" s="23"/>
      <c r="U396" s="23"/>
      <c r="V396" s="23"/>
      <c r="W396" s="23"/>
      <c r="X396" s="23"/>
      <c r="Y396" s="23"/>
      <c r="Z396" s="23"/>
      <c r="AA396" s="23"/>
      <c r="AB396" s="23"/>
    </row>
    <row r="397" spans="3:28" ht="15.75" customHeight="1">
      <c r="C397" s="456"/>
      <c r="D397" s="459"/>
      <c r="E397" s="459"/>
      <c r="F397" s="8"/>
      <c r="G397" s="8"/>
      <c r="H397" s="460"/>
      <c r="I397" s="23"/>
      <c r="J397" s="460"/>
      <c r="K397" s="460"/>
      <c r="L397" s="460"/>
      <c r="M397" s="23"/>
      <c r="N397" s="394"/>
      <c r="O397" s="23"/>
      <c r="P397" s="23"/>
      <c r="Q397" s="23"/>
      <c r="R397" s="394"/>
      <c r="S397" s="394"/>
      <c r="T397" s="23"/>
      <c r="U397" s="23"/>
      <c r="V397" s="23"/>
      <c r="W397" s="23"/>
      <c r="X397" s="23"/>
      <c r="Y397" s="23"/>
      <c r="Z397" s="23"/>
      <c r="AA397" s="23"/>
      <c r="AB397" s="23"/>
    </row>
    <row r="398" spans="3:28" ht="15.75" customHeight="1">
      <c r="C398" s="456"/>
      <c r="D398" s="459"/>
      <c r="E398" s="459"/>
      <c r="F398" s="8"/>
      <c r="G398" s="8"/>
      <c r="H398" s="460"/>
      <c r="I398" s="23"/>
      <c r="J398" s="460"/>
      <c r="K398" s="460"/>
      <c r="L398" s="460"/>
      <c r="M398" s="23"/>
      <c r="N398" s="394"/>
      <c r="O398" s="23"/>
      <c r="P398" s="23"/>
      <c r="Q398" s="23"/>
      <c r="R398" s="394"/>
      <c r="S398" s="394"/>
      <c r="T398" s="23"/>
      <c r="U398" s="23"/>
      <c r="V398" s="23"/>
      <c r="W398" s="23"/>
      <c r="X398" s="23"/>
      <c r="Y398" s="23"/>
      <c r="Z398" s="23"/>
      <c r="AA398" s="23"/>
      <c r="AB398" s="23"/>
    </row>
    <row r="399" spans="3:28" ht="15.75" customHeight="1">
      <c r="C399" s="456"/>
      <c r="D399" s="459"/>
      <c r="E399" s="459"/>
      <c r="F399" s="8"/>
      <c r="G399" s="8"/>
      <c r="H399" s="460"/>
      <c r="I399" s="23"/>
      <c r="J399" s="460"/>
      <c r="K399" s="460"/>
      <c r="L399" s="460"/>
      <c r="M399" s="23"/>
      <c r="N399" s="394"/>
      <c r="O399" s="23"/>
      <c r="P399" s="23"/>
      <c r="Q399" s="23"/>
      <c r="R399" s="394"/>
      <c r="S399" s="394"/>
      <c r="T399" s="23"/>
      <c r="U399" s="23"/>
      <c r="V399" s="23"/>
      <c r="W399" s="23"/>
      <c r="X399" s="23"/>
      <c r="Y399" s="23"/>
      <c r="Z399" s="23"/>
      <c r="AA399" s="23"/>
      <c r="AB399" s="23"/>
    </row>
    <row r="400" spans="3:28" ht="15.75" customHeight="1">
      <c r="C400" s="456"/>
      <c r="D400" s="459"/>
      <c r="E400" s="459"/>
      <c r="F400" s="8"/>
      <c r="G400" s="8"/>
      <c r="H400" s="460"/>
      <c r="I400" s="23"/>
      <c r="J400" s="460"/>
      <c r="K400" s="460"/>
      <c r="L400" s="460"/>
      <c r="M400" s="23"/>
      <c r="N400" s="394"/>
      <c r="O400" s="23"/>
      <c r="P400" s="23"/>
      <c r="Q400" s="23"/>
      <c r="R400" s="394"/>
      <c r="S400" s="394"/>
      <c r="T400" s="23"/>
      <c r="U400" s="23"/>
      <c r="V400" s="23"/>
      <c r="W400" s="23"/>
      <c r="X400" s="23"/>
      <c r="Y400" s="23"/>
      <c r="Z400" s="23"/>
      <c r="AA400" s="23"/>
      <c r="AB400" s="23"/>
    </row>
    <row r="401" spans="3:28" ht="15.75" customHeight="1">
      <c r="C401" s="456"/>
      <c r="D401" s="459"/>
      <c r="E401" s="459"/>
      <c r="F401" s="8"/>
      <c r="G401" s="8"/>
      <c r="H401" s="460"/>
      <c r="I401" s="23"/>
      <c r="J401" s="460"/>
      <c r="K401" s="460"/>
      <c r="L401" s="460"/>
      <c r="M401" s="23"/>
      <c r="N401" s="394"/>
      <c r="O401" s="23"/>
      <c r="P401" s="23"/>
      <c r="Q401" s="23"/>
      <c r="R401" s="394"/>
      <c r="S401" s="394"/>
      <c r="T401" s="23"/>
      <c r="U401" s="23"/>
      <c r="V401" s="23"/>
      <c r="W401" s="23"/>
      <c r="X401" s="23"/>
      <c r="Y401" s="23"/>
      <c r="Z401" s="23"/>
      <c r="AA401" s="23"/>
      <c r="AB401" s="23"/>
    </row>
    <row r="402" spans="3:28" ht="15.75" customHeight="1">
      <c r="C402" s="456"/>
      <c r="D402" s="459"/>
      <c r="E402" s="459"/>
      <c r="F402" s="8"/>
      <c r="G402" s="8"/>
      <c r="H402" s="460"/>
      <c r="I402" s="23"/>
      <c r="J402" s="460"/>
      <c r="K402" s="460"/>
      <c r="L402" s="460"/>
      <c r="M402" s="23"/>
      <c r="N402" s="394"/>
      <c r="O402" s="23"/>
      <c r="P402" s="23"/>
      <c r="Q402" s="23"/>
      <c r="R402" s="394"/>
      <c r="S402" s="394"/>
      <c r="T402" s="23"/>
      <c r="U402" s="23"/>
      <c r="V402" s="23"/>
      <c r="W402" s="23"/>
      <c r="X402" s="23"/>
      <c r="Y402" s="23"/>
      <c r="Z402" s="23"/>
      <c r="AA402" s="23"/>
      <c r="AB402" s="23"/>
    </row>
    <row r="403" spans="3:28" ht="15.75" customHeight="1">
      <c r="C403" s="456"/>
      <c r="D403" s="459"/>
      <c r="E403" s="459"/>
      <c r="F403" s="8"/>
      <c r="G403" s="8"/>
      <c r="H403" s="460"/>
      <c r="I403" s="23"/>
      <c r="J403" s="460"/>
      <c r="K403" s="460"/>
      <c r="L403" s="460"/>
      <c r="M403" s="23"/>
      <c r="N403" s="394"/>
      <c r="O403" s="23"/>
      <c r="P403" s="23"/>
      <c r="Q403" s="23"/>
      <c r="R403" s="394"/>
      <c r="S403" s="394"/>
      <c r="T403" s="23"/>
      <c r="U403" s="23"/>
      <c r="V403" s="23"/>
      <c r="W403" s="23"/>
      <c r="X403" s="23"/>
      <c r="Y403" s="23"/>
      <c r="Z403" s="23"/>
      <c r="AA403" s="23"/>
      <c r="AB403" s="23"/>
    </row>
    <row r="404" spans="3:28" ht="15.75" customHeight="1">
      <c r="C404" s="456"/>
      <c r="D404" s="459"/>
      <c r="E404" s="459"/>
      <c r="F404" s="8"/>
      <c r="G404" s="8"/>
      <c r="H404" s="460"/>
      <c r="I404" s="23"/>
      <c r="J404" s="460"/>
      <c r="K404" s="460"/>
      <c r="L404" s="460"/>
      <c r="M404" s="23"/>
      <c r="N404" s="394"/>
      <c r="O404" s="23"/>
      <c r="P404" s="23"/>
      <c r="Q404" s="23"/>
      <c r="R404" s="394"/>
      <c r="S404" s="394"/>
      <c r="T404" s="23"/>
      <c r="U404" s="23"/>
      <c r="V404" s="23"/>
      <c r="W404" s="23"/>
      <c r="X404" s="23"/>
      <c r="Y404" s="23"/>
      <c r="Z404" s="23"/>
      <c r="AA404" s="23"/>
      <c r="AB404" s="23"/>
    </row>
    <row r="405" spans="3:28" ht="15.75" customHeight="1">
      <c r="C405" s="456"/>
      <c r="D405" s="459"/>
      <c r="E405" s="459"/>
      <c r="F405" s="8"/>
      <c r="G405" s="8"/>
      <c r="H405" s="460"/>
      <c r="I405" s="23"/>
      <c r="J405" s="460"/>
      <c r="K405" s="460"/>
      <c r="L405" s="460"/>
      <c r="M405" s="23"/>
      <c r="N405" s="394"/>
      <c r="O405" s="23"/>
      <c r="P405" s="23"/>
      <c r="Q405" s="23"/>
      <c r="R405" s="394"/>
      <c r="S405" s="394"/>
      <c r="T405" s="23"/>
      <c r="U405" s="23"/>
      <c r="V405" s="23"/>
      <c r="W405" s="23"/>
      <c r="X405" s="23"/>
      <c r="Y405" s="23"/>
      <c r="Z405" s="23"/>
      <c r="AA405" s="23"/>
      <c r="AB405" s="23"/>
    </row>
    <row r="406" spans="3:28" ht="15.75" customHeight="1">
      <c r="C406" s="456"/>
      <c r="D406" s="459"/>
      <c r="E406" s="459"/>
      <c r="F406" s="8"/>
      <c r="G406" s="8"/>
      <c r="H406" s="460"/>
      <c r="I406" s="23"/>
      <c r="J406" s="460"/>
      <c r="K406" s="460"/>
      <c r="L406" s="460"/>
      <c r="M406" s="23"/>
      <c r="N406" s="394"/>
      <c r="O406" s="23"/>
      <c r="P406" s="23"/>
      <c r="Q406" s="23"/>
      <c r="R406" s="394"/>
      <c r="S406" s="394"/>
      <c r="T406" s="23"/>
      <c r="U406" s="23"/>
      <c r="V406" s="23"/>
      <c r="W406" s="23"/>
      <c r="X406" s="23"/>
      <c r="Y406" s="23"/>
      <c r="Z406" s="23"/>
      <c r="AA406" s="23"/>
      <c r="AB406" s="23"/>
    </row>
    <row r="407" spans="3:28" ht="15.75" customHeight="1">
      <c r="C407" s="456"/>
      <c r="D407" s="459"/>
      <c r="E407" s="459"/>
      <c r="F407" s="8"/>
      <c r="G407" s="8"/>
      <c r="H407" s="460"/>
      <c r="I407" s="23"/>
      <c r="J407" s="460"/>
      <c r="K407" s="460"/>
      <c r="L407" s="460"/>
      <c r="M407" s="23"/>
      <c r="N407" s="394"/>
      <c r="O407" s="23"/>
      <c r="P407" s="23"/>
      <c r="Q407" s="23"/>
      <c r="R407" s="394"/>
      <c r="S407" s="394"/>
      <c r="T407" s="23"/>
      <c r="U407" s="23"/>
      <c r="V407" s="23"/>
      <c r="W407" s="23"/>
      <c r="X407" s="23"/>
      <c r="Y407" s="23"/>
      <c r="Z407" s="23"/>
      <c r="AA407" s="23"/>
      <c r="AB407" s="23"/>
    </row>
    <row r="408" spans="3:28" ht="15.75" customHeight="1">
      <c r="C408" s="456"/>
      <c r="D408" s="459"/>
      <c r="E408" s="459"/>
      <c r="F408" s="8"/>
      <c r="G408" s="8"/>
      <c r="H408" s="460"/>
      <c r="I408" s="23"/>
      <c r="J408" s="460"/>
      <c r="K408" s="460"/>
      <c r="L408" s="460"/>
      <c r="M408" s="23"/>
      <c r="N408" s="394"/>
      <c r="O408" s="23"/>
      <c r="P408" s="23"/>
      <c r="Q408" s="23"/>
      <c r="R408" s="394"/>
      <c r="S408" s="394"/>
      <c r="T408" s="23"/>
      <c r="U408" s="23"/>
      <c r="V408" s="23"/>
      <c r="W408" s="23"/>
      <c r="X408" s="23"/>
      <c r="Y408" s="23"/>
      <c r="Z408" s="23"/>
      <c r="AA408" s="23"/>
      <c r="AB408" s="23"/>
    </row>
    <row r="409" spans="3:28" ht="15.75" customHeight="1">
      <c r="C409" s="456"/>
      <c r="D409" s="459"/>
      <c r="E409" s="459"/>
      <c r="F409" s="8"/>
      <c r="G409" s="8"/>
      <c r="H409" s="460"/>
      <c r="I409" s="23"/>
      <c r="J409" s="460"/>
      <c r="K409" s="460"/>
      <c r="L409" s="460"/>
      <c r="M409" s="23"/>
      <c r="N409" s="394"/>
      <c r="O409" s="23"/>
      <c r="P409" s="23"/>
      <c r="Q409" s="23"/>
      <c r="R409" s="394"/>
      <c r="S409" s="394"/>
      <c r="T409" s="23"/>
      <c r="U409" s="23"/>
      <c r="V409" s="23"/>
      <c r="W409" s="23"/>
      <c r="X409" s="23"/>
      <c r="Y409" s="23"/>
      <c r="Z409" s="23"/>
      <c r="AA409" s="23"/>
      <c r="AB409" s="23"/>
    </row>
    <row r="410" spans="3:28" ht="15.75" customHeight="1">
      <c r="C410" s="456"/>
      <c r="D410" s="459"/>
      <c r="E410" s="459"/>
      <c r="F410" s="8"/>
      <c r="G410" s="8"/>
      <c r="H410" s="460"/>
      <c r="I410" s="23"/>
      <c r="J410" s="460"/>
      <c r="K410" s="460"/>
      <c r="L410" s="460"/>
      <c r="M410" s="23"/>
      <c r="N410" s="394"/>
      <c r="O410" s="23"/>
      <c r="P410" s="23"/>
      <c r="Q410" s="23"/>
      <c r="R410" s="394"/>
      <c r="S410" s="394"/>
      <c r="T410" s="23"/>
      <c r="U410" s="23"/>
      <c r="V410" s="23"/>
      <c r="W410" s="23"/>
      <c r="X410" s="23"/>
      <c r="Y410" s="23"/>
      <c r="Z410" s="23"/>
      <c r="AA410" s="23"/>
      <c r="AB410" s="23"/>
    </row>
    <row r="411" spans="3:28" ht="15.75" customHeight="1">
      <c r="C411" s="456"/>
      <c r="D411" s="459"/>
      <c r="E411" s="459"/>
      <c r="F411" s="8"/>
      <c r="G411" s="8"/>
      <c r="H411" s="460"/>
      <c r="I411" s="23"/>
      <c r="J411" s="460"/>
      <c r="K411" s="460"/>
      <c r="L411" s="460"/>
      <c r="M411" s="23"/>
      <c r="N411" s="394"/>
      <c r="O411" s="23"/>
      <c r="P411" s="23"/>
      <c r="Q411" s="23"/>
      <c r="R411" s="394"/>
      <c r="S411" s="394"/>
      <c r="T411" s="23"/>
      <c r="U411" s="23"/>
      <c r="V411" s="23"/>
      <c r="W411" s="23"/>
      <c r="X411" s="23"/>
      <c r="Y411" s="23"/>
      <c r="Z411" s="23"/>
      <c r="AA411" s="23"/>
      <c r="AB411" s="23"/>
    </row>
    <row r="412" spans="3:28" ht="15.75" customHeight="1">
      <c r="C412" s="456"/>
      <c r="D412" s="459"/>
      <c r="E412" s="459"/>
      <c r="F412" s="8"/>
      <c r="G412" s="8"/>
      <c r="H412" s="460"/>
      <c r="I412" s="23"/>
      <c r="J412" s="460"/>
      <c r="K412" s="460"/>
      <c r="L412" s="460"/>
      <c r="M412" s="23"/>
      <c r="N412" s="394"/>
      <c r="O412" s="23"/>
      <c r="P412" s="23"/>
      <c r="Q412" s="23"/>
      <c r="R412" s="394"/>
      <c r="S412" s="394"/>
      <c r="T412" s="23"/>
      <c r="U412" s="23"/>
      <c r="V412" s="23"/>
      <c r="W412" s="23"/>
      <c r="X412" s="23"/>
      <c r="Y412" s="23"/>
      <c r="Z412" s="23"/>
      <c r="AA412" s="23"/>
      <c r="AB412" s="23"/>
    </row>
    <row r="413" spans="3:28" ht="15.75" customHeight="1">
      <c r="C413" s="456"/>
      <c r="D413" s="459"/>
      <c r="E413" s="459"/>
      <c r="F413" s="8"/>
      <c r="G413" s="8"/>
      <c r="H413" s="460"/>
      <c r="I413" s="23"/>
      <c r="J413" s="460"/>
      <c r="K413" s="460"/>
      <c r="L413" s="460"/>
      <c r="M413" s="23"/>
      <c r="N413" s="394"/>
      <c r="O413" s="23"/>
      <c r="P413" s="23"/>
      <c r="Q413" s="23"/>
      <c r="R413" s="394"/>
      <c r="S413" s="394"/>
      <c r="T413" s="23"/>
      <c r="U413" s="23"/>
      <c r="V413" s="23"/>
      <c r="W413" s="23"/>
      <c r="X413" s="23"/>
      <c r="Y413" s="23"/>
      <c r="Z413" s="23"/>
      <c r="AA413" s="23"/>
      <c r="AB413" s="23"/>
    </row>
    <row r="414" spans="3:28" ht="15.75" customHeight="1">
      <c r="C414" s="456"/>
      <c r="D414" s="459"/>
      <c r="E414" s="459"/>
      <c r="F414" s="8"/>
      <c r="G414" s="8"/>
      <c r="H414" s="460"/>
      <c r="I414" s="23"/>
      <c r="J414" s="460"/>
      <c r="K414" s="460"/>
      <c r="L414" s="460"/>
      <c r="M414" s="23"/>
      <c r="N414" s="394"/>
      <c r="O414" s="23"/>
      <c r="P414" s="23"/>
      <c r="Q414" s="23"/>
      <c r="R414" s="394"/>
      <c r="S414" s="394"/>
      <c r="T414" s="23"/>
      <c r="U414" s="23"/>
      <c r="V414" s="23"/>
      <c r="W414" s="23"/>
      <c r="X414" s="23"/>
      <c r="Y414" s="23"/>
      <c r="Z414" s="23"/>
      <c r="AA414" s="23"/>
      <c r="AB414" s="23"/>
    </row>
    <row r="415" spans="3:28" ht="15.75" customHeight="1">
      <c r="C415" s="456"/>
      <c r="D415" s="459"/>
      <c r="E415" s="459"/>
      <c r="F415" s="8"/>
      <c r="G415" s="8"/>
      <c r="H415" s="460"/>
      <c r="I415" s="23"/>
      <c r="J415" s="460"/>
      <c r="K415" s="460"/>
      <c r="L415" s="460"/>
      <c r="M415" s="23"/>
      <c r="N415" s="394"/>
      <c r="O415" s="23"/>
      <c r="P415" s="23"/>
      <c r="Q415" s="23"/>
      <c r="R415" s="394"/>
      <c r="S415" s="394"/>
      <c r="T415" s="23"/>
      <c r="U415" s="23"/>
      <c r="V415" s="23"/>
      <c r="W415" s="23"/>
      <c r="X415" s="23"/>
      <c r="Y415" s="23"/>
      <c r="Z415" s="23"/>
      <c r="AA415" s="23"/>
      <c r="AB415" s="23"/>
    </row>
    <row r="416" spans="3:28" ht="15.75" customHeight="1">
      <c r="C416" s="456"/>
      <c r="D416" s="459"/>
      <c r="E416" s="459"/>
      <c r="F416" s="8"/>
      <c r="G416" s="8"/>
      <c r="H416" s="460"/>
      <c r="I416" s="23"/>
      <c r="J416" s="460"/>
      <c r="K416" s="460"/>
      <c r="L416" s="460"/>
      <c r="M416" s="23"/>
      <c r="N416" s="394"/>
      <c r="O416" s="23"/>
      <c r="P416" s="23"/>
      <c r="Q416" s="23"/>
      <c r="R416" s="394"/>
      <c r="S416" s="394"/>
      <c r="T416" s="23"/>
      <c r="U416" s="23"/>
      <c r="V416" s="23"/>
      <c r="W416" s="23"/>
      <c r="X416" s="23"/>
      <c r="Y416" s="23"/>
      <c r="Z416" s="23"/>
      <c r="AA416" s="23"/>
      <c r="AB416" s="23"/>
    </row>
    <row r="417" spans="3:28" ht="15.75" customHeight="1">
      <c r="C417" s="456"/>
      <c r="D417" s="459"/>
      <c r="E417" s="459"/>
      <c r="F417" s="8"/>
      <c r="G417" s="8"/>
      <c r="H417" s="460"/>
      <c r="I417" s="23"/>
      <c r="J417" s="460"/>
      <c r="K417" s="460"/>
      <c r="L417" s="460"/>
      <c r="M417" s="23"/>
      <c r="N417" s="394"/>
      <c r="O417" s="23"/>
      <c r="P417" s="23"/>
      <c r="Q417" s="23"/>
      <c r="R417" s="394"/>
      <c r="S417" s="394"/>
      <c r="T417" s="23"/>
      <c r="U417" s="23"/>
      <c r="V417" s="23"/>
      <c r="W417" s="23"/>
      <c r="X417" s="23"/>
      <c r="Y417" s="23"/>
      <c r="Z417" s="23"/>
      <c r="AA417" s="23"/>
      <c r="AB417" s="23"/>
    </row>
    <row r="418" spans="3:28" ht="15.75" customHeight="1">
      <c r="C418" s="456"/>
      <c r="D418" s="459"/>
      <c r="E418" s="459"/>
      <c r="F418" s="8"/>
      <c r="G418" s="8"/>
      <c r="H418" s="460"/>
      <c r="I418" s="23"/>
      <c r="J418" s="460"/>
      <c r="K418" s="460"/>
      <c r="L418" s="460"/>
      <c r="M418" s="23"/>
      <c r="N418" s="394"/>
      <c r="O418" s="23"/>
      <c r="P418" s="23"/>
      <c r="Q418" s="23"/>
      <c r="R418" s="394"/>
      <c r="S418" s="394"/>
      <c r="T418" s="23"/>
      <c r="U418" s="23"/>
      <c r="V418" s="23"/>
      <c r="W418" s="23"/>
      <c r="X418" s="23"/>
      <c r="Y418" s="23"/>
      <c r="Z418" s="23"/>
      <c r="AA418" s="23"/>
      <c r="AB418" s="23"/>
    </row>
    <row r="419" spans="3:28" ht="15.75" customHeight="1">
      <c r="C419" s="456"/>
      <c r="D419" s="459"/>
      <c r="E419" s="459"/>
      <c r="F419" s="8"/>
      <c r="G419" s="8"/>
      <c r="H419" s="460"/>
      <c r="I419" s="23"/>
      <c r="J419" s="460"/>
      <c r="K419" s="460"/>
      <c r="L419" s="460"/>
      <c r="M419" s="23"/>
      <c r="N419" s="394"/>
      <c r="O419" s="23"/>
      <c r="P419" s="23"/>
      <c r="Q419" s="23"/>
      <c r="R419" s="394"/>
      <c r="S419" s="394"/>
      <c r="T419" s="23"/>
      <c r="U419" s="23"/>
      <c r="V419" s="23"/>
      <c r="W419" s="23"/>
      <c r="X419" s="23"/>
      <c r="Y419" s="23"/>
      <c r="Z419" s="23"/>
      <c r="AA419" s="23"/>
      <c r="AB419" s="23"/>
    </row>
    <row r="420" spans="3:28" ht="15.75" customHeight="1">
      <c r="C420" s="456"/>
      <c r="D420" s="459"/>
      <c r="E420" s="459"/>
      <c r="F420" s="8"/>
      <c r="G420" s="8"/>
      <c r="H420" s="460"/>
      <c r="I420" s="23"/>
      <c r="J420" s="460"/>
      <c r="K420" s="460"/>
      <c r="L420" s="460"/>
      <c r="M420" s="23"/>
      <c r="N420" s="394"/>
      <c r="O420" s="23"/>
      <c r="P420" s="23"/>
      <c r="Q420" s="23"/>
      <c r="R420" s="394"/>
      <c r="S420" s="394"/>
      <c r="T420" s="23"/>
      <c r="U420" s="23"/>
      <c r="V420" s="23"/>
      <c r="W420" s="23"/>
      <c r="X420" s="23"/>
      <c r="Y420" s="23"/>
      <c r="Z420" s="23"/>
      <c r="AA420" s="23"/>
      <c r="AB420" s="23"/>
    </row>
    <row r="421" spans="3:28" ht="15.75" customHeight="1">
      <c r="C421" s="456"/>
      <c r="D421" s="459"/>
      <c r="E421" s="459"/>
      <c r="F421" s="8"/>
      <c r="G421" s="8"/>
      <c r="H421" s="460"/>
      <c r="I421" s="23"/>
      <c r="J421" s="460"/>
      <c r="K421" s="460"/>
      <c r="L421" s="460"/>
      <c r="M421" s="23"/>
      <c r="N421" s="394"/>
      <c r="O421" s="23"/>
      <c r="P421" s="23"/>
      <c r="Q421" s="23"/>
      <c r="R421" s="394"/>
      <c r="S421" s="394"/>
      <c r="T421" s="23"/>
      <c r="U421" s="23"/>
      <c r="V421" s="23"/>
      <c r="W421" s="23"/>
      <c r="X421" s="23"/>
      <c r="Y421" s="23"/>
      <c r="Z421" s="23"/>
      <c r="AA421" s="23"/>
      <c r="AB421" s="23"/>
    </row>
    <row r="422" spans="3:28" ht="15.75" customHeight="1">
      <c r="C422" s="456"/>
      <c r="D422" s="459"/>
      <c r="E422" s="459"/>
      <c r="F422" s="8"/>
      <c r="G422" s="8"/>
      <c r="H422" s="460"/>
      <c r="I422" s="23"/>
      <c r="J422" s="460"/>
      <c r="K422" s="460"/>
      <c r="L422" s="460"/>
      <c r="M422" s="23"/>
      <c r="N422" s="394"/>
      <c r="O422" s="23"/>
      <c r="P422" s="23"/>
      <c r="Q422" s="23"/>
      <c r="R422" s="394"/>
      <c r="S422" s="394"/>
      <c r="T422" s="23"/>
      <c r="U422" s="23"/>
      <c r="V422" s="23"/>
      <c r="W422" s="23"/>
      <c r="X422" s="23"/>
      <c r="Y422" s="23"/>
      <c r="Z422" s="23"/>
      <c r="AA422" s="23"/>
      <c r="AB422" s="23"/>
    </row>
    <row r="423" spans="3:28" ht="15.75" customHeight="1">
      <c r="C423" s="456"/>
      <c r="D423" s="459"/>
      <c r="E423" s="459"/>
      <c r="F423" s="8"/>
      <c r="G423" s="8"/>
      <c r="H423" s="460"/>
      <c r="I423" s="23"/>
      <c r="J423" s="460"/>
      <c r="K423" s="460"/>
      <c r="L423" s="460"/>
      <c r="M423" s="23"/>
      <c r="N423" s="394"/>
      <c r="O423" s="23"/>
      <c r="P423" s="23"/>
      <c r="Q423" s="23"/>
      <c r="R423" s="394"/>
      <c r="S423" s="394"/>
      <c r="T423" s="23"/>
      <c r="U423" s="23"/>
      <c r="V423" s="23"/>
      <c r="W423" s="23"/>
      <c r="X423" s="23"/>
      <c r="Y423" s="23"/>
      <c r="Z423" s="23"/>
      <c r="AA423" s="23"/>
      <c r="AB423" s="23"/>
    </row>
    <row r="424" spans="3:28" ht="15.75" customHeight="1">
      <c r="C424" s="456"/>
      <c r="D424" s="459"/>
      <c r="E424" s="459"/>
      <c r="F424" s="8"/>
      <c r="G424" s="8"/>
      <c r="H424" s="460"/>
      <c r="I424" s="23"/>
      <c r="J424" s="460"/>
      <c r="K424" s="460"/>
      <c r="L424" s="460"/>
      <c r="M424" s="23"/>
      <c r="N424" s="394"/>
      <c r="O424" s="23"/>
      <c r="P424" s="23"/>
      <c r="Q424" s="23"/>
      <c r="R424" s="394"/>
      <c r="S424" s="394"/>
      <c r="T424" s="23"/>
      <c r="U424" s="23"/>
      <c r="V424" s="23"/>
      <c r="W424" s="23"/>
      <c r="X424" s="23"/>
      <c r="Y424" s="23"/>
      <c r="Z424" s="23"/>
      <c r="AA424" s="23"/>
      <c r="AB424" s="23"/>
    </row>
    <row r="425" spans="3:28" ht="15.75" customHeight="1">
      <c r="C425" s="456"/>
      <c r="D425" s="459"/>
      <c r="E425" s="459"/>
      <c r="F425" s="8"/>
      <c r="G425" s="8"/>
      <c r="H425" s="460"/>
      <c r="I425" s="23"/>
      <c r="J425" s="460"/>
      <c r="K425" s="460"/>
      <c r="L425" s="460"/>
      <c r="M425" s="23"/>
      <c r="N425" s="394"/>
      <c r="O425" s="23"/>
      <c r="P425" s="23"/>
      <c r="Q425" s="23"/>
      <c r="R425" s="394"/>
      <c r="S425" s="394"/>
      <c r="T425" s="23"/>
      <c r="U425" s="23"/>
      <c r="V425" s="23"/>
      <c r="W425" s="23"/>
      <c r="X425" s="23"/>
      <c r="Y425" s="23"/>
      <c r="Z425" s="23"/>
      <c r="AA425" s="23"/>
      <c r="AB425" s="23"/>
    </row>
    <row r="426" spans="3:28" ht="15.75" customHeight="1">
      <c r="C426" s="456"/>
      <c r="D426" s="459"/>
      <c r="E426" s="459"/>
      <c r="F426" s="8"/>
      <c r="G426" s="8"/>
      <c r="H426" s="460"/>
      <c r="I426" s="23"/>
      <c r="J426" s="460"/>
      <c r="K426" s="460"/>
      <c r="L426" s="460"/>
      <c r="M426" s="23"/>
      <c r="N426" s="394"/>
      <c r="O426" s="23"/>
      <c r="P426" s="23"/>
      <c r="Q426" s="23"/>
      <c r="R426" s="394"/>
      <c r="S426" s="394"/>
      <c r="T426" s="23"/>
      <c r="U426" s="23"/>
      <c r="V426" s="23"/>
      <c r="W426" s="23"/>
      <c r="X426" s="23"/>
      <c r="Y426" s="23"/>
      <c r="Z426" s="23"/>
      <c r="AA426" s="23"/>
      <c r="AB426" s="23"/>
    </row>
    <row r="427" spans="3:28" ht="15.75" customHeight="1">
      <c r="C427" s="456"/>
      <c r="D427" s="459"/>
      <c r="E427" s="459"/>
      <c r="F427" s="8"/>
      <c r="G427" s="8"/>
      <c r="H427" s="460"/>
      <c r="I427" s="23"/>
      <c r="J427" s="460"/>
      <c r="K427" s="460"/>
      <c r="L427" s="460"/>
      <c r="M427" s="23"/>
      <c r="N427" s="394"/>
      <c r="O427" s="23"/>
      <c r="P427" s="23"/>
      <c r="Q427" s="23"/>
      <c r="R427" s="394"/>
      <c r="S427" s="394"/>
      <c r="T427" s="23"/>
      <c r="U427" s="23"/>
      <c r="V427" s="23"/>
      <c r="W427" s="23"/>
      <c r="X427" s="23"/>
      <c r="Y427" s="23"/>
      <c r="Z427" s="23"/>
      <c r="AA427" s="23"/>
      <c r="AB427" s="23"/>
    </row>
    <row r="428" spans="3:28" ht="15.75" customHeight="1">
      <c r="C428" s="456"/>
      <c r="D428" s="459"/>
      <c r="E428" s="459"/>
      <c r="F428" s="8"/>
      <c r="G428" s="8"/>
      <c r="H428" s="460"/>
      <c r="I428" s="23"/>
      <c r="J428" s="460"/>
      <c r="K428" s="460"/>
      <c r="L428" s="460"/>
      <c r="M428" s="23"/>
      <c r="N428" s="394"/>
      <c r="O428" s="23"/>
      <c r="P428" s="23"/>
      <c r="Q428" s="23"/>
      <c r="R428" s="394"/>
      <c r="S428" s="394"/>
      <c r="T428" s="23"/>
      <c r="U428" s="23"/>
      <c r="V428" s="23"/>
      <c r="W428" s="23"/>
      <c r="X428" s="23"/>
      <c r="Y428" s="23"/>
      <c r="Z428" s="23"/>
      <c r="AA428" s="23"/>
      <c r="AB428" s="23"/>
    </row>
    <row r="429" spans="3:28" ht="15.75" customHeight="1">
      <c r="C429" s="456"/>
      <c r="D429" s="459"/>
      <c r="E429" s="459"/>
      <c r="F429" s="8"/>
      <c r="G429" s="8"/>
      <c r="H429" s="460"/>
      <c r="I429" s="23"/>
      <c r="J429" s="460"/>
      <c r="K429" s="460"/>
      <c r="L429" s="460"/>
      <c r="M429" s="23"/>
      <c r="N429" s="394"/>
      <c r="O429" s="23"/>
      <c r="P429" s="23"/>
      <c r="Q429" s="23"/>
      <c r="R429" s="394"/>
      <c r="S429" s="394"/>
      <c r="T429" s="23"/>
      <c r="U429" s="23"/>
      <c r="V429" s="23"/>
      <c r="W429" s="23"/>
      <c r="X429" s="23"/>
      <c r="Y429" s="23"/>
      <c r="Z429" s="23"/>
      <c r="AA429" s="23"/>
      <c r="AB429" s="23"/>
    </row>
    <row r="430" spans="3:28" ht="15.75" customHeight="1">
      <c r="C430" s="456"/>
      <c r="D430" s="459"/>
      <c r="E430" s="459"/>
      <c r="F430" s="8"/>
      <c r="G430" s="8"/>
      <c r="H430" s="460"/>
      <c r="I430" s="23"/>
      <c r="J430" s="460"/>
      <c r="K430" s="460"/>
      <c r="L430" s="460"/>
      <c r="M430" s="23"/>
      <c r="N430" s="394"/>
      <c r="O430" s="23"/>
      <c r="P430" s="23"/>
      <c r="Q430" s="23"/>
      <c r="R430" s="394"/>
      <c r="S430" s="394"/>
      <c r="T430" s="23"/>
      <c r="U430" s="23"/>
      <c r="V430" s="23"/>
      <c r="W430" s="23"/>
      <c r="X430" s="23"/>
      <c r="Y430" s="23"/>
      <c r="Z430" s="23"/>
      <c r="AA430" s="23"/>
      <c r="AB430" s="23"/>
    </row>
    <row r="431" spans="3:28" ht="15.75" customHeight="1">
      <c r="C431" s="456"/>
      <c r="D431" s="459"/>
      <c r="E431" s="459"/>
      <c r="F431" s="8"/>
      <c r="G431" s="8"/>
      <c r="H431" s="460"/>
      <c r="I431" s="23"/>
      <c r="J431" s="460"/>
      <c r="K431" s="460"/>
      <c r="L431" s="460"/>
      <c r="M431" s="23"/>
      <c r="N431" s="394"/>
      <c r="O431" s="23"/>
      <c r="P431" s="23"/>
      <c r="Q431" s="23"/>
      <c r="R431" s="394"/>
      <c r="S431" s="394"/>
      <c r="T431" s="23"/>
      <c r="U431" s="23"/>
      <c r="V431" s="23"/>
      <c r="W431" s="23"/>
      <c r="X431" s="23"/>
      <c r="Y431" s="23"/>
      <c r="Z431" s="23"/>
      <c r="AA431" s="23"/>
      <c r="AB431" s="23"/>
    </row>
    <row r="432" spans="3:28" ht="15.75" customHeight="1">
      <c r="C432" s="456"/>
      <c r="D432" s="459"/>
      <c r="E432" s="459"/>
      <c r="F432" s="8"/>
      <c r="G432" s="8"/>
      <c r="H432" s="460"/>
      <c r="I432" s="23"/>
      <c r="J432" s="460"/>
      <c r="K432" s="460"/>
      <c r="L432" s="460"/>
      <c r="M432" s="23"/>
      <c r="N432" s="394"/>
      <c r="O432" s="23"/>
      <c r="P432" s="23"/>
      <c r="Q432" s="23"/>
      <c r="R432" s="394"/>
      <c r="S432" s="394"/>
      <c r="T432" s="23"/>
      <c r="U432" s="23"/>
      <c r="V432" s="23"/>
      <c r="W432" s="23"/>
      <c r="X432" s="23"/>
      <c r="Y432" s="23"/>
      <c r="Z432" s="23"/>
      <c r="AA432" s="23"/>
      <c r="AB432" s="23"/>
    </row>
    <row r="433" spans="3:28" ht="15.75" customHeight="1">
      <c r="C433" s="456"/>
      <c r="D433" s="459"/>
      <c r="E433" s="459"/>
      <c r="F433" s="8"/>
      <c r="G433" s="8"/>
      <c r="H433" s="460"/>
      <c r="I433" s="23"/>
      <c r="J433" s="460"/>
      <c r="K433" s="460"/>
      <c r="L433" s="460"/>
      <c r="M433" s="23"/>
      <c r="N433" s="394"/>
      <c r="O433" s="23"/>
      <c r="P433" s="23"/>
      <c r="Q433" s="23"/>
      <c r="R433" s="394"/>
      <c r="S433" s="394"/>
      <c r="T433" s="23"/>
      <c r="U433" s="23"/>
      <c r="V433" s="23"/>
      <c r="W433" s="23"/>
      <c r="X433" s="23"/>
      <c r="Y433" s="23"/>
      <c r="Z433" s="23"/>
      <c r="AA433" s="23"/>
      <c r="AB433" s="23"/>
    </row>
    <row r="434" spans="3:28" ht="15.75" customHeight="1">
      <c r="C434" s="456"/>
      <c r="D434" s="459"/>
      <c r="E434" s="459"/>
      <c r="F434" s="8"/>
      <c r="G434" s="8"/>
      <c r="H434" s="460"/>
      <c r="I434" s="23"/>
      <c r="J434" s="460"/>
      <c r="K434" s="460"/>
      <c r="L434" s="460"/>
      <c r="M434" s="23"/>
      <c r="N434" s="394"/>
      <c r="O434" s="23"/>
      <c r="P434" s="23"/>
      <c r="Q434" s="23"/>
      <c r="R434" s="394"/>
      <c r="S434" s="394"/>
      <c r="T434" s="23"/>
      <c r="U434" s="23"/>
      <c r="V434" s="23"/>
      <c r="W434" s="23"/>
      <c r="X434" s="23"/>
      <c r="Y434" s="23"/>
      <c r="Z434" s="23"/>
      <c r="AA434" s="23"/>
      <c r="AB434" s="23"/>
    </row>
    <row r="435" spans="3:28" ht="15.75" customHeight="1">
      <c r="C435" s="456"/>
      <c r="D435" s="459"/>
      <c r="E435" s="459"/>
      <c r="F435" s="8"/>
      <c r="G435" s="8"/>
      <c r="H435" s="460"/>
      <c r="I435" s="23"/>
      <c r="J435" s="460"/>
      <c r="K435" s="460"/>
      <c r="L435" s="460"/>
      <c r="M435" s="23"/>
      <c r="N435" s="394"/>
      <c r="O435" s="23"/>
      <c r="P435" s="23"/>
      <c r="Q435" s="23"/>
      <c r="R435" s="394"/>
      <c r="S435" s="394"/>
      <c r="T435" s="23"/>
      <c r="U435" s="23"/>
      <c r="V435" s="23"/>
      <c r="W435" s="23"/>
      <c r="X435" s="23"/>
      <c r="Y435" s="23"/>
      <c r="Z435" s="23"/>
      <c r="AA435" s="23"/>
      <c r="AB435" s="23"/>
    </row>
    <row r="436" spans="3:28" ht="15.75" customHeight="1">
      <c r="C436" s="456"/>
      <c r="D436" s="459"/>
      <c r="E436" s="459"/>
      <c r="F436" s="8"/>
      <c r="G436" s="8"/>
      <c r="H436" s="460"/>
      <c r="I436" s="23"/>
      <c r="J436" s="460"/>
      <c r="K436" s="460"/>
      <c r="L436" s="460"/>
      <c r="M436" s="23"/>
      <c r="N436" s="394"/>
      <c r="O436" s="23"/>
      <c r="P436" s="23"/>
      <c r="Q436" s="23"/>
      <c r="R436" s="394"/>
      <c r="S436" s="394"/>
      <c r="T436" s="23"/>
      <c r="U436" s="23"/>
      <c r="V436" s="23"/>
      <c r="W436" s="23"/>
      <c r="X436" s="23"/>
      <c r="Y436" s="23"/>
      <c r="Z436" s="23"/>
      <c r="AA436" s="23"/>
      <c r="AB436" s="23"/>
    </row>
    <row r="437" spans="3:28" ht="15.75" customHeight="1">
      <c r="C437" s="456"/>
      <c r="D437" s="459"/>
      <c r="E437" s="459"/>
      <c r="F437" s="8"/>
      <c r="G437" s="8"/>
      <c r="H437" s="460"/>
      <c r="I437" s="23"/>
      <c r="J437" s="460"/>
      <c r="K437" s="460"/>
      <c r="L437" s="460"/>
      <c r="M437" s="23"/>
      <c r="N437" s="394"/>
      <c r="O437" s="23"/>
      <c r="P437" s="23"/>
      <c r="Q437" s="23"/>
      <c r="R437" s="394"/>
      <c r="S437" s="394"/>
      <c r="T437" s="23"/>
      <c r="U437" s="23"/>
      <c r="V437" s="23"/>
      <c r="W437" s="23"/>
      <c r="X437" s="23"/>
      <c r="Y437" s="23"/>
      <c r="Z437" s="23"/>
      <c r="AA437" s="23"/>
      <c r="AB437" s="23"/>
    </row>
    <row r="438" spans="3:28" ht="15.75" customHeight="1">
      <c r="C438" s="456"/>
      <c r="D438" s="459"/>
      <c r="E438" s="459"/>
      <c r="F438" s="8"/>
      <c r="G438" s="8"/>
      <c r="H438" s="460"/>
      <c r="I438" s="23"/>
      <c r="J438" s="460"/>
      <c r="K438" s="460"/>
      <c r="L438" s="460"/>
      <c r="M438" s="23"/>
      <c r="N438" s="394"/>
      <c r="O438" s="23"/>
      <c r="P438" s="23"/>
      <c r="Q438" s="23"/>
      <c r="R438" s="394"/>
      <c r="S438" s="394"/>
      <c r="T438" s="23"/>
      <c r="U438" s="23"/>
      <c r="V438" s="23"/>
      <c r="W438" s="23"/>
      <c r="X438" s="23"/>
      <c r="Y438" s="23"/>
      <c r="Z438" s="23"/>
      <c r="AA438" s="23"/>
      <c r="AB438" s="23"/>
    </row>
    <row r="439" spans="3:28" ht="15.75" customHeight="1">
      <c r="C439" s="456"/>
      <c r="D439" s="459"/>
      <c r="E439" s="459"/>
      <c r="F439" s="8"/>
      <c r="G439" s="8"/>
      <c r="H439" s="460"/>
      <c r="I439" s="23"/>
      <c r="J439" s="460"/>
      <c r="K439" s="460"/>
      <c r="L439" s="460"/>
      <c r="M439" s="23"/>
      <c r="N439" s="394"/>
      <c r="O439" s="23"/>
      <c r="P439" s="23"/>
      <c r="Q439" s="23"/>
      <c r="R439" s="394"/>
      <c r="S439" s="394"/>
      <c r="T439" s="23"/>
      <c r="U439" s="23"/>
      <c r="V439" s="23"/>
      <c r="W439" s="23"/>
      <c r="X439" s="23"/>
      <c r="Y439" s="23"/>
      <c r="Z439" s="23"/>
      <c r="AA439" s="23"/>
      <c r="AB439" s="23"/>
    </row>
    <row r="440" spans="3:28" ht="15.75" customHeight="1">
      <c r="C440" s="456"/>
      <c r="D440" s="459"/>
      <c r="E440" s="459"/>
      <c r="F440" s="8"/>
      <c r="G440" s="8"/>
      <c r="H440" s="460"/>
      <c r="I440" s="23"/>
      <c r="J440" s="460"/>
      <c r="K440" s="460"/>
      <c r="L440" s="460"/>
      <c r="M440" s="23"/>
      <c r="N440" s="394"/>
      <c r="O440" s="23"/>
      <c r="P440" s="23"/>
      <c r="Q440" s="23"/>
      <c r="R440" s="394"/>
      <c r="S440" s="394"/>
      <c r="T440" s="23"/>
      <c r="U440" s="23"/>
      <c r="V440" s="23"/>
      <c r="W440" s="23"/>
      <c r="X440" s="23"/>
      <c r="Y440" s="23"/>
      <c r="Z440" s="23"/>
      <c r="AA440" s="23"/>
      <c r="AB440" s="23"/>
    </row>
    <row r="441" spans="3:28" ht="15.75" customHeight="1">
      <c r="C441" s="456"/>
      <c r="D441" s="459"/>
      <c r="E441" s="459"/>
      <c r="F441" s="8"/>
      <c r="G441" s="8"/>
      <c r="H441" s="460"/>
      <c r="I441" s="23"/>
      <c r="J441" s="460"/>
      <c r="K441" s="460"/>
      <c r="L441" s="460"/>
      <c r="M441" s="23"/>
      <c r="N441" s="394"/>
      <c r="O441" s="23"/>
      <c r="P441" s="23"/>
      <c r="Q441" s="23"/>
      <c r="R441" s="394"/>
      <c r="S441" s="394"/>
      <c r="T441" s="23"/>
      <c r="U441" s="23"/>
      <c r="V441" s="23"/>
      <c r="W441" s="23"/>
      <c r="X441" s="23"/>
      <c r="Y441" s="23"/>
      <c r="Z441" s="23"/>
      <c r="AA441" s="23"/>
      <c r="AB441" s="23"/>
    </row>
    <row r="442" spans="3:28" ht="15.75" customHeight="1">
      <c r="C442" s="456"/>
      <c r="D442" s="459"/>
      <c r="E442" s="459"/>
      <c r="F442" s="8"/>
      <c r="G442" s="8"/>
      <c r="H442" s="460"/>
      <c r="I442" s="23"/>
      <c r="J442" s="460"/>
      <c r="K442" s="460"/>
      <c r="L442" s="460"/>
      <c r="M442" s="23"/>
      <c r="N442" s="394"/>
      <c r="O442" s="23"/>
      <c r="P442" s="23"/>
      <c r="Q442" s="23"/>
      <c r="R442" s="394"/>
      <c r="S442" s="394"/>
      <c r="T442" s="23"/>
      <c r="U442" s="23"/>
      <c r="V442" s="23"/>
      <c r="W442" s="23"/>
      <c r="X442" s="23"/>
      <c r="Y442" s="23"/>
      <c r="Z442" s="23"/>
      <c r="AA442" s="23"/>
      <c r="AB442" s="23"/>
    </row>
    <row r="443" spans="3:28" ht="15.75" customHeight="1">
      <c r="C443" s="456"/>
      <c r="D443" s="459"/>
      <c r="E443" s="459"/>
      <c r="F443" s="8"/>
      <c r="G443" s="8"/>
      <c r="H443" s="460"/>
      <c r="I443" s="23"/>
      <c r="J443" s="460"/>
      <c r="K443" s="460"/>
      <c r="L443" s="460"/>
      <c r="M443" s="23"/>
      <c r="N443" s="394"/>
      <c r="O443" s="23"/>
      <c r="P443" s="23"/>
      <c r="Q443" s="23"/>
      <c r="R443" s="394"/>
      <c r="S443" s="394"/>
      <c r="T443" s="23"/>
      <c r="U443" s="23"/>
      <c r="V443" s="23"/>
      <c r="W443" s="23"/>
      <c r="X443" s="23"/>
      <c r="Y443" s="23"/>
      <c r="Z443" s="23"/>
      <c r="AA443" s="23"/>
      <c r="AB443" s="23"/>
    </row>
    <row r="444" spans="3:28" ht="15.75" customHeight="1">
      <c r="C444" s="456"/>
      <c r="D444" s="459"/>
      <c r="E444" s="459"/>
      <c r="F444" s="8"/>
      <c r="G444" s="8"/>
      <c r="H444" s="460"/>
      <c r="I444" s="23"/>
      <c r="J444" s="460"/>
      <c r="K444" s="460"/>
      <c r="L444" s="460"/>
      <c r="M444" s="23"/>
      <c r="N444" s="394"/>
      <c r="O444" s="23"/>
      <c r="P444" s="23"/>
      <c r="Q444" s="23"/>
      <c r="R444" s="394"/>
      <c r="S444" s="394"/>
      <c r="T444" s="23"/>
      <c r="U444" s="23"/>
      <c r="V444" s="23"/>
      <c r="W444" s="23"/>
      <c r="X444" s="23"/>
      <c r="Y444" s="23"/>
      <c r="Z444" s="23"/>
      <c r="AA444" s="23"/>
      <c r="AB444" s="23"/>
    </row>
    <row r="445" spans="3:28" ht="15.75" customHeight="1">
      <c r="C445" s="456"/>
      <c r="D445" s="459"/>
      <c r="E445" s="459"/>
      <c r="F445" s="8"/>
      <c r="G445" s="8"/>
      <c r="H445" s="460"/>
      <c r="I445" s="23"/>
      <c r="J445" s="460"/>
      <c r="K445" s="460"/>
      <c r="L445" s="460"/>
      <c r="M445" s="23"/>
      <c r="N445" s="394"/>
      <c r="O445" s="23"/>
      <c r="P445" s="23"/>
      <c r="Q445" s="23"/>
      <c r="R445" s="394"/>
      <c r="S445" s="394"/>
      <c r="T445" s="23"/>
      <c r="U445" s="23"/>
      <c r="V445" s="23"/>
      <c r="W445" s="23"/>
      <c r="X445" s="23"/>
      <c r="Y445" s="23"/>
      <c r="Z445" s="23"/>
      <c r="AA445" s="23"/>
      <c r="AB445" s="23"/>
    </row>
    <row r="446" spans="3:28" ht="15.75" customHeight="1">
      <c r="C446" s="456"/>
      <c r="D446" s="459"/>
      <c r="E446" s="459"/>
      <c r="F446" s="8"/>
      <c r="G446" s="8"/>
      <c r="H446" s="460"/>
      <c r="I446" s="23"/>
      <c r="J446" s="460"/>
      <c r="K446" s="460"/>
      <c r="L446" s="460"/>
      <c r="M446" s="23"/>
      <c r="N446" s="394"/>
      <c r="O446" s="23"/>
      <c r="P446" s="23"/>
      <c r="Q446" s="23"/>
      <c r="R446" s="394"/>
      <c r="S446" s="394"/>
      <c r="T446" s="23"/>
      <c r="U446" s="23"/>
      <c r="V446" s="23"/>
      <c r="W446" s="23"/>
      <c r="X446" s="23"/>
      <c r="Y446" s="23"/>
      <c r="Z446" s="23"/>
      <c r="AA446" s="23"/>
      <c r="AB446" s="23"/>
    </row>
    <row r="447" spans="3:28" ht="15.75" customHeight="1">
      <c r="C447" s="456"/>
      <c r="D447" s="459"/>
      <c r="E447" s="459"/>
      <c r="F447" s="8"/>
      <c r="G447" s="8"/>
      <c r="H447" s="460"/>
      <c r="I447" s="23"/>
      <c r="J447" s="460"/>
      <c r="K447" s="460"/>
      <c r="L447" s="460"/>
      <c r="M447" s="23"/>
      <c r="N447" s="394"/>
      <c r="O447" s="23"/>
      <c r="P447" s="23"/>
      <c r="Q447" s="23"/>
      <c r="R447" s="394"/>
      <c r="S447" s="394"/>
      <c r="T447" s="23"/>
      <c r="U447" s="23"/>
      <c r="V447" s="23"/>
      <c r="W447" s="23"/>
      <c r="X447" s="23"/>
      <c r="Y447" s="23"/>
      <c r="Z447" s="23"/>
      <c r="AA447" s="23"/>
      <c r="AB447" s="23"/>
    </row>
    <row r="448" spans="3:28" ht="15.75" customHeight="1">
      <c r="C448" s="456"/>
      <c r="D448" s="459"/>
      <c r="E448" s="459"/>
      <c r="F448" s="8"/>
      <c r="G448" s="8"/>
      <c r="H448" s="460"/>
      <c r="I448" s="23"/>
      <c r="J448" s="460"/>
      <c r="K448" s="460"/>
      <c r="L448" s="460"/>
      <c r="M448" s="23"/>
      <c r="N448" s="394"/>
      <c r="O448" s="23"/>
      <c r="P448" s="23"/>
      <c r="Q448" s="23"/>
      <c r="R448" s="394"/>
      <c r="S448" s="394"/>
      <c r="T448" s="23"/>
      <c r="U448" s="23"/>
      <c r="V448" s="23"/>
      <c r="W448" s="23"/>
      <c r="X448" s="23"/>
      <c r="Y448" s="23"/>
      <c r="Z448" s="23"/>
      <c r="AA448" s="23"/>
      <c r="AB448" s="23"/>
    </row>
    <row r="449" spans="3:28" ht="15.75" customHeight="1">
      <c r="C449" s="456"/>
      <c r="D449" s="459"/>
      <c r="E449" s="459"/>
      <c r="F449" s="8"/>
      <c r="G449" s="8"/>
      <c r="H449" s="460"/>
      <c r="I449" s="23"/>
      <c r="J449" s="460"/>
      <c r="K449" s="460"/>
      <c r="L449" s="460"/>
      <c r="M449" s="23"/>
      <c r="N449" s="394"/>
      <c r="O449" s="23"/>
      <c r="P449" s="23"/>
      <c r="Q449" s="23"/>
      <c r="R449" s="394"/>
      <c r="S449" s="394"/>
      <c r="T449" s="23"/>
      <c r="U449" s="23"/>
      <c r="V449" s="23"/>
      <c r="W449" s="23"/>
      <c r="X449" s="23"/>
      <c r="Y449" s="23"/>
      <c r="Z449" s="23"/>
      <c r="AA449" s="23"/>
      <c r="AB449" s="23"/>
    </row>
    <row r="450" spans="3:28" ht="15.75" customHeight="1">
      <c r="C450" s="456"/>
      <c r="D450" s="459"/>
      <c r="E450" s="459"/>
      <c r="F450" s="8"/>
      <c r="G450" s="8"/>
      <c r="H450" s="460"/>
      <c r="I450" s="23"/>
      <c r="J450" s="460"/>
      <c r="K450" s="460"/>
      <c r="L450" s="460"/>
      <c r="M450" s="23"/>
      <c r="N450" s="394"/>
      <c r="O450" s="23"/>
      <c r="P450" s="23"/>
      <c r="Q450" s="23"/>
      <c r="R450" s="394"/>
      <c r="S450" s="394"/>
      <c r="T450" s="23"/>
      <c r="U450" s="23"/>
      <c r="V450" s="23"/>
      <c r="W450" s="23"/>
      <c r="X450" s="23"/>
      <c r="Y450" s="23"/>
      <c r="Z450" s="23"/>
      <c r="AA450" s="23"/>
      <c r="AB450" s="23"/>
    </row>
    <row r="451" spans="3:28" ht="15.75" customHeight="1">
      <c r="C451" s="456"/>
      <c r="D451" s="459"/>
      <c r="E451" s="459"/>
      <c r="F451" s="8"/>
      <c r="G451" s="8"/>
      <c r="H451" s="460"/>
      <c r="I451" s="23"/>
      <c r="J451" s="460"/>
      <c r="K451" s="460"/>
      <c r="L451" s="460"/>
      <c r="M451" s="23"/>
      <c r="N451" s="394"/>
      <c r="O451" s="23"/>
      <c r="P451" s="23"/>
      <c r="Q451" s="23"/>
      <c r="R451" s="394"/>
      <c r="S451" s="394"/>
      <c r="T451" s="23"/>
      <c r="U451" s="23"/>
      <c r="V451" s="23"/>
      <c r="W451" s="23"/>
      <c r="X451" s="23"/>
      <c r="Y451" s="23"/>
      <c r="Z451" s="23"/>
      <c r="AA451" s="23"/>
      <c r="AB451" s="23"/>
    </row>
    <row r="452" spans="3:28" ht="15.75" customHeight="1">
      <c r="C452" s="456"/>
      <c r="D452" s="459"/>
      <c r="E452" s="459"/>
      <c r="F452" s="8"/>
      <c r="G452" s="8"/>
      <c r="H452" s="460"/>
      <c r="I452" s="23"/>
      <c r="J452" s="460"/>
      <c r="K452" s="460"/>
      <c r="L452" s="460"/>
      <c r="M452" s="23"/>
      <c r="N452" s="394"/>
      <c r="O452" s="23"/>
      <c r="P452" s="23"/>
      <c r="Q452" s="23"/>
      <c r="R452" s="394"/>
      <c r="S452" s="394"/>
      <c r="T452" s="23"/>
      <c r="U452" s="23"/>
      <c r="V452" s="23"/>
      <c r="W452" s="23"/>
      <c r="X452" s="23"/>
      <c r="Y452" s="23"/>
      <c r="Z452" s="23"/>
      <c r="AA452" s="23"/>
      <c r="AB452" s="23"/>
    </row>
    <row r="453" spans="3:28" ht="15.75" customHeight="1">
      <c r="C453" s="456"/>
      <c r="D453" s="459"/>
      <c r="E453" s="459"/>
      <c r="F453" s="8"/>
      <c r="G453" s="8"/>
      <c r="H453" s="460"/>
      <c r="I453" s="23"/>
      <c r="J453" s="460"/>
      <c r="K453" s="460"/>
      <c r="L453" s="460"/>
      <c r="M453" s="23"/>
      <c r="N453" s="394"/>
      <c r="O453" s="23"/>
      <c r="P453" s="23"/>
      <c r="Q453" s="23"/>
      <c r="R453" s="394"/>
      <c r="S453" s="394"/>
      <c r="T453" s="23"/>
      <c r="U453" s="23"/>
      <c r="V453" s="23"/>
      <c r="W453" s="23"/>
      <c r="X453" s="23"/>
      <c r="Y453" s="23"/>
      <c r="Z453" s="23"/>
      <c r="AA453" s="23"/>
      <c r="AB453" s="23"/>
    </row>
    <row r="454" spans="3:28" ht="15.75" customHeight="1">
      <c r="C454" s="456"/>
      <c r="D454" s="459"/>
      <c r="E454" s="459"/>
      <c r="F454" s="8"/>
      <c r="G454" s="8"/>
      <c r="H454" s="460"/>
      <c r="I454" s="23"/>
      <c r="J454" s="460"/>
      <c r="K454" s="460"/>
      <c r="L454" s="460"/>
      <c r="M454" s="23"/>
      <c r="N454" s="394"/>
      <c r="O454" s="23"/>
      <c r="P454" s="23"/>
      <c r="Q454" s="23"/>
      <c r="R454" s="394"/>
      <c r="S454" s="394"/>
      <c r="T454" s="23"/>
      <c r="U454" s="23"/>
      <c r="V454" s="23"/>
      <c r="W454" s="23"/>
      <c r="X454" s="23"/>
      <c r="Y454" s="23"/>
      <c r="Z454" s="23"/>
      <c r="AA454" s="23"/>
      <c r="AB454" s="23"/>
    </row>
    <row r="455" spans="3:28" ht="15.75" customHeight="1">
      <c r="C455" s="456"/>
      <c r="D455" s="459"/>
      <c r="E455" s="459"/>
      <c r="F455" s="8"/>
      <c r="G455" s="8"/>
      <c r="H455" s="460"/>
      <c r="I455" s="23"/>
      <c r="J455" s="460"/>
      <c r="K455" s="460"/>
      <c r="L455" s="460"/>
      <c r="M455" s="23"/>
      <c r="N455" s="394"/>
      <c r="O455" s="23"/>
      <c r="P455" s="23"/>
      <c r="Q455" s="23"/>
      <c r="R455" s="394"/>
      <c r="S455" s="394"/>
      <c r="T455" s="23"/>
      <c r="U455" s="23"/>
      <c r="V455" s="23"/>
      <c r="W455" s="23"/>
      <c r="X455" s="23"/>
      <c r="Y455" s="23"/>
      <c r="Z455" s="23"/>
      <c r="AA455" s="23"/>
      <c r="AB455" s="23"/>
    </row>
    <row r="456" spans="3:28" ht="15.75" customHeight="1">
      <c r="C456" s="456"/>
      <c r="D456" s="459"/>
      <c r="E456" s="459"/>
      <c r="F456" s="8"/>
      <c r="G456" s="8"/>
      <c r="H456" s="460"/>
      <c r="I456" s="23"/>
      <c r="J456" s="460"/>
      <c r="K456" s="460"/>
      <c r="L456" s="460"/>
      <c r="M456" s="23"/>
      <c r="N456" s="394"/>
      <c r="O456" s="23"/>
      <c r="P456" s="23"/>
      <c r="Q456" s="23"/>
      <c r="R456" s="394"/>
      <c r="S456" s="394"/>
      <c r="T456" s="23"/>
      <c r="U456" s="23"/>
      <c r="V456" s="23"/>
      <c r="W456" s="23"/>
      <c r="X456" s="23"/>
      <c r="Y456" s="23"/>
      <c r="Z456" s="23"/>
      <c r="AA456" s="23"/>
      <c r="AB456" s="23"/>
    </row>
    <row r="457" spans="3:28" ht="15.75" customHeight="1">
      <c r="C457" s="456"/>
      <c r="D457" s="459"/>
      <c r="E457" s="459"/>
      <c r="F457" s="8"/>
      <c r="G457" s="8"/>
      <c r="H457" s="460"/>
      <c r="I457" s="23"/>
      <c r="J457" s="460"/>
      <c r="K457" s="460"/>
      <c r="L457" s="460"/>
      <c r="M457" s="23"/>
      <c r="N457" s="394"/>
      <c r="O457" s="23"/>
      <c r="P457" s="23"/>
      <c r="Q457" s="23"/>
      <c r="R457" s="394"/>
      <c r="S457" s="394"/>
      <c r="T457" s="23"/>
      <c r="U457" s="23"/>
      <c r="V457" s="23"/>
      <c r="W457" s="23"/>
      <c r="X457" s="23"/>
      <c r="Y457" s="23"/>
      <c r="Z457" s="23"/>
      <c r="AA457" s="23"/>
      <c r="AB457" s="23"/>
    </row>
    <row r="458" spans="3:28" ht="15.75" customHeight="1">
      <c r="C458" s="456"/>
      <c r="D458" s="459"/>
      <c r="E458" s="459"/>
      <c r="F458" s="8"/>
      <c r="G458" s="8"/>
      <c r="H458" s="460"/>
      <c r="I458" s="23"/>
      <c r="J458" s="460"/>
      <c r="K458" s="460"/>
      <c r="L458" s="460"/>
      <c r="M458" s="23"/>
      <c r="N458" s="394"/>
      <c r="O458" s="23"/>
      <c r="P458" s="23"/>
      <c r="Q458" s="23"/>
      <c r="R458" s="394"/>
      <c r="S458" s="394"/>
      <c r="T458" s="23"/>
      <c r="U458" s="23"/>
      <c r="V458" s="23"/>
      <c r="W458" s="23"/>
      <c r="X458" s="23"/>
      <c r="Y458" s="23"/>
      <c r="Z458" s="23"/>
      <c r="AA458" s="23"/>
      <c r="AB458" s="23"/>
    </row>
    <row r="459" spans="3:28" ht="15.75" customHeight="1">
      <c r="C459" s="456"/>
      <c r="D459" s="459"/>
      <c r="E459" s="459"/>
      <c r="F459" s="8"/>
      <c r="G459" s="8"/>
      <c r="H459" s="460"/>
      <c r="I459" s="23"/>
      <c r="J459" s="460"/>
      <c r="K459" s="460"/>
      <c r="L459" s="460"/>
      <c r="M459" s="23"/>
      <c r="N459" s="394"/>
      <c r="O459" s="23"/>
      <c r="P459" s="23"/>
      <c r="Q459" s="23"/>
      <c r="R459" s="394"/>
      <c r="S459" s="394"/>
      <c r="T459" s="23"/>
      <c r="U459" s="23"/>
      <c r="V459" s="23"/>
      <c r="W459" s="23"/>
      <c r="X459" s="23"/>
      <c r="Y459" s="23"/>
      <c r="Z459" s="23"/>
      <c r="AA459" s="23"/>
      <c r="AB459" s="23"/>
    </row>
    <row r="460" spans="3:28" ht="15.75" customHeight="1">
      <c r="C460" s="456"/>
      <c r="D460" s="459"/>
      <c r="E460" s="459"/>
      <c r="F460" s="8"/>
      <c r="G460" s="8"/>
      <c r="H460" s="460"/>
      <c r="I460" s="23"/>
      <c r="J460" s="460"/>
      <c r="K460" s="460"/>
      <c r="L460" s="460"/>
      <c r="M460" s="23"/>
      <c r="N460" s="394"/>
      <c r="O460" s="23"/>
      <c r="P460" s="23"/>
      <c r="Q460" s="23"/>
      <c r="R460" s="394"/>
      <c r="S460" s="394"/>
      <c r="T460" s="23"/>
      <c r="U460" s="23"/>
      <c r="V460" s="23"/>
      <c r="W460" s="23"/>
      <c r="X460" s="23"/>
      <c r="Y460" s="23"/>
      <c r="Z460" s="23"/>
      <c r="AA460" s="23"/>
      <c r="AB460" s="23"/>
    </row>
    <row r="461" spans="3:28" ht="15.75" customHeight="1">
      <c r="C461" s="456"/>
      <c r="D461" s="459"/>
      <c r="E461" s="459"/>
      <c r="F461" s="8"/>
      <c r="G461" s="8"/>
      <c r="H461" s="460"/>
      <c r="I461" s="23"/>
      <c r="J461" s="460"/>
      <c r="K461" s="460"/>
      <c r="L461" s="460"/>
      <c r="M461" s="23"/>
      <c r="N461" s="394"/>
      <c r="O461" s="23"/>
      <c r="P461" s="23"/>
      <c r="Q461" s="23"/>
      <c r="R461" s="394"/>
      <c r="S461" s="394"/>
      <c r="T461" s="23"/>
      <c r="U461" s="23"/>
      <c r="V461" s="23"/>
      <c r="W461" s="23"/>
      <c r="X461" s="23"/>
      <c r="Y461" s="23"/>
      <c r="Z461" s="23"/>
      <c r="AA461" s="23"/>
      <c r="AB461" s="23"/>
    </row>
    <row r="462" spans="3:28" ht="15.75" customHeight="1">
      <c r="C462" s="456"/>
      <c r="D462" s="459"/>
      <c r="E462" s="459"/>
      <c r="F462" s="8"/>
      <c r="G462" s="8"/>
      <c r="H462" s="460"/>
      <c r="I462" s="23"/>
      <c r="J462" s="460"/>
      <c r="K462" s="460"/>
      <c r="L462" s="460"/>
      <c r="M462" s="23"/>
      <c r="N462" s="394"/>
      <c r="O462" s="23"/>
      <c r="P462" s="23"/>
      <c r="Q462" s="23"/>
      <c r="R462" s="394"/>
      <c r="S462" s="394"/>
      <c r="T462" s="23"/>
      <c r="U462" s="23"/>
      <c r="V462" s="23"/>
      <c r="W462" s="23"/>
      <c r="X462" s="23"/>
      <c r="Y462" s="23"/>
      <c r="Z462" s="23"/>
      <c r="AA462" s="23"/>
      <c r="AB462" s="23"/>
    </row>
    <row r="463" spans="3:28" ht="15.75" customHeight="1">
      <c r="C463" s="456"/>
      <c r="D463" s="459"/>
      <c r="E463" s="459"/>
      <c r="F463" s="8"/>
      <c r="G463" s="8"/>
      <c r="H463" s="460"/>
      <c r="I463" s="23"/>
      <c r="J463" s="460"/>
      <c r="K463" s="460"/>
      <c r="L463" s="460"/>
      <c r="M463" s="23"/>
      <c r="N463" s="394"/>
      <c r="O463" s="23"/>
      <c r="P463" s="23"/>
      <c r="Q463" s="23"/>
      <c r="R463" s="394"/>
      <c r="S463" s="394"/>
      <c r="T463" s="23"/>
      <c r="U463" s="23"/>
      <c r="V463" s="23"/>
      <c r="W463" s="23"/>
      <c r="X463" s="23"/>
      <c r="Y463" s="23"/>
      <c r="Z463" s="23"/>
      <c r="AA463" s="23"/>
      <c r="AB463" s="23"/>
    </row>
    <row r="464" spans="3:28" ht="15.75" customHeight="1">
      <c r="C464" s="456"/>
      <c r="D464" s="459"/>
      <c r="E464" s="459"/>
      <c r="F464" s="8"/>
      <c r="G464" s="8"/>
      <c r="H464" s="460"/>
      <c r="I464" s="23"/>
      <c r="J464" s="460"/>
      <c r="K464" s="460"/>
      <c r="L464" s="460"/>
      <c r="M464" s="23"/>
      <c r="N464" s="394"/>
      <c r="O464" s="23"/>
      <c r="P464" s="23"/>
      <c r="Q464" s="23"/>
      <c r="R464" s="394"/>
      <c r="S464" s="394"/>
      <c r="T464" s="23"/>
      <c r="U464" s="23"/>
      <c r="V464" s="23"/>
      <c r="W464" s="23"/>
      <c r="X464" s="23"/>
      <c r="Y464" s="23"/>
      <c r="Z464" s="23"/>
      <c r="AA464" s="23"/>
      <c r="AB464" s="23"/>
    </row>
    <row r="465" spans="3:28" ht="15.75" customHeight="1">
      <c r="C465" s="456"/>
      <c r="D465" s="459"/>
      <c r="E465" s="459"/>
      <c r="F465" s="8"/>
      <c r="G465" s="8"/>
      <c r="H465" s="460"/>
      <c r="I465" s="23"/>
      <c r="J465" s="460"/>
      <c r="K465" s="460"/>
      <c r="L465" s="460"/>
      <c r="M465" s="23"/>
      <c r="N465" s="394"/>
      <c r="O465" s="23"/>
      <c r="P465" s="23"/>
      <c r="Q465" s="23"/>
      <c r="R465" s="394"/>
      <c r="S465" s="394"/>
      <c r="T465" s="23"/>
      <c r="U465" s="23"/>
      <c r="V465" s="23"/>
      <c r="W465" s="23"/>
      <c r="X465" s="23"/>
      <c r="Y465" s="23"/>
      <c r="Z465" s="23"/>
      <c r="AA465" s="23"/>
      <c r="AB465" s="23"/>
    </row>
    <row r="466" spans="3:28" ht="15.75" customHeight="1">
      <c r="C466" s="456"/>
      <c r="D466" s="459"/>
      <c r="E466" s="459"/>
      <c r="F466" s="8"/>
      <c r="G466" s="8"/>
      <c r="H466" s="460"/>
      <c r="I466" s="23"/>
      <c r="J466" s="460"/>
      <c r="K466" s="460"/>
      <c r="L466" s="460"/>
      <c r="M466" s="23"/>
      <c r="N466" s="394"/>
      <c r="O466" s="23"/>
      <c r="P466" s="23"/>
      <c r="Q466" s="23"/>
      <c r="R466" s="394"/>
      <c r="S466" s="394"/>
      <c r="T466" s="23"/>
      <c r="U466" s="23"/>
      <c r="V466" s="23"/>
      <c r="W466" s="23"/>
      <c r="X466" s="23"/>
      <c r="Y466" s="23"/>
      <c r="Z466" s="23"/>
      <c r="AA466" s="23"/>
      <c r="AB466" s="23"/>
    </row>
    <row r="467" spans="3:28" ht="15.75" customHeight="1">
      <c r="C467" s="456"/>
      <c r="D467" s="459"/>
      <c r="E467" s="459"/>
      <c r="F467" s="8"/>
      <c r="G467" s="8"/>
      <c r="H467" s="460"/>
      <c r="I467" s="23"/>
      <c r="J467" s="460"/>
      <c r="K467" s="460"/>
      <c r="L467" s="460"/>
      <c r="M467" s="23"/>
      <c r="N467" s="394"/>
      <c r="O467" s="23"/>
      <c r="P467" s="23"/>
      <c r="Q467" s="23"/>
      <c r="R467" s="394"/>
      <c r="S467" s="394"/>
      <c r="T467" s="23"/>
      <c r="U467" s="23"/>
      <c r="V467" s="23"/>
      <c r="W467" s="23"/>
      <c r="X467" s="23"/>
      <c r="Y467" s="23"/>
      <c r="Z467" s="23"/>
      <c r="AA467" s="23"/>
      <c r="AB467" s="23"/>
    </row>
    <row r="468" spans="3:28" ht="15.75" customHeight="1">
      <c r="C468" s="456"/>
      <c r="D468" s="459"/>
      <c r="E468" s="459"/>
      <c r="F468" s="8"/>
      <c r="G468" s="8"/>
      <c r="H468" s="460"/>
      <c r="I468" s="23"/>
      <c r="J468" s="460"/>
      <c r="K468" s="460"/>
      <c r="L468" s="460"/>
      <c r="M468" s="23"/>
      <c r="N468" s="394"/>
      <c r="O468" s="23"/>
      <c r="P468" s="23"/>
      <c r="Q468" s="23"/>
      <c r="R468" s="394"/>
      <c r="S468" s="394"/>
      <c r="T468" s="23"/>
      <c r="U468" s="23"/>
      <c r="V468" s="23"/>
      <c r="W468" s="23"/>
      <c r="X468" s="23"/>
      <c r="Y468" s="23"/>
      <c r="Z468" s="23"/>
      <c r="AA468" s="23"/>
      <c r="AB468" s="23"/>
    </row>
    <row r="469" spans="3:28" ht="15.75" customHeight="1">
      <c r="C469" s="456"/>
      <c r="D469" s="459"/>
      <c r="E469" s="459"/>
      <c r="F469" s="8"/>
      <c r="G469" s="8"/>
      <c r="H469" s="460"/>
      <c r="I469" s="23"/>
      <c r="J469" s="460"/>
      <c r="K469" s="460"/>
      <c r="L469" s="460"/>
      <c r="M469" s="23"/>
      <c r="N469" s="394"/>
      <c r="O469" s="23"/>
      <c r="P469" s="23"/>
      <c r="Q469" s="23"/>
      <c r="R469" s="394"/>
      <c r="S469" s="394"/>
      <c r="T469" s="23"/>
      <c r="U469" s="23"/>
      <c r="V469" s="23"/>
      <c r="W469" s="23"/>
      <c r="X469" s="23"/>
      <c r="Y469" s="23"/>
      <c r="Z469" s="23"/>
      <c r="AA469" s="23"/>
      <c r="AB469" s="23"/>
    </row>
    <row r="470" spans="3:28" ht="15.75" customHeight="1">
      <c r="C470" s="456"/>
      <c r="D470" s="459"/>
      <c r="E470" s="459"/>
      <c r="F470" s="8"/>
      <c r="G470" s="8"/>
      <c r="H470" s="460"/>
      <c r="I470" s="23"/>
      <c r="J470" s="460"/>
      <c r="K470" s="460"/>
      <c r="L470" s="460"/>
      <c r="M470" s="23"/>
      <c r="N470" s="394"/>
      <c r="O470" s="23"/>
      <c r="P470" s="23"/>
      <c r="Q470" s="23"/>
      <c r="R470" s="394"/>
      <c r="S470" s="394"/>
      <c r="T470" s="23"/>
      <c r="U470" s="23"/>
      <c r="V470" s="23"/>
      <c r="W470" s="23"/>
      <c r="X470" s="23"/>
      <c r="Y470" s="23"/>
      <c r="Z470" s="23"/>
      <c r="AA470" s="23"/>
      <c r="AB470" s="23"/>
    </row>
    <row r="471" spans="3:28" ht="15.75" customHeight="1">
      <c r="C471" s="456"/>
      <c r="D471" s="459"/>
      <c r="E471" s="459"/>
      <c r="F471" s="8"/>
      <c r="G471" s="8"/>
      <c r="H471" s="460"/>
      <c r="I471" s="23"/>
      <c r="J471" s="460"/>
      <c r="K471" s="460"/>
      <c r="L471" s="460"/>
      <c r="M471" s="23"/>
      <c r="N471" s="394"/>
      <c r="O471" s="23"/>
      <c r="P471" s="23"/>
      <c r="Q471" s="23"/>
      <c r="R471" s="394"/>
      <c r="S471" s="394"/>
      <c r="T471" s="23"/>
      <c r="U471" s="23"/>
      <c r="V471" s="23"/>
      <c r="W471" s="23"/>
      <c r="X471" s="23"/>
      <c r="Y471" s="23"/>
      <c r="Z471" s="23"/>
      <c r="AA471" s="23"/>
      <c r="AB471" s="23"/>
    </row>
    <row r="472" spans="3:28" ht="15.75" customHeight="1">
      <c r="C472" s="456"/>
      <c r="D472" s="459"/>
      <c r="E472" s="459"/>
      <c r="F472" s="8"/>
      <c r="G472" s="8"/>
      <c r="H472" s="460"/>
      <c r="I472" s="23"/>
      <c r="J472" s="460"/>
      <c r="K472" s="460"/>
      <c r="L472" s="460"/>
      <c r="M472" s="23"/>
      <c r="N472" s="394"/>
      <c r="O472" s="23"/>
      <c r="P472" s="23"/>
      <c r="Q472" s="23"/>
      <c r="R472" s="394"/>
      <c r="S472" s="394"/>
      <c r="T472" s="23"/>
      <c r="U472" s="23"/>
      <c r="V472" s="23"/>
      <c r="W472" s="23"/>
      <c r="X472" s="23"/>
      <c r="Y472" s="23"/>
      <c r="Z472" s="23"/>
      <c r="AA472" s="23"/>
      <c r="AB472" s="23"/>
    </row>
    <row r="473" spans="3:28" ht="15.75" customHeight="1">
      <c r="C473" s="456"/>
      <c r="D473" s="459"/>
      <c r="E473" s="459"/>
      <c r="F473" s="8"/>
      <c r="G473" s="8"/>
      <c r="H473" s="460"/>
      <c r="I473" s="23"/>
      <c r="J473" s="460"/>
      <c r="K473" s="460"/>
      <c r="L473" s="460"/>
      <c r="M473" s="23"/>
      <c r="N473" s="394"/>
      <c r="O473" s="23"/>
      <c r="P473" s="23"/>
      <c r="Q473" s="23"/>
      <c r="R473" s="394"/>
      <c r="S473" s="394"/>
      <c r="T473" s="23"/>
      <c r="U473" s="23"/>
      <c r="V473" s="23"/>
      <c r="W473" s="23"/>
      <c r="X473" s="23"/>
      <c r="Y473" s="23"/>
      <c r="Z473" s="23"/>
      <c r="AA473" s="23"/>
      <c r="AB473" s="23"/>
    </row>
    <row r="474" spans="3:28" ht="15.75" customHeight="1">
      <c r="C474" s="456"/>
      <c r="D474" s="459"/>
      <c r="E474" s="459"/>
      <c r="F474" s="8"/>
      <c r="G474" s="8"/>
      <c r="H474" s="460"/>
      <c r="I474" s="23"/>
      <c r="J474" s="460"/>
      <c r="K474" s="460"/>
      <c r="L474" s="460"/>
      <c r="M474" s="23"/>
      <c r="N474" s="394"/>
      <c r="O474" s="23"/>
      <c r="P474" s="23"/>
      <c r="Q474" s="23"/>
      <c r="R474" s="394"/>
      <c r="S474" s="394"/>
      <c r="T474" s="23"/>
      <c r="U474" s="23"/>
      <c r="V474" s="23"/>
      <c r="W474" s="23"/>
      <c r="X474" s="23"/>
      <c r="Y474" s="23"/>
      <c r="Z474" s="23"/>
      <c r="AA474" s="23"/>
      <c r="AB474" s="23"/>
    </row>
    <row r="475" spans="3:28" ht="15.75" customHeight="1">
      <c r="C475" s="456"/>
      <c r="D475" s="459"/>
      <c r="E475" s="459"/>
      <c r="F475" s="8"/>
      <c r="G475" s="8"/>
      <c r="H475" s="460"/>
      <c r="I475" s="23"/>
      <c r="J475" s="460"/>
      <c r="K475" s="460"/>
      <c r="L475" s="460"/>
      <c r="M475" s="23"/>
      <c r="N475" s="394"/>
      <c r="O475" s="23"/>
      <c r="P475" s="23"/>
      <c r="Q475" s="23"/>
      <c r="R475" s="394"/>
      <c r="S475" s="394"/>
      <c r="T475" s="23"/>
      <c r="U475" s="23"/>
      <c r="V475" s="23"/>
      <c r="W475" s="23"/>
      <c r="X475" s="23"/>
      <c r="Y475" s="23"/>
      <c r="Z475" s="23"/>
      <c r="AA475" s="23"/>
      <c r="AB475" s="23"/>
    </row>
    <row r="476" spans="3:28" ht="15.75" customHeight="1">
      <c r="C476" s="456"/>
      <c r="D476" s="459"/>
      <c r="E476" s="459"/>
      <c r="F476" s="8"/>
      <c r="G476" s="8"/>
      <c r="H476" s="460"/>
      <c r="I476" s="23"/>
      <c r="J476" s="460"/>
      <c r="K476" s="460"/>
      <c r="L476" s="460"/>
      <c r="M476" s="23"/>
      <c r="N476" s="394"/>
      <c r="O476" s="23"/>
      <c r="P476" s="23"/>
      <c r="Q476" s="23"/>
      <c r="R476" s="394"/>
      <c r="S476" s="394"/>
      <c r="T476" s="23"/>
      <c r="U476" s="23"/>
      <c r="V476" s="23"/>
      <c r="W476" s="23"/>
      <c r="X476" s="23"/>
      <c r="Y476" s="23"/>
      <c r="Z476" s="23"/>
      <c r="AA476" s="23"/>
      <c r="AB476" s="23"/>
    </row>
    <row r="477" spans="3:28" ht="15.75" customHeight="1">
      <c r="C477" s="456"/>
      <c r="D477" s="459"/>
      <c r="E477" s="459"/>
      <c r="F477" s="8"/>
      <c r="G477" s="8"/>
      <c r="H477" s="460"/>
      <c r="I477" s="23"/>
      <c r="J477" s="460"/>
      <c r="K477" s="460"/>
      <c r="L477" s="460"/>
      <c r="M477" s="23"/>
      <c r="N477" s="394"/>
      <c r="O477" s="23"/>
      <c r="P477" s="23"/>
      <c r="Q477" s="23"/>
      <c r="R477" s="394"/>
      <c r="S477" s="394"/>
      <c r="T477" s="23"/>
      <c r="U477" s="23"/>
      <c r="V477" s="23"/>
      <c r="W477" s="23"/>
      <c r="X477" s="23"/>
      <c r="Y477" s="23"/>
      <c r="Z477" s="23"/>
      <c r="AA477" s="23"/>
      <c r="AB477" s="23"/>
    </row>
    <row r="478" spans="3:28" ht="15.75" customHeight="1">
      <c r="C478" s="456"/>
      <c r="D478" s="459"/>
      <c r="E478" s="459"/>
      <c r="F478" s="8"/>
      <c r="G478" s="8"/>
      <c r="H478" s="460"/>
      <c r="I478" s="23"/>
      <c r="J478" s="460"/>
      <c r="K478" s="460"/>
      <c r="L478" s="460"/>
      <c r="M478" s="23"/>
      <c r="N478" s="394"/>
      <c r="O478" s="23"/>
      <c r="P478" s="23"/>
      <c r="Q478" s="23"/>
      <c r="R478" s="394"/>
      <c r="S478" s="394"/>
      <c r="T478" s="23"/>
      <c r="U478" s="23"/>
      <c r="V478" s="23"/>
      <c r="W478" s="23"/>
      <c r="X478" s="23"/>
      <c r="Y478" s="23"/>
      <c r="Z478" s="23"/>
      <c r="AA478" s="23"/>
      <c r="AB478" s="23"/>
    </row>
    <row r="479" spans="3:28" ht="15.75" customHeight="1">
      <c r="C479" s="456"/>
      <c r="D479" s="459"/>
      <c r="E479" s="459"/>
      <c r="F479" s="8"/>
      <c r="G479" s="8"/>
      <c r="H479" s="460"/>
      <c r="I479" s="23"/>
      <c r="J479" s="460"/>
      <c r="K479" s="460"/>
      <c r="L479" s="460"/>
      <c r="M479" s="23"/>
      <c r="N479" s="394"/>
      <c r="O479" s="23"/>
      <c r="P479" s="23"/>
      <c r="Q479" s="23"/>
      <c r="R479" s="394"/>
      <c r="S479" s="394"/>
      <c r="T479" s="23"/>
      <c r="U479" s="23"/>
      <c r="V479" s="23"/>
      <c r="W479" s="23"/>
      <c r="X479" s="23"/>
      <c r="Y479" s="23"/>
      <c r="Z479" s="23"/>
      <c r="AA479" s="23"/>
      <c r="AB479" s="23"/>
    </row>
    <row r="480" spans="3:28" ht="15.75" customHeight="1">
      <c r="C480" s="456"/>
      <c r="D480" s="459"/>
      <c r="E480" s="459"/>
      <c r="F480" s="8"/>
      <c r="G480" s="8"/>
      <c r="H480" s="460"/>
      <c r="I480" s="23"/>
      <c r="J480" s="460"/>
      <c r="K480" s="460"/>
      <c r="L480" s="460"/>
      <c r="M480" s="23"/>
      <c r="N480" s="394"/>
      <c r="O480" s="23"/>
      <c r="P480" s="23"/>
      <c r="Q480" s="23"/>
      <c r="R480" s="394"/>
      <c r="S480" s="394"/>
      <c r="T480" s="23"/>
      <c r="U480" s="23"/>
      <c r="V480" s="23"/>
      <c r="W480" s="23"/>
      <c r="X480" s="23"/>
      <c r="Y480" s="23"/>
      <c r="Z480" s="23"/>
      <c r="AA480" s="23"/>
      <c r="AB480" s="23"/>
    </row>
    <row r="481" spans="3:28" ht="15.75" customHeight="1">
      <c r="C481" s="456"/>
      <c r="D481" s="459"/>
      <c r="E481" s="459"/>
      <c r="F481" s="8"/>
      <c r="G481" s="8"/>
      <c r="H481" s="460"/>
      <c r="I481" s="23"/>
      <c r="J481" s="460"/>
      <c r="K481" s="460"/>
      <c r="L481" s="460"/>
      <c r="M481" s="23"/>
      <c r="N481" s="394"/>
      <c r="O481" s="23"/>
      <c r="P481" s="23"/>
      <c r="Q481" s="23"/>
      <c r="R481" s="394"/>
      <c r="S481" s="394"/>
      <c r="T481" s="23"/>
      <c r="U481" s="23"/>
      <c r="V481" s="23"/>
      <c r="W481" s="23"/>
      <c r="X481" s="23"/>
      <c r="Y481" s="23"/>
      <c r="Z481" s="23"/>
      <c r="AA481" s="23"/>
      <c r="AB481" s="23"/>
    </row>
    <row r="482" spans="3:28" ht="15.75" customHeight="1">
      <c r="C482" s="456"/>
      <c r="D482" s="459"/>
      <c r="E482" s="459"/>
      <c r="F482" s="8"/>
      <c r="G482" s="8"/>
      <c r="H482" s="460"/>
      <c r="I482" s="23"/>
      <c r="J482" s="460"/>
      <c r="K482" s="460"/>
      <c r="L482" s="460"/>
      <c r="M482" s="23"/>
      <c r="N482" s="394"/>
      <c r="O482" s="23"/>
      <c r="P482" s="23"/>
      <c r="Q482" s="23"/>
      <c r="R482" s="394"/>
      <c r="S482" s="394"/>
      <c r="T482" s="23"/>
      <c r="U482" s="23"/>
      <c r="V482" s="23"/>
      <c r="W482" s="23"/>
      <c r="X482" s="23"/>
      <c r="Y482" s="23"/>
      <c r="Z482" s="23"/>
      <c r="AA482" s="23"/>
      <c r="AB482" s="23"/>
    </row>
    <row r="483" spans="3:28" ht="15.75" customHeight="1">
      <c r="C483" s="456"/>
      <c r="D483" s="459"/>
      <c r="E483" s="459"/>
      <c r="F483" s="8"/>
      <c r="G483" s="8"/>
      <c r="H483" s="460"/>
      <c r="I483" s="23"/>
      <c r="J483" s="460"/>
      <c r="K483" s="460"/>
      <c r="L483" s="460"/>
      <c r="M483" s="23"/>
      <c r="N483" s="394"/>
      <c r="O483" s="23"/>
      <c r="P483" s="23"/>
      <c r="Q483" s="23"/>
      <c r="R483" s="394"/>
      <c r="S483" s="394"/>
      <c r="T483" s="23"/>
      <c r="U483" s="23"/>
      <c r="V483" s="23"/>
      <c r="W483" s="23"/>
      <c r="X483" s="23"/>
      <c r="Y483" s="23"/>
      <c r="Z483" s="23"/>
      <c r="AA483" s="23"/>
      <c r="AB483" s="23"/>
    </row>
    <row r="484" spans="3:28" ht="15.75" customHeight="1">
      <c r="C484" s="456"/>
      <c r="D484" s="459"/>
      <c r="E484" s="459"/>
      <c r="F484" s="8"/>
      <c r="G484" s="8"/>
      <c r="H484" s="460"/>
      <c r="I484" s="23"/>
      <c r="J484" s="460"/>
      <c r="K484" s="460"/>
      <c r="L484" s="460"/>
      <c r="M484" s="23"/>
      <c r="N484" s="394"/>
      <c r="O484" s="23"/>
      <c r="P484" s="23"/>
      <c r="Q484" s="23"/>
      <c r="R484" s="394"/>
      <c r="S484" s="394"/>
      <c r="T484" s="23"/>
      <c r="U484" s="23"/>
      <c r="V484" s="23"/>
      <c r="W484" s="23"/>
      <c r="X484" s="23"/>
      <c r="Y484" s="23"/>
      <c r="Z484" s="23"/>
      <c r="AA484" s="23"/>
      <c r="AB484" s="23"/>
    </row>
    <row r="485" spans="3:28" ht="15.75" customHeight="1">
      <c r="C485" s="456"/>
      <c r="D485" s="459"/>
      <c r="E485" s="459"/>
      <c r="F485" s="8"/>
      <c r="G485" s="8"/>
      <c r="H485" s="460"/>
      <c r="I485" s="23"/>
      <c r="J485" s="460"/>
      <c r="K485" s="460"/>
      <c r="L485" s="460"/>
      <c r="M485" s="23"/>
      <c r="N485" s="394"/>
      <c r="O485" s="23"/>
      <c r="P485" s="23"/>
      <c r="Q485" s="23"/>
      <c r="R485" s="394"/>
      <c r="S485" s="394"/>
      <c r="T485" s="23"/>
      <c r="U485" s="23"/>
      <c r="V485" s="23"/>
      <c r="W485" s="23"/>
      <c r="X485" s="23"/>
      <c r="Y485" s="23"/>
      <c r="Z485" s="23"/>
      <c r="AA485" s="23"/>
      <c r="AB485" s="23"/>
    </row>
    <row r="486" spans="3:28" ht="15.75" customHeight="1">
      <c r="C486" s="456"/>
      <c r="D486" s="459"/>
      <c r="E486" s="459"/>
      <c r="F486" s="8"/>
      <c r="G486" s="8"/>
      <c r="H486" s="460"/>
      <c r="I486" s="23"/>
      <c r="J486" s="460"/>
      <c r="K486" s="460"/>
      <c r="L486" s="460"/>
      <c r="M486" s="23"/>
      <c r="N486" s="394"/>
      <c r="O486" s="23"/>
      <c r="P486" s="23"/>
      <c r="Q486" s="23"/>
      <c r="R486" s="394"/>
      <c r="S486" s="394"/>
      <c r="T486" s="23"/>
      <c r="U486" s="23"/>
      <c r="V486" s="23"/>
      <c r="W486" s="23"/>
      <c r="X486" s="23"/>
      <c r="Y486" s="23"/>
      <c r="Z486" s="23"/>
      <c r="AA486" s="23"/>
      <c r="AB486" s="23"/>
    </row>
    <row r="487" spans="3:28" ht="15.75" customHeight="1">
      <c r="C487" s="456"/>
      <c r="D487" s="459"/>
      <c r="E487" s="459"/>
      <c r="F487" s="8"/>
      <c r="G487" s="8"/>
      <c r="H487" s="460"/>
      <c r="I487" s="23"/>
      <c r="J487" s="460"/>
      <c r="K487" s="460"/>
      <c r="L487" s="460"/>
      <c r="M487" s="23"/>
      <c r="N487" s="394"/>
      <c r="O487" s="23"/>
      <c r="P487" s="23"/>
      <c r="Q487" s="23"/>
      <c r="R487" s="394"/>
      <c r="S487" s="394"/>
      <c r="T487" s="23"/>
      <c r="U487" s="23"/>
      <c r="V487" s="23"/>
      <c r="W487" s="23"/>
      <c r="X487" s="23"/>
      <c r="Y487" s="23"/>
      <c r="Z487" s="23"/>
      <c r="AA487" s="23"/>
      <c r="AB487" s="23"/>
    </row>
    <row r="488" spans="3:28" ht="15.75" customHeight="1">
      <c r="C488" s="456"/>
      <c r="D488" s="459"/>
      <c r="E488" s="459"/>
      <c r="F488" s="8"/>
      <c r="G488" s="8"/>
      <c r="H488" s="460"/>
      <c r="I488" s="23"/>
      <c r="J488" s="460"/>
      <c r="K488" s="460"/>
      <c r="L488" s="460"/>
      <c r="M488" s="23"/>
      <c r="N488" s="394"/>
      <c r="O488" s="23"/>
      <c r="P488" s="23"/>
      <c r="Q488" s="23"/>
      <c r="R488" s="394"/>
      <c r="S488" s="394"/>
      <c r="T488" s="23"/>
      <c r="U488" s="23"/>
      <c r="V488" s="23"/>
      <c r="W488" s="23"/>
      <c r="X488" s="23"/>
      <c r="Y488" s="23"/>
      <c r="Z488" s="23"/>
      <c r="AA488" s="23"/>
      <c r="AB488" s="23"/>
    </row>
    <row r="489" spans="3:28" ht="15.75" customHeight="1">
      <c r="C489" s="456"/>
      <c r="D489" s="459"/>
      <c r="E489" s="459"/>
      <c r="F489" s="8"/>
      <c r="G489" s="8"/>
      <c r="H489" s="460"/>
      <c r="I489" s="23"/>
      <c r="J489" s="460"/>
      <c r="K489" s="460"/>
      <c r="L489" s="460"/>
      <c r="M489" s="23"/>
      <c r="N489" s="394"/>
      <c r="O489" s="23"/>
      <c r="P489" s="23"/>
      <c r="Q489" s="23"/>
      <c r="R489" s="394"/>
      <c r="S489" s="394"/>
      <c r="T489" s="23"/>
      <c r="U489" s="23"/>
      <c r="V489" s="23"/>
      <c r="W489" s="23"/>
      <c r="X489" s="23"/>
      <c r="Y489" s="23"/>
      <c r="Z489" s="23"/>
      <c r="AA489" s="23"/>
      <c r="AB489" s="23"/>
    </row>
    <row r="490" spans="3:28" ht="15.75" customHeight="1">
      <c r="C490" s="456"/>
      <c r="D490" s="459"/>
      <c r="E490" s="459"/>
      <c r="F490" s="8"/>
      <c r="G490" s="8"/>
      <c r="H490" s="460"/>
      <c r="I490" s="23"/>
      <c r="J490" s="460"/>
      <c r="K490" s="460"/>
      <c r="L490" s="460"/>
      <c r="M490" s="23"/>
      <c r="N490" s="394"/>
      <c r="O490" s="23"/>
      <c r="P490" s="23"/>
      <c r="Q490" s="23"/>
      <c r="R490" s="394"/>
      <c r="S490" s="394"/>
      <c r="T490" s="23"/>
      <c r="U490" s="23"/>
      <c r="V490" s="23"/>
      <c r="W490" s="23"/>
      <c r="X490" s="23"/>
      <c r="Y490" s="23"/>
      <c r="Z490" s="23"/>
      <c r="AA490" s="23"/>
      <c r="AB490" s="23"/>
    </row>
    <row r="491" spans="3:28" ht="15.75" customHeight="1">
      <c r="C491" s="456"/>
      <c r="D491" s="459"/>
      <c r="E491" s="459"/>
      <c r="F491" s="8"/>
      <c r="G491" s="8"/>
      <c r="H491" s="460"/>
      <c r="I491" s="23"/>
      <c r="J491" s="460"/>
      <c r="K491" s="460"/>
      <c r="L491" s="460"/>
      <c r="M491" s="23"/>
      <c r="N491" s="394"/>
      <c r="O491" s="23"/>
      <c r="P491" s="23"/>
      <c r="Q491" s="23"/>
      <c r="R491" s="394"/>
      <c r="S491" s="394"/>
      <c r="T491" s="23"/>
      <c r="U491" s="23"/>
      <c r="V491" s="23"/>
      <c r="W491" s="23"/>
      <c r="X491" s="23"/>
      <c r="Y491" s="23"/>
      <c r="Z491" s="23"/>
      <c r="AA491" s="23"/>
      <c r="AB491" s="23"/>
    </row>
    <row r="492" spans="3:28" ht="15.75" customHeight="1">
      <c r="C492" s="456"/>
      <c r="D492" s="459"/>
      <c r="E492" s="459"/>
      <c r="F492" s="8"/>
      <c r="G492" s="8"/>
      <c r="H492" s="460"/>
      <c r="I492" s="23"/>
      <c r="J492" s="460"/>
      <c r="K492" s="460"/>
      <c r="L492" s="460"/>
      <c r="M492" s="23"/>
      <c r="N492" s="394"/>
      <c r="O492" s="23"/>
      <c r="P492" s="23"/>
      <c r="Q492" s="23"/>
      <c r="R492" s="394"/>
      <c r="S492" s="394"/>
      <c r="T492" s="23"/>
      <c r="U492" s="23"/>
      <c r="V492" s="23"/>
      <c r="W492" s="23"/>
      <c r="X492" s="23"/>
      <c r="Y492" s="23"/>
      <c r="Z492" s="23"/>
      <c r="AA492" s="23"/>
      <c r="AB492" s="23"/>
    </row>
    <row r="493" spans="3:28" ht="15.75" customHeight="1">
      <c r="C493" s="456"/>
      <c r="D493" s="459"/>
      <c r="E493" s="459"/>
      <c r="F493" s="8"/>
      <c r="G493" s="8"/>
      <c r="H493" s="460"/>
      <c r="I493" s="23"/>
      <c r="J493" s="460"/>
      <c r="K493" s="460"/>
      <c r="L493" s="460"/>
      <c r="M493" s="23"/>
      <c r="N493" s="394"/>
      <c r="O493" s="23"/>
      <c r="P493" s="23"/>
      <c r="Q493" s="23"/>
      <c r="R493" s="394"/>
      <c r="S493" s="394"/>
      <c r="T493" s="23"/>
      <c r="U493" s="23"/>
      <c r="V493" s="23"/>
      <c r="W493" s="23"/>
      <c r="X493" s="23"/>
      <c r="Y493" s="23"/>
      <c r="Z493" s="23"/>
      <c r="AA493" s="23"/>
      <c r="AB493" s="23"/>
    </row>
    <row r="494" spans="3:28" ht="15.75" customHeight="1">
      <c r="C494" s="456"/>
      <c r="D494" s="459"/>
      <c r="E494" s="459"/>
      <c r="F494" s="8"/>
      <c r="G494" s="8"/>
      <c r="H494" s="460"/>
      <c r="I494" s="23"/>
      <c r="J494" s="460"/>
      <c r="K494" s="460"/>
      <c r="L494" s="460"/>
      <c r="M494" s="23"/>
      <c r="N494" s="394"/>
      <c r="O494" s="23"/>
      <c r="P494" s="23"/>
      <c r="Q494" s="23"/>
      <c r="R494" s="394"/>
      <c r="S494" s="394"/>
      <c r="T494" s="23"/>
      <c r="U494" s="23"/>
      <c r="V494" s="23"/>
      <c r="W494" s="23"/>
      <c r="X494" s="23"/>
      <c r="Y494" s="23"/>
      <c r="Z494" s="23"/>
      <c r="AA494" s="23"/>
      <c r="AB494" s="23"/>
    </row>
    <row r="495" spans="3:28" ht="15.75" customHeight="1">
      <c r="C495" s="456"/>
      <c r="D495" s="459"/>
      <c r="E495" s="459"/>
      <c r="F495" s="8"/>
      <c r="G495" s="8"/>
      <c r="H495" s="460"/>
      <c r="I495" s="23"/>
      <c r="J495" s="460"/>
      <c r="K495" s="460"/>
      <c r="L495" s="460"/>
      <c r="M495" s="23"/>
      <c r="N495" s="394"/>
      <c r="O495" s="23"/>
      <c r="P495" s="23"/>
      <c r="Q495" s="23"/>
      <c r="R495" s="394"/>
      <c r="S495" s="394"/>
      <c r="T495" s="23"/>
      <c r="U495" s="23"/>
      <c r="V495" s="23"/>
      <c r="W495" s="23"/>
      <c r="X495" s="23"/>
      <c r="Y495" s="23"/>
      <c r="Z495" s="23"/>
      <c r="AA495" s="23"/>
      <c r="AB495" s="23"/>
    </row>
    <row r="496" spans="3:28" ht="15.75" customHeight="1">
      <c r="C496" s="456"/>
      <c r="D496" s="459"/>
      <c r="E496" s="459"/>
      <c r="F496" s="8"/>
      <c r="G496" s="8"/>
      <c r="H496" s="460"/>
      <c r="I496" s="23"/>
      <c r="J496" s="460"/>
      <c r="K496" s="460"/>
      <c r="L496" s="460"/>
      <c r="M496" s="23"/>
      <c r="N496" s="394"/>
      <c r="O496" s="23"/>
      <c r="P496" s="23"/>
      <c r="Q496" s="23"/>
      <c r="R496" s="394"/>
      <c r="S496" s="394"/>
      <c r="T496" s="23"/>
      <c r="U496" s="23"/>
      <c r="V496" s="23"/>
      <c r="W496" s="23"/>
      <c r="X496" s="23"/>
      <c r="Y496" s="23"/>
      <c r="Z496" s="23"/>
      <c r="AA496" s="23"/>
      <c r="AB496" s="23"/>
    </row>
    <row r="497" spans="3:28" ht="15.75" customHeight="1">
      <c r="C497" s="456"/>
      <c r="D497" s="459"/>
      <c r="E497" s="459"/>
      <c r="F497" s="8"/>
      <c r="G497" s="8"/>
      <c r="H497" s="460"/>
      <c r="I497" s="23"/>
      <c r="J497" s="460"/>
      <c r="K497" s="460"/>
      <c r="L497" s="460"/>
      <c r="M497" s="23"/>
      <c r="N497" s="394"/>
      <c r="O497" s="23"/>
      <c r="P497" s="23"/>
      <c r="Q497" s="23"/>
      <c r="R497" s="394"/>
      <c r="S497" s="394"/>
      <c r="T497" s="23"/>
      <c r="U497" s="23"/>
      <c r="V497" s="23"/>
      <c r="W497" s="23"/>
      <c r="X497" s="23"/>
      <c r="Y497" s="23"/>
      <c r="Z497" s="23"/>
      <c r="AA497" s="23"/>
      <c r="AB497" s="23"/>
    </row>
    <row r="498" spans="3:28" ht="15.75" customHeight="1">
      <c r="C498" s="456"/>
      <c r="D498" s="459"/>
      <c r="E498" s="459"/>
      <c r="F498" s="8"/>
      <c r="G498" s="8"/>
      <c r="H498" s="460"/>
      <c r="I498" s="23"/>
      <c r="J498" s="460"/>
      <c r="K498" s="460"/>
      <c r="L498" s="460"/>
      <c r="M498" s="23"/>
      <c r="N498" s="394"/>
      <c r="O498" s="23"/>
      <c r="P498" s="23"/>
      <c r="Q498" s="23"/>
      <c r="R498" s="394"/>
      <c r="S498" s="394"/>
      <c r="T498" s="23"/>
      <c r="U498" s="23"/>
      <c r="V498" s="23"/>
      <c r="W498" s="23"/>
      <c r="X498" s="23"/>
      <c r="Y498" s="23"/>
      <c r="Z498" s="23"/>
      <c r="AA498" s="23"/>
      <c r="AB498" s="23"/>
    </row>
    <row r="499" spans="3:28" ht="15.75" customHeight="1">
      <c r="C499" s="456"/>
      <c r="D499" s="459"/>
      <c r="E499" s="459"/>
      <c r="F499" s="8"/>
      <c r="G499" s="8"/>
      <c r="H499" s="460"/>
      <c r="I499" s="23"/>
      <c r="J499" s="460"/>
      <c r="K499" s="460"/>
      <c r="L499" s="460"/>
      <c r="M499" s="23"/>
      <c r="N499" s="394"/>
      <c r="O499" s="23"/>
      <c r="P499" s="23"/>
      <c r="Q499" s="23"/>
      <c r="R499" s="394"/>
      <c r="S499" s="394"/>
      <c r="T499" s="23"/>
      <c r="U499" s="23"/>
      <c r="V499" s="23"/>
      <c r="W499" s="23"/>
      <c r="X499" s="23"/>
      <c r="Y499" s="23"/>
      <c r="Z499" s="23"/>
      <c r="AA499" s="23"/>
      <c r="AB499" s="23"/>
    </row>
    <row r="500" spans="3:28" ht="15.75" customHeight="1">
      <c r="C500" s="456"/>
      <c r="D500" s="459"/>
      <c r="E500" s="459"/>
      <c r="F500" s="8"/>
      <c r="G500" s="8"/>
      <c r="H500" s="460"/>
      <c r="I500" s="23"/>
      <c r="J500" s="460"/>
      <c r="K500" s="460"/>
      <c r="L500" s="460"/>
      <c r="M500" s="23"/>
      <c r="N500" s="394"/>
      <c r="O500" s="23"/>
      <c r="P500" s="23"/>
      <c r="Q500" s="23"/>
      <c r="R500" s="394"/>
      <c r="S500" s="394"/>
      <c r="T500" s="23"/>
      <c r="U500" s="23"/>
      <c r="V500" s="23"/>
      <c r="W500" s="23"/>
      <c r="X500" s="23"/>
      <c r="Y500" s="23"/>
      <c r="Z500" s="23"/>
      <c r="AA500" s="23"/>
      <c r="AB500" s="23"/>
    </row>
    <row r="501" spans="3:28" ht="15.75" customHeight="1">
      <c r="C501" s="456"/>
      <c r="D501" s="459"/>
      <c r="E501" s="459"/>
      <c r="F501" s="8"/>
      <c r="G501" s="8"/>
      <c r="H501" s="460"/>
      <c r="I501" s="23"/>
      <c r="J501" s="460"/>
      <c r="K501" s="460"/>
      <c r="L501" s="460"/>
      <c r="M501" s="23"/>
      <c r="N501" s="394"/>
      <c r="O501" s="23"/>
      <c r="P501" s="23"/>
      <c r="Q501" s="23"/>
      <c r="R501" s="394"/>
      <c r="S501" s="394"/>
      <c r="T501" s="23"/>
      <c r="U501" s="23"/>
      <c r="V501" s="23"/>
      <c r="W501" s="23"/>
      <c r="X501" s="23"/>
      <c r="Y501" s="23"/>
      <c r="Z501" s="23"/>
      <c r="AA501" s="23"/>
      <c r="AB501" s="23"/>
    </row>
    <row r="502" spans="3:28" ht="15.75" customHeight="1">
      <c r="C502" s="456"/>
      <c r="D502" s="459"/>
      <c r="E502" s="459"/>
      <c r="F502" s="8"/>
      <c r="G502" s="8"/>
      <c r="H502" s="460"/>
      <c r="I502" s="23"/>
      <c r="J502" s="460"/>
      <c r="K502" s="460"/>
      <c r="L502" s="460"/>
      <c r="M502" s="23"/>
      <c r="N502" s="394"/>
      <c r="O502" s="23"/>
      <c r="P502" s="23"/>
      <c r="Q502" s="23"/>
      <c r="R502" s="394"/>
      <c r="S502" s="394"/>
      <c r="T502" s="23"/>
      <c r="U502" s="23"/>
      <c r="V502" s="23"/>
      <c r="W502" s="23"/>
      <c r="X502" s="23"/>
      <c r="Y502" s="23"/>
      <c r="Z502" s="23"/>
      <c r="AA502" s="23"/>
      <c r="AB502" s="23"/>
    </row>
    <row r="503" spans="3:28" ht="15.75" customHeight="1">
      <c r="C503" s="456"/>
      <c r="D503" s="459"/>
      <c r="E503" s="459"/>
      <c r="F503" s="8"/>
      <c r="G503" s="8"/>
      <c r="H503" s="460"/>
      <c r="I503" s="23"/>
      <c r="J503" s="460"/>
      <c r="K503" s="460"/>
      <c r="L503" s="460"/>
      <c r="M503" s="23"/>
      <c r="N503" s="394"/>
      <c r="O503" s="23"/>
      <c r="P503" s="23"/>
      <c r="Q503" s="23"/>
      <c r="R503" s="394"/>
      <c r="S503" s="394"/>
      <c r="T503" s="23"/>
      <c r="U503" s="23"/>
      <c r="V503" s="23"/>
      <c r="W503" s="23"/>
      <c r="X503" s="23"/>
      <c r="Y503" s="23"/>
      <c r="Z503" s="23"/>
      <c r="AA503" s="23"/>
      <c r="AB503" s="23"/>
    </row>
    <row r="504" spans="3:28" ht="15.75" customHeight="1">
      <c r="C504" s="456"/>
      <c r="D504" s="459"/>
      <c r="E504" s="459"/>
      <c r="F504" s="8"/>
      <c r="G504" s="8"/>
      <c r="H504" s="460"/>
      <c r="I504" s="23"/>
      <c r="J504" s="460"/>
      <c r="K504" s="460"/>
      <c r="L504" s="460"/>
      <c r="M504" s="23"/>
      <c r="N504" s="394"/>
      <c r="O504" s="23"/>
      <c r="P504" s="23"/>
      <c r="Q504" s="23"/>
      <c r="R504" s="394"/>
      <c r="S504" s="394"/>
      <c r="T504" s="23"/>
      <c r="U504" s="23"/>
      <c r="V504" s="23"/>
      <c r="W504" s="23"/>
      <c r="X504" s="23"/>
      <c r="Y504" s="23"/>
      <c r="Z504" s="23"/>
      <c r="AA504" s="23"/>
      <c r="AB504" s="23"/>
    </row>
    <row r="505" spans="3:28" ht="15.75" customHeight="1">
      <c r="C505" s="456"/>
      <c r="D505" s="459"/>
      <c r="E505" s="459"/>
      <c r="F505" s="8"/>
      <c r="G505" s="8"/>
      <c r="H505" s="460"/>
      <c r="I505" s="23"/>
      <c r="J505" s="460"/>
      <c r="K505" s="460"/>
      <c r="L505" s="460"/>
      <c r="M505" s="23"/>
      <c r="N505" s="394"/>
      <c r="O505" s="23"/>
      <c r="P505" s="23"/>
      <c r="Q505" s="23"/>
      <c r="R505" s="394"/>
      <c r="S505" s="394"/>
      <c r="T505" s="23"/>
      <c r="U505" s="23"/>
      <c r="V505" s="23"/>
      <c r="W505" s="23"/>
      <c r="X505" s="23"/>
      <c r="Y505" s="23"/>
      <c r="Z505" s="23"/>
      <c r="AA505" s="23"/>
      <c r="AB505" s="23"/>
    </row>
    <row r="506" spans="3:28" ht="15.75" customHeight="1">
      <c r="C506" s="456"/>
      <c r="D506" s="459"/>
      <c r="E506" s="459"/>
      <c r="F506" s="8"/>
      <c r="G506" s="8"/>
      <c r="H506" s="460"/>
      <c r="I506" s="23"/>
      <c r="J506" s="460"/>
      <c r="K506" s="460"/>
      <c r="L506" s="460"/>
      <c r="M506" s="23"/>
      <c r="N506" s="394"/>
      <c r="O506" s="23"/>
      <c r="P506" s="23"/>
      <c r="Q506" s="23"/>
      <c r="R506" s="394"/>
      <c r="S506" s="394"/>
      <c r="T506" s="23"/>
      <c r="U506" s="23"/>
      <c r="V506" s="23"/>
      <c r="W506" s="23"/>
      <c r="X506" s="23"/>
      <c r="Y506" s="23"/>
      <c r="Z506" s="23"/>
      <c r="AA506" s="23"/>
      <c r="AB506" s="23"/>
    </row>
    <row r="507" spans="3:28" ht="15.75" customHeight="1">
      <c r="C507" s="456"/>
      <c r="D507" s="459"/>
      <c r="E507" s="459"/>
      <c r="F507" s="8"/>
      <c r="G507" s="8"/>
      <c r="H507" s="460"/>
      <c r="I507" s="23"/>
      <c r="J507" s="460"/>
      <c r="K507" s="460"/>
      <c r="L507" s="460"/>
      <c r="M507" s="23"/>
      <c r="N507" s="394"/>
      <c r="O507" s="23"/>
      <c r="P507" s="23"/>
      <c r="Q507" s="23"/>
      <c r="R507" s="394"/>
      <c r="S507" s="394"/>
      <c r="T507" s="23"/>
      <c r="U507" s="23"/>
      <c r="V507" s="23"/>
      <c r="W507" s="23"/>
      <c r="X507" s="23"/>
      <c r="Y507" s="23"/>
      <c r="Z507" s="23"/>
      <c r="AA507" s="23"/>
      <c r="AB507" s="23"/>
    </row>
    <row r="508" spans="3:28" ht="15.75" customHeight="1">
      <c r="C508" s="456"/>
      <c r="D508" s="459"/>
      <c r="E508" s="459"/>
      <c r="F508" s="8"/>
      <c r="G508" s="8"/>
      <c r="H508" s="460"/>
      <c r="I508" s="23"/>
      <c r="J508" s="460"/>
      <c r="K508" s="460"/>
      <c r="L508" s="460"/>
      <c r="M508" s="23"/>
      <c r="N508" s="394"/>
      <c r="O508" s="23"/>
      <c r="P508" s="23"/>
      <c r="Q508" s="23"/>
      <c r="R508" s="394"/>
      <c r="S508" s="394"/>
      <c r="T508" s="23"/>
      <c r="U508" s="23"/>
      <c r="V508" s="23"/>
      <c r="W508" s="23"/>
      <c r="X508" s="23"/>
      <c r="Y508" s="23"/>
      <c r="Z508" s="23"/>
      <c r="AA508" s="23"/>
      <c r="AB508" s="23"/>
    </row>
    <row r="509" spans="3:28" ht="15.75" customHeight="1">
      <c r="C509" s="456"/>
      <c r="D509" s="459"/>
      <c r="E509" s="459"/>
      <c r="F509" s="8"/>
      <c r="G509" s="8"/>
      <c r="H509" s="460"/>
      <c r="I509" s="23"/>
      <c r="J509" s="460"/>
      <c r="K509" s="460"/>
      <c r="L509" s="460"/>
      <c r="M509" s="23"/>
      <c r="N509" s="394"/>
      <c r="O509" s="23"/>
      <c r="P509" s="23"/>
      <c r="Q509" s="23"/>
      <c r="R509" s="394"/>
      <c r="S509" s="394"/>
      <c r="T509" s="23"/>
      <c r="U509" s="23"/>
      <c r="V509" s="23"/>
      <c r="W509" s="23"/>
      <c r="X509" s="23"/>
      <c r="Y509" s="23"/>
      <c r="Z509" s="23"/>
      <c r="AA509" s="23"/>
      <c r="AB509" s="23"/>
    </row>
    <row r="510" spans="3:28" ht="15.75" customHeight="1">
      <c r="C510" s="456"/>
      <c r="D510" s="459"/>
      <c r="E510" s="459"/>
      <c r="F510" s="8"/>
      <c r="G510" s="8"/>
      <c r="H510" s="460"/>
      <c r="I510" s="23"/>
      <c r="J510" s="460"/>
      <c r="K510" s="460"/>
      <c r="L510" s="460"/>
      <c r="M510" s="23"/>
      <c r="N510" s="394"/>
      <c r="O510" s="23"/>
      <c r="P510" s="23"/>
      <c r="Q510" s="23"/>
      <c r="R510" s="394"/>
      <c r="S510" s="394"/>
      <c r="T510" s="23"/>
      <c r="U510" s="23"/>
      <c r="V510" s="23"/>
      <c r="W510" s="23"/>
      <c r="X510" s="23"/>
      <c r="Y510" s="23"/>
      <c r="Z510" s="23"/>
      <c r="AA510" s="23"/>
      <c r="AB510" s="23"/>
    </row>
    <row r="511" spans="3:28" ht="15.75" customHeight="1">
      <c r="C511" s="456"/>
      <c r="D511" s="459"/>
      <c r="E511" s="459"/>
      <c r="F511" s="8"/>
      <c r="G511" s="8"/>
      <c r="H511" s="460"/>
      <c r="I511" s="23"/>
      <c r="J511" s="460"/>
      <c r="K511" s="460"/>
      <c r="L511" s="460"/>
      <c r="M511" s="23"/>
      <c r="N511" s="394"/>
      <c r="O511" s="23"/>
      <c r="P511" s="23"/>
      <c r="Q511" s="23"/>
      <c r="R511" s="394"/>
      <c r="S511" s="394"/>
      <c r="T511" s="23"/>
      <c r="U511" s="23"/>
      <c r="V511" s="23"/>
      <c r="W511" s="23"/>
      <c r="X511" s="23"/>
      <c r="Y511" s="23"/>
      <c r="Z511" s="23"/>
      <c r="AA511" s="23"/>
      <c r="AB511" s="23"/>
    </row>
    <row r="512" spans="3:28" ht="15.75" customHeight="1">
      <c r="C512" s="456"/>
      <c r="D512" s="459"/>
      <c r="E512" s="459"/>
      <c r="F512" s="8"/>
      <c r="G512" s="8"/>
      <c r="H512" s="460"/>
      <c r="I512" s="23"/>
      <c r="J512" s="460"/>
      <c r="K512" s="460"/>
      <c r="L512" s="460"/>
      <c r="M512" s="23"/>
      <c r="N512" s="394"/>
      <c r="O512" s="23"/>
      <c r="P512" s="23"/>
      <c r="Q512" s="23"/>
      <c r="R512" s="394"/>
      <c r="S512" s="394"/>
      <c r="T512" s="23"/>
      <c r="U512" s="23"/>
      <c r="V512" s="23"/>
      <c r="W512" s="23"/>
      <c r="X512" s="23"/>
      <c r="Y512" s="23"/>
      <c r="Z512" s="23"/>
      <c r="AA512" s="23"/>
      <c r="AB512" s="23"/>
    </row>
    <row r="513" spans="3:28" ht="15.75" customHeight="1">
      <c r="C513" s="456"/>
      <c r="D513" s="459"/>
      <c r="E513" s="459"/>
      <c r="F513" s="8"/>
      <c r="G513" s="8"/>
      <c r="H513" s="460"/>
      <c r="I513" s="23"/>
      <c r="J513" s="460"/>
      <c r="K513" s="460"/>
      <c r="L513" s="460"/>
      <c r="M513" s="23"/>
      <c r="N513" s="394"/>
      <c r="O513" s="23"/>
      <c r="P513" s="23"/>
      <c r="Q513" s="23"/>
      <c r="R513" s="394"/>
      <c r="S513" s="394"/>
      <c r="T513" s="23"/>
      <c r="U513" s="23"/>
      <c r="V513" s="23"/>
      <c r="W513" s="23"/>
      <c r="X513" s="23"/>
      <c r="Y513" s="23"/>
      <c r="Z513" s="23"/>
      <c r="AA513" s="23"/>
      <c r="AB513" s="23"/>
    </row>
    <row r="514" spans="3:28" ht="15.75" customHeight="1">
      <c r="C514" s="456"/>
      <c r="D514" s="459"/>
      <c r="E514" s="459"/>
      <c r="F514" s="8"/>
      <c r="G514" s="8"/>
      <c r="H514" s="460"/>
      <c r="I514" s="23"/>
      <c r="J514" s="460"/>
      <c r="K514" s="460"/>
      <c r="L514" s="460"/>
      <c r="M514" s="23"/>
      <c r="N514" s="394"/>
      <c r="O514" s="23"/>
      <c r="P514" s="23"/>
      <c r="Q514" s="23"/>
      <c r="R514" s="394"/>
      <c r="S514" s="394"/>
      <c r="T514" s="23"/>
      <c r="U514" s="23"/>
      <c r="V514" s="23"/>
      <c r="W514" s="23"/>
      <c r="X514" s="23"/>
      <c r="Y514" s="23"/>
      <c r="Z514" s="23"/>
      <c r="AA514" s="23"/>
      <c r="AB514" s="23"/>
    </row>
    <row r="515" spans="3:28" ht="15.75" customHeight="1">
      <c r="C515" s="456"/>
      <c r="D515" s="459"/>
      <c r="E515" s="459"/>
      <c r="F515" s="8"/>
      <c r="G515" s="8"/>
      <c r="H515" s="460"/>
      <c r="I515" s="23"/>
      <c r="J515" s="460"/>
      <c r="K515" s="460"/>
      <c r="L515" s="460"/>
      <c r="M515" s="23"/>
      <c r="N515" s="394"/>
      <c r="O515" s="23"/>
      <c r="P515" s="23"/>
      <c r="Q515" s="23"/>
      <c r="R515" s="394"/>
      <c r="S515" s="394"/>
      <c r="T515" s="23"/>
      <c r="U515" s="23"/>
      <c r="V515" s="23"/>
      <c r="W515" s="23"/>
      <c r="X515" s="23"/>
      <c r="Y515" s="23"/>
      <c r="Z515" s="23"/>
      <c r="AA515" s="23"/>
      <c r="AB515" s="23"/>
    </row>
    <row r="516" spans="3:28" ht="15.75" customHeight="1">
      <c r="C516" s="456"/>
      <c r="D516" s="459"/>
      <c r="E516" s="459"/>
      <c r="F516" s="8"/>
      <c r="G516" s="8"/>
      <c r="H516" s="460"/>
      <c r="I516" s="23"/>
      <c r="J516" s="460"/>
      <c r="K516" s="460"/>
      <c r="L516" s="460"/>
      <c r="M516" s="23"/>
      <c r="N516" s="394"/>
      <c r="O516" s="23"/>
      <c r="P516" s="23"/>
      <c r="Q516" s="23"/>
      <c r="R516" s="394"/>
      <c r="S516" s="394"/>
      <c r="T516" s="23"/>
      <c r="U516" s="23"/>
      <c r="V516" s="23"/>
      <c r="W516" s="23"/>
      <c r="X516" s="23"/>
      <c r="Y516" s="23"/>
      <c r="Z516" s="23"/>
      <c r="AA516" s="23"/>
      <c r="AB516" s="23"/>
    </row>
    <row r="517" spans="3:28" ht="15.75" customHeight="1">
      <c r="C517" s="456"/>
      <c r="D517" s="459"/>
      <c r="E517" s="459"/>
      <c r="F517" s="8"/>
      <c r="G517" s="8"/>
      <c r="H517" s="460"/>
      <c r="I517" s="23"/>
      <c r="J517" s="460"/>
      <c r="K517" s="460"/>
      <c r="L517" s="460"/>
      <c r="M517" s="23"/>
      <c r="N517" s="394"/>
      <c r="O517" s="23"/>
      <c r="P517" s="23"/>
      <c r="Q517" s="23"/>
      <c r="R517" s="394"/>
      <c r="S517" s="394"/>
      <c r="T517" s="23"/>
      <c r="U517" s="23"/>
      <c r="V517" s="23"/>
      <c r="W517" s="23"/>
      <c r="X517" s="23"/>
      <c r="Y517" s="23"/>
      <c r="Z517" s="23"/>
      <c r="AA517" s="23"/>
      <c r="AB517" s="23"/>
    </row>
    <row r="518" spans="3:28" ht="15.75" customHeight="1">
      <c r="C518" s="456"/>
      <c r="D518" s="459"/>
      <c r="E518" s="459"/>
      <c r="F518" s="8"/>
      <c r="G518" s="8"/>
      <c r="H518" s="460"/>
      <c r="I518" s="23"/>
      <c r="J518" s="460"/>
      <c r="K518" s="460"/>
      <c r="L518" s="460"/>
      <c r="M518" s="23"/>
      <c r="N518" s="394"/>
      <c r="O518" s="23"/>
      <c r="P518" s="23"/>
      <c r="Q518" s="23"/>
      <c r="R518" s="394"/>
      <c r="S518" s="394"/>
      <c r="T518" s="23"/>
      <c r="U518" s="23"/>
      <c r="V518" s="23"/>
      <c r="W518" s="23"/>
      <c r="X518" s="23"/>
      <c r="Y518" s="23"/>
      <c r="Z518" s="23"/>
      <c r="AA518" s="23"/>
      <c r="AB518" s="23"/>
    </row>
    <row r="519" spans="3:28" ht="15.75" customHeight="1">
      <c r="C519" s="456"/>
      <c r="D519" s="459"/>
      <c r="E519" s="459"/>
      <c r="F519" s="8"/>
      <c r="G519" s="8"/>
      <c r="H519" s="460"/>
      <c r="I519" s="23"/>
      <c r="J519" s="460"/>
      <c r="K519" s="460"/>
      <c r="L519" s="460"/>
      <c r="M519" s="23"/>
      <c r="N519" s="394"/>
      <c r="O519" s="23"/>
      <c r="P519" s="23"/>
      <c r="Q519" s="23"/>
      <c r="R519" s="394"/>
      <c r="S519" s="394"/>
      <c r="T519" s="23"/>
      <c r="U519" s="23"/>
      <c r="V519" s="23"/>
      <c r="W519" s="23"/>
      <c r="X519" s="23"/>
      <c r="Y519" s="23"/>
      <c r="Z519" s="23"/>
      <c r="AA519" s="23"/>
      <c r="AB519" s="23"/>
    </row>
    <row r="520" spans="3:28" ht="15.75" customHeight="1">
      <c r="C520" s="456"/>
      <c r="D520" s="459"/>
      <c r="E520" s="459"/>
      <c r="F520" s="8"/>
      <c r="G520" s="8"/>
      <c r="H520" s="460"/>
      <c r="I520" s="23"/>
      <c r="J520" s="460"/>
      <c r="K520" s="460"/>
      <c r="L520" s="460"/>
      <c r="M520" s="23"/>
      <c r="N520" s="394"/>
      <c r="O520" s="23"/>
      <c r="P520" s="23"/>
      <c r="Q520" s="23"/>
      <c r="R520" s="394"/>
      <c r="S520" s="394"/>
      <c r="T520" s="23"/>
      <c r="U520" s="23"/>
      <c r="V520" s="23"/>
      <c r="W520" s="23"/>
      <c r="X520" s="23"/>
      <c r="Y520" s="23"/>
      <c r="Z520" s="23"/>
      <c r="AA520" s="23"/>
      <c r="AB520" s="23"/>
    </row>
    <row r="521" spans="3:28" ht="15.75" customHeight="1">
      <c r="C521" s="456"/>
      <c r="D521" s="459"/>
      <c r="E521" s="459"/>
      <c r="F521" s="8"/>
      <c r="G521" s="8"/>
      <c r="H521" s="460"/>
      <c r="I521" s="23"/>
      <c r="J521" s="460"/>
      <c r="K521" s="460"/>
      <c r="L521" s="460"/>
      <c r="M521" s="23"/>
      <c r="N521" s="394"/>
      <c r="O521" s="23"/>
      <c r="P521" s="23"/>
      <c r="Q521" s="23"/>
      <c r="R521" s="394"/>
      <c r="S521" s="394"/>
      <c r="T521" s="23"/>
      <c r="U521" s="23"/>
      <c r="V521" s="23"/>
      <c r="W521" s="23"/>
      <c r="X521" s="23"/>
      <c r="Y521" s="23"/>
      <c r="Z521" s="23"/>
      <c r="AA521" s="23"/>
      <c r="AB521" s="23"/>
    </row>
    <row r="522" spans="3:28" ht="15.75" customHeight="1">
      <c r="C522" s="456"/>
      <c r="D522" s="459"/>
      <c r="E522" s="459"/>
      <c r="F522" s="8"/>
      <c r="G522" s="8"/>
      <c r="H522" s="460"/>
      <c r="I522" s="23"/>
      <c r="J522" s="460"/>
      <c r="K522" s="460"/>
      <c r="L522" s="460"/>
      <c r="M522" s="23"/>
      <c r="N522" s="394"/>
      <c r="O522" s="23"/>
      <c r="P522" s="23"/>
      <c r="Q522" s="23"/>
      <c r="R522" s="394"/>
      <c r="S522" s="394"/>
      <c r="T522" s="23"/>
      <c r="U522" s="23"/>
      <c r="V522" s="23"/>
      <c r="W522" s="23"/>
      <c r="X522" s="23"/>
      <c r="Y522" s="23"/>
      <c r="Z522" s="23"/>
      <c r="AA522" s="23"/>
      <c r="AB522" s="23"/>
    </row>
    <row r="523" spans="3:28" ht="15.75" customHeight="1">
      <c r="C523" s="456"/>
      <c r="D523" s="459"/>
      <c r="E523" s="459"/>
      <c r="F523" s="8"/>
      <c r="G523" s="8"/>
      <c r="H523" s="460"/>
      <c r="I523" s="23"/>
      <c r="J523" s="460"/>
      <c r="K523" s="460"/>
      <c r="L523" s="460"/>
      <c r="M523" s="23"/>
      <c r="N523" s="394"/>
      <c r="O523" s="23"/>
      <c r="P523" s="23"/>
      <c r="Q523" s="23"/>
      <c r="R523" s="394"/>
      <c r="S523" s="394"/>
      <c r="T523" s="23"/>
      <c r="U523" s="23"/>
      <c r="V523" s="23"/>
      <c r="W523" s="23"/>
      <c r="X523" s="23"/>
      <c r="Y523" s="23"/>
      <c r="Z523" s="23"/>
      <c r="AA523" s="23"/>
      <c r="AB523" s="23"/>
    </row>
    <row r="524" spans="3:28" ht="15.75" customHeight="1">
      <c r="C524" s="456"/>
      <c r="D524" s="459"/>
      <c r="E524" s="459"/>
      <c r="F524" s="8"/>
      <c r="G524" s="8"/>
      <c r="H524" s="460"/>
      <c r="I524" s="23"/>
      <c r="J524" s="460"/>
      <c r="K524" s="460"/>
      <c r="L524" s="460"/>
      <c r="M524" s="23"/>
      <c r="N524" s="394"/>
      <c r="O524" s="23"/>
      <c r="P524" s="23"/>
      <c r="Q524" s="23"/>
      <c r="R524" s="394"/>
      <c r="S524" s="394"/>
      <c r="T524" s="23"/>
      <c r="U524" s="23"/>
      <c r="V524" s="23"/>
      <c r="W524" s="23"/>
      <c r="X524" s="23"/>
      <c r="Y524" s="23"/>
      <c r="Z524" s="23"/>
      <c r="AA524" s="23"/>
      <c r="AB524" s="23"/>
    </row>
    <row r="525" spans="3:28" ht="15.75" customHeight="1">
      <c r="C525" s="456"/>
      <c r="D525" s="459"/>
      <c r="E525" s="459"/>
      <c r="F525" s="8"/>
      <c r="G525" s="8"/>
      <c r="H525" s="460"/>
      <c r="I525" s="23"/>
      <c r="J525" s="460"/>
      <c r="K525" s="460"/>
      <c r="L525" s="460"/>
      <c r="M525" s="23"/>
      <c r="N525" s="394"/>
      <c r="O525" s="23"/>
      <c r="P525" s="23"/>
      <c r="Q525" s="23"/>
      <c r="R525" s="394"/>
      <c r="S525" s="394"/>
      <c r="T525" s="23"/>
      <c r="U525" s="23"/>
      <c r="V525" s="23"/>
      <c r="W525" s="23"/>
      <c r="X525" s="23"/>
      <c r="Y525" s="23"/>
      <c r="Z525" s="23"/>
      <c r="AA525" s="23"/>
      <c r="AB525" s="23"/>
    </row>
    <row r="526" spans="3:28" ht="15.75" customHeight="1">
      <c r="C526" s="456"/>
      <c r="D526" s="459"/>
      <c r="E526" s="459"/>
      <c r="F526" s="8"/>
      <c r="G526" s="8"/>
      <c r="H526" s="460"/>
      <c r="I526" s="23"/>
      <c r="J526" s="460"/>
      <c r="K526" s="460"/>
      <c r="L526" s="460"/>
      <c r="M526" s="23"/>
      <c r="N526" s="394"/>
      <c r="O526" s="23"/>
      <c r="P526" s="23"/>
      <c r="Q526" s="23"/>
      <c r="R526" s="394"/>
      <c r="S526" s="394"/>
      <c r="T526" s="23"/>
      <c r="U526" s="23"/>
      <c r="V526" s="23"/>
      <c r="W526" s="23"/>
      <c r="X526" s="23"/>
      <c r="Y526" s="23"/>
      <c r="Z526" s="23"/>
      <c r="AA526" s="23"/>
      <c r="AB526" s="23"/>
    </row>
    <row r="527" spans="3:28" ht="15.75" customHeight="1">
      <c r="C527" s="456"/>
      <c r="D527" s="459"/>
      <c r="E527" s="459"/>
      <c r="F527" s="8"/>
      <c r="G527" s="8"/>
      <c r="H527" s="460"/>
      <c r="I527" s="23"/>
      <c r="J527" s="460"/>
      <c r="K527" s="460"/>
      <c r="L527" s="460"/>
      <c r="M527" s="23"/>
      <c r="N527" s="394"/>
      <c r="O527" s="23"/>
      <c r="P527" s="23"/>
      <c r="Q527" s="23"/>
      <c r="R527" s="394"/>
      <c r="S527" s="394"/>
      <c r="T527" s="23"/>
      <c r="U527" s="23"/>
      <c r="V527" s="23"/>
      <c r="W527" s="23"/>
      <c r="X527" s="23"/>
      <c r="Y527" s="23"/>
      <c r="Z527" s="23"/>
      <c r="AA527" s="23"/>
      <c r="AB527" s="23"/>
    </row>
    <row r="528" spans="3:28" ht="15.75" customHeight="1">
      <c r="C528" s="456"/>
      <c r="D528" s="459"/>
      <c r="E528" s="459"/>
      <c r="F528" s="8"/>
      <c r="G528" s="8"/>
      <c r="H528" s="460"/>
      <c r="I528" s="23"/>
      <c r="J528" s="460"/>
      <c r="K528" s="460"/>
      <c r="L528" s="460"/>
      <c r="M528" s="23"/>
      <c r="N528" s="394"/>
      <c r="O528" s="23"/>
      <c r="P528" s="23"/>
      <c r="Q528" s="23"/>
      <c r="R528" s="394"/>
      <c r="S528" s="394"/>
      <c r="T528" s="23"/>
      <c r="U528" s="23"/>
      <c r="V528" s="23"/>
      <c r="W528" s="23"/>
      <c r="X528" s="23"/>
      <c r="Y528" s="23"/>
      <c r="Z528" s="23"/>
      <c r="AA528" s="23"/>
      <c r="AB528" s="23"/>
    </row>
    <row r="529" spans="3:28" ht="15.75" customHeight="1">
      <c r="C529" s="456"/>
      <c r="D529" s="459"/>
      <c r="E529" s="459"/>
      <c r="F529" s="8"/>
      <c r="G529" s="8"/>
      <c r="H529" s="460"/>
      <c r="I529" s="23"/>
      <c r="J529" s="460"/>
      <c r="K529" s="460"/>
      <c r="L529" s="460"/>
      <c r="M529" s="23"/>
      <c r="N529" s="394"/>
      <c r="O529" s="23"/>
      <c r="P529" s="23"/>
      <c r="Q529" s="23"/>
      <c r="R529" s="394"/>
      <c r="S529" s="394"/>
      <c r="T529" s="23"/>
      <c r="U529" s="23"/>
      <c r="V529" s="23"/>
      <c r="W529" s="23"/>
      <c r="X529" s="23"/>
      <c r="Y529" s="23"/>
      <c r="Z529" s="23"/>
      <c r="AA529" s="23"/>
      <c r="AB529" s="23"/>
    </row>
    <row r="530" spans="3:28" ht="15.75" customHeight="1">
      <c r="C530" s="456"/>
      <c r="D530" s="459"/>
      <c r="E530" s="459"/>
      <c r="F530" s="8"/>
      <c r="G530" s="8"/>
      <c r="H530" s="460"/>
      <c r="I530" s="23"/>
      <c r="J530" s="460"/>
      <c r="K530" s="460"/>
      <c r="L530" s="460"/>
      <c r="M530" s="23"/>
      <c r="N530" s="394"/>
      <c r="O530" s="23"/>
      <c r="P530" s="23"/>
      <c r="Q530" s="23"/>
      <c r="R530" s="394"/>
      <c r="S530" s="394"/>
      <c r="T530" s="23"/>
      <c r="U530" s="23"/>
      <c r="V530" s="23"/>
      <c r="W530" s="23"/>
      <c r="X530" s="23"/>
      <c r="Y530" s="23"/>
      <c r="Z530" s="23"/>
      <c r="AA530" s="23"/>
      <c r="AB530" s="23"/>
    </row>
    <row r="531" spans="3:28" ht="15.75" customHeight="1">
      <c r="C531" s="456"/>
      <c r="D531" s="459"/>
      <c r="E531" s="459"/>
      <c r="F531" s="8"/>
      <c r="G531" s="8"/>
      <c r="H531" s="460"/>
      <c r="I531" s="23"/>
      <c r="J531" s="460"/>
      <c r="K531" s="460"/>
      <c r="L531" s="460"/>
      <c r="M531" s="23"/>
      <c r="N531" s="394"/>
      <c r="O531" s="23"/>
      <c r="P531" s="23"/>
      <c r="Q531" s="23"/>
      <c r="R531" s="394"/>
      <c r="S531" s="394"/>
      <c r="T531" s="23"/>
      <c r="U531" s="23"/>
      <c r="V531" s="23"/>
      <c r="W531" s="23"/>
      <c r="X531" s="23"/>
      <c r="Y531" s="23"/>
      <c r="Z531" s="23"/>
      <c r="AA531" s="23"/>
      <c r="AB531" s="23"/>
    </row>
    <row r="532" spans="3:28" ht="15.75" customHeight="1">
      <c r="C532" s="456"/>
      <c r="D532" s="459"/>
      <c r="E532" s="459"/>
      <c r="F532" s="8"/>
      <c r="G532" s="8"/>
      <c r="H532" s="460"/>
      <c r="I532" s="23"/>
      <c r="J532" s="460"/>
      <c r="K532" s="460"/>
      <c r="L532" s="460"/>
      <c r="M532" s="23"/>
      <c r="N532" s="394"/>
      <c r="O532" s="23"/>
      <c r="P532" s="23"/>
      <c r="Q532" s="23"/>
      <c r="R532" s="394"/>
      <c r="S532" s="394"/>
      <c r="T532" s="23"/>
      <c r="U532" s="23"/>
      <c r="V532" s="23"/>
      <c r="W532" s="23"/>
      <c r="X532" s="23"/>
      <c r="Y532" s="23"/>
      <c r="Z532" s="23"/>
      <c r="AA532" s="23"/>
      <c r="AB532" s="23"/>
    </row>
    <row r="533" spans="3:28" ht="15.75" customHeight="1">
      <c r="C533" s="456"/>
      <c r="D533" s="459"/>
      <c r="E533" s="459"/>
      <c r="F533" s="8"/>
      <c r="G533" s="8"/>
      <c r="H533" s="460"/>
      <c r="I533" s="23"/>
      <c r="J533" s="460"/>
      <c r="K533" s="460"/>
      <c r="L533" s="460"/>
      <c r="M533" s="23"/>
      <c r="N533" s="394"/>
      <c r="O533" s="23"/>
      <c r="P533" s="23"/>
      <c r="Q533" s="23"/>
      <c r="R533" s="394"/>
      <c r="S533" s="394"/>
      <c r="T533" s="23"/>
      <c r="U533" s="23"/>
      <c r="V533" s="23"/>
      <c r="W533" s="23"/>
      <c r="X533" s="23"/>
      <c r="Y533" s="23"/>
      <c r="Z533" s="23"/>
      <c r="AA533" s="23"/>
      <c r="AB533" s="23"/>
    </row>
    <row r="534" spans="3:28" ht="15.75" customHeight="1">
      <c r="C534" s="456"/>
      <c r="D534" s="459"/>
      <c r="E534" s="459"/>
      <c r="F534" s="8"/>
      <c r="G534" s="8"/>
      <c r="H534" s="460"/>
      <c r="I534" s="23"/>
      <c r="J534" s="460"/>
      <c r="K534" s="460"/>
      <c r="L534" s="460"/>
      <c r="M534" s="23"/>
      <c r="N534" s="394"/>
      <c r="O534" s="23"/>
      <c r="P534" s="23"/>
      <c r="Q534" s="23"/>
      <c r="R534" s="394"/>
      <c r="S534" s="394"/>
      <c r="T534" s="23"/>
      <c r="U534" s="23"/>
      <c r="V534" s="23"/>
      <c r="W534" s="23"/>
      <c r="X534" s="23"/>
      <c r="Y534" s="23"/>
      <c r="Z534" s="23"/>
      <c r="AA534" s="23"/>
      <c r="AB534" s="23"/>
    </row>
    <row r="535" spans="3:28" ht="15.75" customHeight="1">
      <c r="C535" s="456"/>
      <c r="D535" s="459"/>
      <c r="E535" s="459"/>
      <c r="F535" s="8"/>
      <c r="G535" s="8"/>
      <c r="H535" s="460"/>
      <c r="I535" s="23"/>
      <c r="J535" s="460"/>
      <c r="K535" s="460"/>
      <c r="L535" s="460"/>
      <c r="M535" s="23"/>
      <c r="N535" s="394"/>
      <c r="O535" s="23"/>
      <c r="P535" s="23"/>
      <c r="Q535" s="23"/>
      <c r="R535" s="394"/>
      <c r="S535" s="394"/>
      <c r="T535" s="23"/>
      <c r="U535" s="23"/>
      <c r="V535" s="23"/>
      <c r="W535" s="23"/>
      <c r="X535" s="23"/>
      <c r="Y535" s="23"/>
      <c r="Z535" s="23"/>
      <c r="AA535" s="23"/>
      <c r="AB535" s="23"/>
    </row>
    <row r="536" spans="3:28" ht="15.75" customHeight="1">
      <c r="C536" s="456"/>
      <c r="D536" s="459"/>
      <c r="E536" s="459"/>
      <c r="F536" s="8"/>
      <c r="G536" s="8"/>
      <c r="H536" s="460"/>
      <c r="I536" s="23"/>
      <c r="J536" s="460"/>
      <c r="K536" s="460"/>
      <c r="L536" s="460"/>
      <c r="M536" s="23"/>
      <c r="N536" s="394"/>
      <c r="O536" s="23"/>
      <c r="P536" s="23"/>
      <c r="Q536" s="23"/>
      <c r="R536" s="394"/>
      <c r="S536" s="394"/>
      <c r="T536" s="23"/>
      <c r="U536" s="23"/>
      <c r="V536" s="23"/>
      <c r="W536" s="23"/>
      <c r="X536" s="23"/>
      <c r="Y536" s="23"/>
      <c r="Z536" s="23"/>
      <c r="AA536" s="23"/>
      <c r="AB536" s="23"/>
    </row>
    <row r="537" spans="3:28" ht="15.75" customHeight="1">
      <c r="C537" s="456"/>
      <c r="D537" s="459"/>
      <c r="E537" s="459"/>
      <c r="F537" s="8"/>
      <c r="G537" s="8"/>
      <c r="H537" s="460"/>
      <c r="I537" s="23"/>
      <c r="J537" s="460"/>
      <c r="K537" s="460"/>
      <c r="L537" s="460"/>
      <c r="M537" s="23"/>
      <c r="N537" s="394"/>
      <c r="O537" s="23"/>
      <c r="P537" s="23"/>
      <c r="Q537" s="23"/>
      <c r="R537" s="394"/>
      <c r="S537" s="394"/>
      <c r="T537" s="23"/>
      <c r="U537" s="23"/>
      <c r="V537" s="23"/>
      <c r="W537" s="23"/>
      <c r="X537" s="23"/>
      <c r="Y537" s="23"/>
      <c r="Z537" s="23"/>
      <c r="AA537" s="23"/>
      <c r="AB537" s="23"/>
    </row>
    <row r="538" spans="3:28" ht="15.75" customHeight="1">
      <c r="C538" s="456"/>
      <c r="D538" s="459"/>
      <c r="E538" s="459"/>
      <c r="F538" s="8"/>
      <c r="G538" s="8"/>
      <c r="H538" s="460"/>
      <c r="I538" s="23"/>
      <c r="J538" s="460"/>
      <c r="K538" s="460"/>
      <c r="L538" s="460"/>
      <c r="M538" s="23"/>
      <c r="N538" s="394"/>
      <c r="O538" s="23"/>
      <c r="P538" s="23"/>
      <c r="Q538" s="23"/>
      <c r="R538" s="394"/>
      <c r="S538" s="394"/>
      <c r="T538" s="23"/>
      <c r="U538" s="23"/>
      <c r="V538" s="23"/>
      <c r="W538" s="23"/>
      <c r="X538" s="23"/>
      <c r="Y538" s="23"/>
      <c r="Z538" s="23"/>
      <c r="AA538" s="23"/>
      <c r="AB538" s="23"/>
    </row>
    <row r="539" spans="3:28" ht="15.75" customHeight="1">
      <c r="C539" s="456"/>
      <c r="D539" s="459"/>
      <c r="E539" s="459"/>
      <c r="F539" s="8"/>
      <c r="G539" s="8"/>
      <c r="H539" s="460"/>
      <c r="I539" s="23"/>
      <c r="J539" s="460"/>
      <c r="K539" s="460"/>
      <c r="L539" s="460"/>
      <c r="M539" s="23"/>
      <c r="N539" s="394"/>
      <c r="O539" s="23"/>
      <c r="P539" s="23"/>
      <c r="Q539" s="23"/>
      <c r="R539" s="394"/>
      <c r="S539" s="394"/>
      <c r="T539" s="23"/>
      <c r="U539" s="23"/>
      <c r="V539" s="23"/>
      <c r="W539" s="23"/>
      <c r="X539" s="23"/>
      <c r="Y539" s="23"/>
      <c r="Z539" s="23"/>
      <c r="AA539" s="23"/>
      <c r="AB539" s="23"/>
    </row>
    <row r="540" spans="3:28" ht="15.75" customHeight="1">
      <c r="C540" s="456"/>
      <c r="D540" s="459"/>
      <c r="E540" s="459"/>
      <c r="F540" s="8"/>
      <c r="G540" s="8"/>
      <c r="H540" s="460"/>
      <c r="I540" s="23"/>
      <c r="J540" s="460"/>
      <c r="K540" s="460"/>
      <c r="L540" s="460"/>
      <c r="M540" s="23"/>
      <c r="N540" s="394"/>
      <c r="O540" s="23"/>
      <c r="P540" s="23"/>
      <c r="Q540" s="23"/>
      <c r="R540" s="394"/>
      <c r="S540" s="394"/>
      <c r="T540" s="23"/>
      <c r="U540" s="23"/>
      <c r="V540" s="23"/>
      <c r="W540" s="23"/>
      <c r="X540" s="23"/>
      <c r="Y540" s="23"/>
      <c r="Z540" s="23"/>
      <c r="AA540" s="23"/>
      <c r="AB540" s="23"/>
    </row>
    <row r="541" spans="3:28" ht="15.75" customHeight="1">
      <c r="C541" s="456"/>
      <c r="D541" s="459"/>
      <c r="E541" s="459"/>
      <c r="F541" s="8"/>
      <c r="G541" s="8"/>
      <c r="H541" s="460"/>
      <c r="I541" s="23"/>
      <c r="J541" s="460"/>
      <c r="K541" s="460"/>
      <c r="L541" s="460"/>
      <c r="M541" s="23"/>
      <c r="N541" s="394"/>
      <c r="O541" s="23"/>
      <c r="P541" s="23"/>
      <c r="Q541" s="23"/>
      <c r="R541" s="394"/>
      <c r="S541" s="394"/>
      <c r="T541" s="23"/>
      <c r="U541" s="23"/>
      <c r="V541" s="23"/>
      <c r="W541" s="23"/>
      <c r="X541" s="23"/>
      <c r="Y541" s="23"/>
      <c r="Z541" s="23"/>
      <c r="AA541" s="23"/>
      <c r="AB541" s="23"/>
    </row>
    <row r="542" spans="3:28" ht="15.75" customHeight="1">
      <c r="C542" s="456"/>
      <c r="D542" s="459"/>
      <c r="E542" s="459"/>
      <c r="F542" s="8"/>
      <c r="G542" s="8"/>
      <c r="H542" s="460"/>
      <c r="I542" s="23"/>
      <c r="J542" s="460"/>
      <c r="K542" s="460"/>
      <c r="L542" s="460"/>
      <c r="M542" s="23"/>
      <c r="N542" s="394"/>
      <c r="O542" s="23"/>
      <c r="P542" s="23"/>
      <c r="Q542" s="23"/>
      <c r="R542" s="394"/>
      <c r="S542" s="394"/>
      <c r="T542" s="23"/>
      <c r="U542" s="23"/>
      <c r="V542" s="23"/>
      <c r="W542" s="23"/>
      <c r="X542" s="23"/>
      <c r="Y542" s="23"/>
      <c r="Z542" s="23"/>
      <c r="AA542" s="23"/>
      <c r="AB542" s="23"/>
    </row>
    <row r="543" spans="3:28" ht="15.75" customHeight="1">
      <c r="C543" s="456"/>
      <c r="D543" s="459"/>
      <c r="E543" s="459"/>
      <c r="F543" s="8"/>
      <c r="G543" s="8"/>
      <c r="H543" s="460"/>
      <c r="I543" s="23"/>
      <c r="J543" s="460"/>
      <c r="K543" s="460"/>
      <c r="L543" s="460"/>
      <c r="M543" s="23"/>
      <c r="N543" s="394"/>
      <c r="O543" s="23"/>
      <c r="P543" s="23"/>
      <c r="Q543" s="23"/>
      <c r="R543" s="394"/>
      <c r="S543" s="394"/>
      <c r="T543" s="23"/>
      <c r="U543" s="23"/>
      <c r="V543" s="23"/>
      <c r="W543" s="23"/>
      <c r="X543" s="23"/>
      <c r="Y543" s="23"/>
      <c r="Z543" s="23"/>
      <c r="AA543" s="23"/>
      <c r="AB543" s="23"/>
    </row>
    <row r="544" spans="3:28" ht="15.75" customHeight="1">
      <c r="C544" s="456"/>
      <c r="D544" s="459"/>
      <c r="E544" s="459"/>
      <c r="F544" s="8"/>
      <c r="G544" s="8"/>
      <c r="H544" s="460"/>
      <c r="I544" s="23"/>
      <c r="J544" s="460"/>
      <c r="K544" s="460"/>
      <c r="L544" s="460"/>
      <c r="M544" s="23"/>
      <c r="N544" s="394"/>
      <c r="O544" s="23"/>
      <c r="P544" s="23"/>
      <c r="Q544" s="23"/>
      <c r="R544" s="394"/>
      <c r="S544" s="394"/>
      <c r="T544" s="23"/>
      <c r="U544" s="23"/>
      <c r="V544" s="23"/>
      <c r="W544" s="23"/>
      <c r="X544" s="23"/>
      <c r="Y544" s="23"/>
      <c r="Z544" s="23"/>
      <c r="AA544" s="23"/>
      <c r="AB544" s="23"/>
    </row>
    <row r="545" spans="3:28" ht="15.75" customHeight="1">
      <c r="C545" s="456"/>
      <c r="D545" s="459"/>
      <c r="E545" s="459"/>
      <c r="F545" s="8"/>
      <c r="G545" s="8"/>
      <c r="H545" s="460"/>
      <c r="I545" s="23"/>
      <c r="J545" s="460"/>
      <c r="K545" s="460"/>
      <c r="L545" s="460"/>
      <c r="M545" s="23"/>
      <c r="N545" s="394"/>
      <c r="O545" s="23"/>
      <c r="P545" s="23"/>
      <c r="Q545" s="23"/>
      <c r="R545" s="394"/>
      <c r="S545" s="394"/>
      <c r="T545" s="23"/>
      <c r="U545" s="23"/>
      <c r="V545" s="23"/>
      <c r="W545" s="23"/>
      <c r="X545" s="23"/>
      <c r="Y545" s="23"/>
      <c r="Z545" s="23"/>
      <c r="AA545" s="23"/>
      <c r="AB545" s="23"/>
    </row>
    <row r="546" spans="3:28" ht="15.75" customHeight="1">
      <c r="C546" s="456"/>
      <c r="D546" s="459"/>
      <c r="E546" s="459"/>
      <c r="F546" s="8"/>
      <c r="G546" s="8"/>
      <c r="H546" s="460"/>
      <c r="I546" s="23"/>
      <c r="J546" s="460"/>
      <c r="K546" s="460"/>
      <c r="L546" s="460"/>
      <c r="M546" s="23"/>
      <c r="N546" s="394"/>
      <c r="O546" s="23"/>
      <c r="P546" s="23"/>
      <c r="Q546" s="23"/>
      <c r="R546" s="394"/>
      <c r="S546" s="394"/>
      <c r="T546" s="23"/>
      <c r="U546" s="23"/>
      <c r="V546" s="23"/>
      <c r="W546" s="23"/>
      <c r="X546" s="23"/>
      <c r="Y546" s="23"/>
      <c r="Z546" s="23"/>
      <c r="AA546" s="23"/>
      <c r="AB546" s="23"/>
    </row>
    <row r="547" spans="3:28" ht="15.75" customHeight="1">
      <c r="C547" s="456"/>
      <c r="D547" s="459"/>
      <c r="E547" s="459"/>
      <c r="F547" s="8"/>
      <c r="G547" s="8"/>
      <c r="H547" s="460"/>
      <c r="I547" s="23"/>
      <c r="J547" s="460"/>
      <c r="K547" s="460"/>
      <c r="L547" s="460"/>
      <c r="M547" s="23"/>
      <c r="N547" s="394"/>
      <c r="O547" s="23"/>
      <c r="P547" s="23"/>
      <c r="Q547" s="23"/>
      <c r="R547" s="394"/>
      <c r="S547" s="394"/>
      <c r="T547" s="23"/>
      <c r="U547" s="23"/>
      <c r="V547" s="23"/>
      <c r="W547" s="23"/>
      <c r="X547" s="23"/>
      <c r="Y547" s="23"/>
      <c r="Z547" s="23"/>
      <c r="AA547" s="23"/>
      <c r="AB547" s="23"/>
    </row>
    <row r="548" spans="3:28" ht="15.75" customHeight="1">
      <c r="C548" s="456"/>
      <c r="D548" s="459"/>
      <c r="E548" s="459"/>
      <c r="F548" s="8"/>
      <c r="G548" s="8"/>
      <c r="H548" s="460"/>
      <c r="I548" s="23"/>
      <c r="J548" s="460"/>
      <c r="K548" s="460"/>
      <c r="L548" s="460"/>
      <c r="M548" s="23"/>
      <c r="N548" s="394"/>
      <c r="O548" s="23"/>
      <c r="P548" s="23"/>
      <c r="Q548" s="23"/>
      <c r="R548" s="394"/>
      <c r="S548" s="394"/>
      <c r="T548" s="23"/>
      <c r="U548" s="23"/>
      <c r="V548" s="23"/>
      <c r="W548" s="23"/>
      <c r="X548" s="23"/>
      <c r="Y548" s="23"/>
      <c r="Z548" s="23"/>
      <c r="AA548" s="23"/>
      <c r="AB548" s="23"/>
    </row>
    <row r="549" spans="3:28" ht="15.75" customHeight="1">
      <c r="C549" s="456"/>
      <c r="D549" s="459"/>
      <c r="E549" s="459"/>
      <c r="F549" s="8"/>
      <c r="G549" s="8"/>
      <c r="H549" s="460"/>
      <c r="I549" s="23"/>
      <c r="J549" s="460"/>
      <c r="K549" s="460"/>
      <c r="L549" s="460"/>
      <c r="M549" s="23"/>
      <c r="N549" s="394"/>
      <c r="O549" s="23"/>
      <c r="P549" s="23"/>
      <c r="Q549" s="23"/>
      <c r="R549" s="394"/>
      <c r="S549" s="394"/>
      <c r="T549" s="23"/>
      <c r="U549" s="23"/>
      <c r="V549" s="23"/>
      <c r="W549" s="23"/>
      <c r="X549" s="23"/>
      <c r="Y549" s="23"/>
      <c r="Z549" s="23"/>
      <c r="AA549" s="23"/>
      <c r="AB549" s="23"/>
    </row>
    <row r="550" spans="3:28" ht="15.75" customHeight="1">
      <c r="C550" s="456"/>
      <c r="D550" s="459"/>
      <c r="E550" s="459"/>
      <c r="F550" s="8"/>
      <c r="G550" s="8"/>
      <c r="H550" s="460"/>
      <c r="I550" s="23"/>
      <c r="J550" s="460"/>
      <c r="K550" s="460"/>
      <c r="L550" s="460"/>
      <c r="M550" s="23"/>
      <c r="N550" s="394"/>
      <c r="O550" s="23"/>
      <c r="P550" s="23"/>
      <c r="Q550" s="23"/>
      <c r="R550" s="394"/>
      <c r="S550" s="394"/>
      <c r="T550" s="23"/>
      <c r="U550" s="23"/>
      <c r="V550" s="23"/>
      <c r="W550" s="23"/>
      <c r="X550" s="23"/>
      <c r="Y550" s="23"/>
      <c r="Z550" s="23"/>
      <c r="AA550" s="23"/>
      <c r="AB550" s="23"/>
    </row>
    <row r="551" spans="3:28" ht="15.75" customHeight="1">
      <c r="C551" s="456"/>
      <c r="D551" s="459"/>
      <c r="E551" s="459"/>
      <c r="F551" s="8"/>
      <c r="G551" s="8"/>
      <c r="H551" s="460"/>
      <c r="I551" s="23"/>
      <c r="J551" s="460"/>
      <c r="K551" s="460"/>
      <c r="L551" s="460"/>
      <c r="M551" s="23"/>
      <c r="N551" s="394"/>
      <c r="O551" s="23"/>
      <c r="P551" s="23"/>
      <c r="Q551" s="23"/>
      <c r="R551" s="394"/>
      <c r="S551" s="394"/>
      <c r="T551" s="23"/>
      <c r="U551" s="23"/>
      <c r="V551" s="23"/>
      <c r="W551" s="23"/>
      <c r="X551" s="23"/>
      <c r="Y551" s="23"/>
      <c r="Z551" s="23"/>
      <c r="AA551" s="23"/>
      <c r="AB551" s="23"/>
    </row>
    <row r="552" spans="3:28" ht="15.75" customHeight="1">
      <c r="C552" s="456"/>
      <c r="D552" s="459"/>
      <c r="E552" s="459"/>
      <c r="F552" s="8"/>
      <c r="G552" s="8"/>
      <c r="H552" s="460"/>
      <c r="I552" s="23"/>
      <c r="J552" s="460"/>
      <c r="K552" s="460"/>
      <c r="L552" s="460"/>
      <c r="M552" s="23"/>
      <c r="N552" s="394"/>
      <c r="O552" s="23"/>
      <c r="P552" s="23"/>
      <c r="Q552" s="23"/>
      <c r="R552" s="394"/>
      <c r="S552" s="394"/>
      <c r="T552" s="23"/>
      <c r="U552" s="23"/>
      <c r="V552" s="23"/>
      <c r="W552" s="23"/>
      <c r="X552" s="23"/>
      <c r="Y552" s="23"/>
      <c r="Z552" s="23"/>
      <c r="AA552" s="23"/>
      <c r="AB552" s="23"/>
    </row>
    <row r="553" spans="3:28" ht="15.75" customHeight="1">
      <c r="C553" s="456"/>
      <c r="D553" s="459"/>
      <c r="E553" s="459"/>
      <c r="F553" s="8"/>
      <c r="G553" s="8"/>
      <c r="H553" s="460"/>
      <c r="I553" s="23"/>
      <c r="J553" s="460"/>
      <c r="K553" s="460"/>
      <c r="L553" s="460"/>
      <c r="M553" s="23"/>
      <c r="N553" s="394"/>
      <c r="O553" s="23"/>
      <c r="P553" s="23"/>
      <c r="Q553" s="23"/>
      <c r="R553" s="394"/>
      <c r="S553" s="394"/>
      <c r="T553" s="23"/>
      <c r="U553" s="23"/>
      <c r="V553" s="23"/>
      <c r="W553" s="23"/>
      <c r="X553" s="23"/>
      <c r="Y553" s="23"/>
      <c r="Z553" s="23"/>
      <c r="AA553" s="23"/>
      <c r="AB553" s="23"/>
    </row>
    <row r="554" spans="3:28" ht="15.75" customHeight="1">
      <c r="C554" s="456"/>
      <c r="D554" s="459"/>
      <c r="E554" s="459"/>
      <c r="F554" s="8"/>
      <c r="G554" s="8"/>
      <c r="H554" s="460"/>
      <c r="I554" s="23"/>
      <c r="J554" s="460"/>
      <c r="K554" s="460"/>
      <c r="L554" s="460"/>
      <c r="M554" s="23"/>
      <c r="N554" s="394"/>
      <c r="O554" s="23"/>
      <c r="P554" s="23"/>
      <c r="Q554" s="23"/>
      <c r="R554" s="394"/>
      <c r="S554" s="394"/>
      <c r="T554" s="23"/>
      <c r="U554" s="23"/>
      <c r="V554" s="23"/>
      <c r="W554" s="23"/>
      <c r="X554" s="23"/>
      <c r="Y554" s="23"/>
      <c r="Z554" s="23"/>
      <c r="AA554" s="23"/>
      <c r="AB554" s="23"/>
    </row>
    <row r="555" spans="3:28" ht="15.75" customHeight="1">
      <c r="C555" s="456"/>
      <c r="D555" s="459"/>
      <c r="E555" s="459"/>
      <c r="F555" s="8"/>
      <c r="G555" s="8"/>
      <c r="H555" s="460"/>
      <c r="I555" s="23"/>
      <c r="J555" s="460"/>
      <c r="K555" s="460"/>
      <c r="L555" s="460"/>
      <c r="M555" s="23"/>
      <c r="N555" s="394"/>
      <c r="O555" s="23"/>
      <c r="P555" s="23"/>
      <c r="Q555" s="23"/>
      <c r="R555" s="394"/>
      <c r="S555" s="394"/>
      <c r="T555" s="23"/>
      <c r="U555" s="23"/>
      <c r="V555" s="23"/>
      <c r="W555" s="23"/>
      <c r="X555" s="23"/>
      <c r="Y555" s="23"/>
      <c r="Z555" s="23"/>
      <c r="AA555" s="23"/>
      <c r="AB555" s="23"/>
    </row>
    <row r="556" spans="3:28" ht="15.75" customHeight="1">
      <c r="C556" s="456"/>
      <c r="D556" s="459"/>
      <c r="E556" s="459"/>
      <c r="F556" s="8"/>
      <c r="G556" s="8"/>
      <c r="H556" s="460"/>
      <c r="I556" s="23"/>
      <c r="J556" s="460"/>
      <c r="K556" s="460"/>
      <c r="L556" s="460"/>
      <c r="M556" s="23"/>
      <c r="N556" s="394"/>
      <c r="O556" s="23"/>
      <c r="P556" s="23"/>
      <c r="Q556" s="23"/>
      <c r="R556" s="394"/>
      <c r="S556" s="394"/>
      <c r="T556" s="23"/>
      <c r="U556" s="23"/>
      <c r="V556" s="23"/>
      <c r="W556" s="23"/>
      <c r="X556" s="23"/>
      <c r="Y556" s="23"/>
      <c r="Z556" s="23"/>
      <c r="AA556" s="23"/>
      <c r="AB556" s="23"/>
    </row>
    <row r="557" spans="3:28" ht="15.75" customHeight="1">
      <c r="C557" s="456"/>
      <c r="D557" s="459"/>
      <c r="E557" s="459"/>
      <c r="F557" s="8"/>
      <c r="G557" s="8"/>
      <c r="H557" s="460"/>
      <c r="I557" s="23"/>
      <c r="J557" s="460"/>
      <c r="K557" s="460"/>
      <c r="L557" s="460"/>
      <c r="M557" s="23"/>
      <c r="N557" s="394"/>
      <c r="O557" s="23"/>
      <c r="P557" s="23"/>
      <c r="Q557" s="23"/>
      <c r="R557" s="394"/>
      <c r="S557" s="394"/>
      <c r="T557" s="23"/>
      <c r="U557" s="23"/>
      <c r="V557" s="23"/>
      <c r="W557" s="23"/>
      <c r="X557" s="23"/>
      <c r="Y557" s="23"/>
      <c r="Z557" s="23"/>
      <c r="AA557" s="23"/>
      <c r="AB557" s="23"/>
    </row>
    <row r="558" spans="3:28" ht="15.75" customHeight="1">
      <c r="C558" s="456"/>
      <c r="D558" s="459"/>
      <c r="E558" s="459"/>
      <c r="F558" s="8"/>
      <c r="G558" s="8"/>
      <c r="H558" s="460"/>
      <c r="I558" s="23"/>
      <c r="J558" s="460"/>
      <c r="K558" s="460"/>
      <c r="L558" s="460"/>
      <c r="M558" s="23"/>
      <c r="N558" s="394"/>
      <c r="O558" s="23"/>
      <c r="P558" s="23"/>
      <c r="Q558" s="23"/>
      <c r="R558" s="394"/>
      <c r="S558" s="394"/>
      <c r="T558" s="23"/>
      <c r="U558" s="23"/>
      <c r="V558" s="23"/>
      <c r="W558" s="23"/>
      <c r="X558" s="23"/>
      <c r="Y558" s="23"/>
      <c r="Z558" s="23"/>
      <c r="AA558" s="23"/>
      <c r="AB558" s="23"/>
    </row>
    <row r="559" spans="3:28" ht="15.75" customHeight="1">
      <c r="C559" s="456"/>
      <c r="D559" s="459"/>
      <c r="E559" s="459"/>
      <c r="F559" s="8"/>
      <c r="G559" s="8"/>
      <c r="H559" s="460"/>
      <c r="I559" s="23"/>
      <c r="J559" s="460"/>
      <c r="K559" s="460"/>
      <c r="L559" s="460"/>
      <c r="M559" s="23"/>
      <c r="N559" s="394"/>
      <c r="O559" s="23"/>
      <c r="P559" s="23"/>
      <c r="Q559" s="23"/>
      <c r="R559" s="394"/>
      <c r="S559" s="394"/>
      <c r="T559" s="23"/>
      <c r="U559" s="23"/>
      <c r="V559" s="23"/>
      <c r="W559" s="23"/>
      <c r="X559" s="23"/>
      <c r="Y559" s="23"/>
      <c r="Z559" s="23"/>
      <c r="AA559" s="23"/>
      <c r="AB559" s="23"/>
    </row>
    <row r="560" spans="3:28" ht="15.75" customHeight="1">
      <c r="C560" s="456"/>
      <c r="D560" s="459"/>
      <c r="E560" s="459"/>
      <c r="F560" s="8"/>
      <c r="G560" s="8"/>
      <c r="H560" s="460"/>
      <c r="I560" s="23"/>
      <c r="J560" s="460"/>
      <c r="K560" s="460"/>
      <c r="L560" s="460"/>
      <c r="M560" s="23"/>
      <c r="N560" s="394"/>
      <c r="O560" s="23"/>
      <c r="P560" s="23"/>
      <c r="Q560" s="23"/>
      <c r="R560" s="394"/>
      <c r="S560" s="394"/>
      <c r="T560" s="23"/>
      <c r="U560" s="23"/>
      <c r="V560" s="23"/>
      <c r="W560" s="23"/>
      <c r="X560" s="23"/>
      <c r="Y560" s="23"/>
      <c r="Z560" s="23"/>
      <c r="AA560" s="23"/>
      <c r="AB560" s="23"/>
    </row>
    <row r="561" spans="3:28" ht="15.75" customHeight="1">
      <c r="C561" s="456"/>
      <c r="D561" s="459"/>
      <c r="E561" s="459"/>
      <c r="F561" s="8"/>
      <c r="G561" s="8"/>
      <c r="H561" s="460"/>
      <c r="I561" s="23"/>
      <c r="J561" s="460"/>
      <c r="K561" s="460"/>
      <c r="L561" s="460"/>
      <c r="M561" s="23"/>
      <c r="N561" s="394"/>
      <c r="O561" s="23"/>
      <c r="P561" s="23"/>
      <c r="Q561" s="23"/>
      <c r="R561" s="394"/>
      <c r="S561" s="394"/>
      <c r="T561" s="23"/>
      <c r="U561" s="23"/>
      <c r="V561" s="23"/>
      <c r="W561" s="23"/>
      <c r="X561" s="23"/>
      <c r="Y561" s="23"/>
      <c r="Z561" s="23"/>
      <c r="AA561" s="23"/>
      <c r="AB561" s="23"/>
    </row>
    <row r="562" spans="3:28" ht="15.75" customHeight="1">
      <c r="C562" s="456"/>
      <c r="D562" s="459"/>
      <c r="E562" s="459"/>
      <c r="F562" s="8"/>
      <c r="G562" s="8"/>
      <c r="H562" s="460"/>
      <c r="I562" s="23"/>
      <c r="J562" s="460"/>
      <c r="K562" s="460"/>
      <c r="L562" s="460"/>
      <c r="M562" s="23"/>
      <c r="N562" s="394"/>
      <c r="O562" s="23"/>
      <c r="P562" s="23"/>
      <c r="Q562" s="23"/>
      <c r="R562" s="394"/>
      <c r="S562" s="394"/>
      <c r="T562" s="23"/>
      <c r="U562" s="23"/>
      <c r="V562" s="23"/>
      <c r="W562" s="23"/>
      <c r="X562" s="23"/>
      <c r="Y562" s="23"/>
      <c r="Z562" s="23"/>
      <c r="AA562" s="23"/>
      <c r="AB562" s="23"/>
    </row>
    <row r="563" spans="3:28" ht="15.75" customHeight="1">
      <c r="C563" s="456"/>
      <c r="D563" s="459"/>
      <c r="E563" s="459"/>
      <c r="F563" s="8"/>
      <c r="G563" s="8"/>
      <c r="H563" s="460"/>
      <c r="I563" s="23"/>
      <c r="J563" s="460"/>
      <c r="K563" s="460"/>
      <c r="L563" s="460"/>
      <c r="M563" s="23"/>
      <c r="N563" s="394"/>
      <c r="O563" s="23"/>
      <c r="P563" s="23"/>
      <c r="Q563" s="23"/>
      <c r="R563" s="394"/>
      <c r="S563" s="394"/>
      <c r="T563" s="23"/>
      <c r="U563" s="23"/>
      <c r="V563" s="23"/>
      <c r="W563" s="23"/>
      <c r="X563" s="23"/>
      <c r="Y563" s="23"/>
      <c r="Z563" s="23"/>
      <c r="AA563" s="23"/>
      <c r="AB563" s="23"/>
    </row>
    <row r="564" spans="3:28" ht="15.75" customHeight="1">
      <c r="C564" s="456"/>
      <c r="D564" s="459"/>
      <c r="E564" s="459"/>
      <c r="F564" s="8"/>
      <c r="G564" s="8"/>
      <c r="H564" s="460"/>
      <c r="I564" s="23"/>
      <c r="J564" s="460"/>
      <c r="K564" s="460"/>
      <c r="L564" s="460"/>
      <c r="M564" s="23"/>
      <c r="N564" s="394"/>
      <c r="O564" s="23"/>
      <c r="P564" s="23"/>
      <c r="Q564" s="23"/>
      <c r="R564" s="394"/>
      <c r="S564" s="394"/>
      <c r="T564" s="23"/>
      <c r="U564" s="23"/>
      <c r="V564" s="23"/>
      <c r="W564" s="23"/>
      <c r="X564" s="23"/>
      <c r="Y564" s="23"/>
      <c r="Z564" s="23"/>
      <c r="AA564" s="23"/>
      <c r="AB564" s="23"/>
    </row>
    <row r="565" spans="3:28" ht="15.75" customHeight="1">
      <c r="C565" s="456"/>
      <c r="D565" s="459"/>
      <c r="E565" s="459"/>
      <c r="F565" s="8"/>
      <c r="G565" s="8"/>
      <c r="H565" s="460"/>
      <c r="I565" s="23"/>
      <c r="J565" s="460"/>
      <c r="K565" s="460"/>
      <c r="L565" s="460"/>
      <c r="M565" s="23"/>
      <c r="N565" s="394"/>
      <c r="O565" s="23"/>
      <c r="P565" s="23"/>
      <c r="Q565" s="23"/>
      <c r="R565" s="394"/>
      <c r="S565" s="394"/>
      <c r="T565" s="23"/>
      <c r="U565" s="23"/>
      <c r="V565" s="23"/>
      <c r="W565" s="23"/>
      <c r="X565" s="23"/>
      <c r="Y565" s="23"/>
      <c r="Z565" s="23"/>
      <c r="AA565" s="23"/>
      <c r="AB565" s="23"/>
    </row>
    <row r="566" spans="3:28" ht="15.75" customHeight="1">
      <c r="C566" s="456"/>
      <c r="D566" s="459"/>
      <c r="E566" s="459"/>
      <c r="F566" s="8"/>
      <c r="G566" s="8"/>
      <c r="H566" s="460"/>
      <c r="I566" s="23"/>
      <c r="J566" s="460"/>
      <c r="K566" s="460"/>
      <c r="L566" s="460"/>
      <c r="M566" s="23"/>
      <c r="N566" s="394"/>
      <c r="O566" s="23"/>
      <c r="P566" s="23"/>
      <c r="Q566" s="23"/>
      <c r="R566" s="394"/>
      <c r="S566" s="394"/>
      <c r="T566" s="23"/>
      <c r="U566" s="23"/>
      <c r="V566" s="23"/>
      <c r="W566" s="23"/>
      <c r="X566" s="23"/>
      <c r="Y566" s="23"/>
      <c r="Z566" s="23"/>
      <c r="AA566" s="23"/>
      <c r="AB566" s="23"/>
    </row>
    <row r="567" spans="3:28" ht="15.75" customHeight="1">
      <c r="C567" s="456"/>
      <c r="D567" s="459"/>
      <c r="E567" s="459"/>
      <c r="F567" s="8"/>
      <c r="G567" s="8"/>
      <c r="H567" s="460"/>
      <c r="I567" s="23"/>
      <c r="J567" s="460"/>
      <c r="K567" s="460"/>
      <c r="L567" s="460"/>
      <c r="M567" s="23"/>
      <c r="N567" s="394"/>
      <c r="O567" s="23"/>
      <c r="P567" s="23"/>
      <c r="Q567" s="23"/>
      <c r="R567" s="394"/>
      <c r="S567" s="394"/>
      <c r="T567" s="23"/>
      <c r="U567" s="23"/>
      <c r="V567" s="23"/>
      <c r="W567" s="23"/>
      <c r="X567" s="23"/>
      <c r="Y567" s="23"/>
      <c r="Z567" s="23"/>
      <c r="AA567" s="23"/>
      <c r="AB567" s="23"/>
    </row>
    <row r="568" spans="3:28" ht="15.75" customHeight="1">
      <c r="C568" s="456"/>
      <c r="D568" s="459"/>
      <c r="E568" s="459"/>
      <c r="F568" s="8"/>
      <c r="G568" s="8"/>
      <c r="H568" s="460"/>
      <c r="I568" s="23"/>
      <c r="J568" s="460"/>
      <c r="K568" s="460"/>
      <c r="L568" s="460"/>
      <c r="M568" s="23"/>
      <c r="N568" s="394"/>
      <c r="O568" s="23"/>
      <c r="P568" s="23"/>
      <c r="Q568" s="23"/>
      <c r="R568" s="394"/>
      <c r="S568" s="394"/>
      <c r="T568" s="23"/>
      <c r="U568" s="23"/>
      <c r="V568" s="23"/>
      <c r="W568" s="23"/>
      <c r="X568" s="23"/>
      <c r="Y568" s="23"/>
      <c r="Z568" s="23"/>
      <c r="AA568" s="23"/>
      <c r="AB568" s="23"/>
    </row>
    <row r="569" spans="3:28" ht="15.75" customHeight="1">
      <c r="C569" s="456"/>
      <c r="D569" s="459"/>
      <c r="E569" s="459"/>
      <c r="F569" s="8"/>
      <c r="G569" s="8"/>
      <c r="H569" s="460"/>
      <c r="I569" s="23"/>
      <c r="J569" s="460"/>
      <c r="K569" s="460"/>
      <c r="L569" s="460"/>
      <c r="M569" s="23"/>
      <c r="N569" s="394"/>
      <c r="O569" s="23"/>
      <c r="P569" s="23"/>
      <c r="Q569" s="23"/>
      <c r="R569" s="394"/>
      <c r="S569" s="394"/>
      <c r="T569" s="23"/>
      <c r="U569" s="23"/>
      <c r="V569" s="23"/>
      <c r="W569" s="23"/>
      <c r="X569" s="23"/>
      <c r="Y569" s="23"/>
      <c r="Z569" s="23"/>
      <c r="AA569" s="23"/>
      <c r="AB569" s="23"/>
    </row>
    <row r="570" spans="3:28" ht="15.75" customHeight="1">
      <c r="C570" s="456"/>
      <c r="D570" s="459"/>
      <c r="E570" s="459"/>
      <c r="F570" s="8"/>
      <c r="G570" s="8"/>
      <c r="H570" s="460"/>
      <c r="I570" s="23"/>
      <c r="J570" s="460"/>
      <c r="K570" s="460"/>
      <c r="L570" s="460"/>
      <c r="M570" s="23"/>
      <c r="N570" s="394"/>
      <c r="O570" s="23"/>
      <c r="P570" s="23"/>
      <c r="Q570" s="23"/>
      <c r="R570" s="394"/>
      <c r="S570" s="394"/>
      <c r="T570" s="23"/>
      <c r="U570" s="23"/>
      <c r="V570" s="23"/>
      <c r="W570" s="23"/>
      <c r="X570" s="23"/>
      <c r="Y570" s="23"/>
      <c r="Z570" s="23"/>
      <c r="AA570" s="23"/>
      <c r="AB570" s="23"/>
    </row>
    <row r="571" spans="3:28" ht="15.75" customHeight="1">
      <c r="C571" s="456"/>
      <c r="D571" s="459"/>
      <c r="E571" s="459"/>
      <c r="F571" s="8"/>
      <c r="G571" s="8"/>
      <c r="H571" s="460"/>
      <c r="I571" s="23"/>
      <c r="J571" s="460"/>
      <c r="K571" s="460"/>
      <c r="L571" s="460"/>
      <c r="M571" s="23"/>
      <c r="N571" s="394"/>
      <c r="O571" s="23"/>
      <c r="P571" s="23"/>
      <c r="Q571" s="23"/>
      <c r="R571" s="394"/>
      <c r="S571" s="394"/>
      <c r="T571" s="23"/>
      <c r="U571" s="23"/>
      <c r="V571" s="23"/>
      <c r="W571" s="23"/>
      <c r="X571" s="23"/>
      <c r="Y571" s="23"/>
      <c r="Z571" s="23"/>
      <c r="AA571" s="23"/>
      <c r="AB571" s="23"/>
    </row>
    <row r="572" spans="3:28" ht="15.75" customHeight="1">
      <c r="C572" s="456"/>
      <c r="D572" s="459"/>
      <c r="E572" s="459"/>
      <c r="F572" s="8"/>
      <c r="G572" s="8"/>
      <c r="H572" s="460"/>
      <c r="I572" s="23"/>
      <c r="J572" s="460"/>
      <c r="K572" s="460"/>
      <c r="L572" s="460"/>
      <c r="M572" s="23"/>
      <c r="N572" s="394"/>
      <c r="O572" s="23"/>
      <c r="P572" s="23"/>
      <c r="Q572" s="23"/>
      <c r="R572" s="394"/>
      <c r="S572" s="394"/>
      <c r="T572" s="23"/>
      <c r="U572" s="23"/>
      <c r="V572" s="23"/>
      <c r="W572" s="23"/>
      <c r="X572" s="23"/>
      <c r="Y572" s="23"/>
      <c r="Z572" s="23"/>
      <c r="AA572" s="23"/>
      <c r="AB572" s="23"/>
    </row>
    <row r="573" spans="3:28" ht="15.75" customHeight="1">
      <c r="C573" s="456"/>
      <c r="D573" s="459"/>
      <c r="E573" s="459"/>
      <c r="F573" s="8"/>
      <c r="G573" s="8"/>
      <c r="H573" s="460"/>
      <c r="I573" s="23"/>
      <c r="J573" s="460"/>
      <c r="K573" s="460"/>
      <c r="L573" s="460"/>
      <c r="M573" s="23"/>
      <c r="N573" s="394"/>
      <c r="O573" s="23"/>
      <c r="P573" s="23"/>
      <c r="Q573" s="23"/>
      <c r="R573" s="394"/>
      <c r="S573" s="394"/>
      <c r="T573" s="23"/>
      <c r="U573" s="23"/>
      <c r="V573" s="23"/>
      <c r="W573" s="23"/>
      <c r="X573" s="23"/>
      <c r="Y573" s="23"/>
      <c r="Z573" s="23"/>
      <c r="AA573" s="23"/>
      <c r="AB573" s="23"/>
    </row>
    <row r="574" spans="3:28" ht="15.75" customHeight="1">
      <c r="C574" s="456"/>
      <c r="D574" s="459"/>
      <c r="E574" s="459"/>
      <c r="F574" s="8"/>
      <c r="G574" s="8"/>
      <c r="H574" s="460"/>
      <c r="I574" s="23"/>
      <c r="J574" s="460"/>
      <c r="K574" s="460"/>
      <c r="L574" s="460"/>
      <c r="M574" s="23"/>
      <c r="N574" s="394"/>
      <c r="O574" s="23"/>
      <c r="P574" s="23"/>
      <c r="Q574" s="23"/>
      <c r="R574" s="394"/>
      <c r="S574" s="394"/>
      <c r="T574" s="23"/>
      <c r="U574" s="23"/>
      <c r="V574" s="23"/>
      <c r="W574" s="23"/>
      <c r="X574" s="23"/>
      <c r="Y574" s="23"/>
      <c r="Z574" s="23"/>
      <c r="AA574" s="23"/>
      <c r="AB574" s="23"/>
    </row>
    <row r="575" spans="3:28" ht="15.75" customHeight="1">
      <c r="C575" s="456"/>
      <c r="D575" s="459"/>
      <c r="E575" s="459"/>
      <c r="F575" s="8"/>
      <c r="G575" s="8"/>
      <c r="H575" s="460"/>
      <c r="I575" s="23"/>
      <c r="J575" s="460"/>
      <c r="K575" s="460"/>
      <c r="L575" s="460"/>
      <c r="M575" s="23"/>
      <c r="N575" s="394"/>
      <c r="O575" s="23"/>
      <c r="P575" s="23"/>
      <c r="Q575" s="23"/>
      <c r="R575" s="394"/>
      <c r="S575" s="394"/>
      <c r="T575" s="23"/>
      <c r="U575" s="23"/>
      <c r="V575" s="23"/>
      <c r="W575" s="23"/>
      <c r="X575" s="23"/>
      <c r="Y575" s="23"/>
      <c r="Z575" s="23"/>
      <c r="AA575" s="23"/>
      <c r="AB575" s="23"/>
    </row>
    <row r="576" spans="3:28" ht="15.75" customHeight="1">
      <c r="C576" s="456"/>
      <c r="D576" s="459"/>
      <c r="E576" s="459"/>
      <c r="F576" s="8"/>
      <c r="G576" s="8"/>
      <c r="H576" s="460"/>
      <c r="I576" s="23"/>
      <c r="J576" s="460"/>
      <c r="K576" s="460"/>
      <c r="L576" s="460"/>
      <c r="M576" s="23"/>
      <c r="N576" s="394"/>
      <c r="O576" s="23"/>
      <c r="P576" s="23"/>
      <c r="Q576" s="23"/>
      <c r="R576" s="394"/>
      <c r="S576" s="394"/>
      <c r="T576" s="23"/>
      <c r="U576" s="23"/>
      <c r="V576" s="23"/>
      <c r="W576" s="23"/>
      <c r="X576" s="23"/>
      <c r="Y576" s="23"/>
      <c r="Z576" s="23"/>
      <c r="AA576" s="23"/>
      <c r="AB576" s="23"/>
    </row>
    <row r="577" spans="3:28" ht="15.75" customHeight="1">
      <c r="C577" s="456"/>
      <c r="D577" s="459"/>
      <c r="E577" s="459"/>
      <c r="F577" s="8"/>
      <c r="G577" s="8"/>
      <c r="H577" s="460"/>
      <c r="I577" s="23"/>
      <c r="J577" s="460"/>
      <c r="K577" s="460"/>
      <c r="L577" s="460"/>
      <c r="M577" s="23"/>
      <c r="N577" s="394"/>
      <c r="O577" s="23"/>
      <c r="P577" s="23"/>
      <c r="Q577" s="23"/>
      <c r="R577" s="394"/>
      <c r="S577" s="394"/>
      <c r="T577" s="23"/>
      <c r="U577" s="23"/>
      <c r="V577" s="23"/>
      <c r="W577" s="23"/>
      <c r="X577" s="23"/>
      <c r="Y577" s="23"/>
      <c r="Z577" s="23"/>
      <c r="AA577" s="23"/>
      <c r="AB577" s="23"/>
    </row>
    <row r="578" spans="3:28" ht="15.75" customHeight="1">
      <c r="C578" s="456"/>
      <c r="D578" s="459"/>
      <c r="E578" s="459"/>
      <c r="F578" s="8"/>
      <c r="G578" s="8"/>
      <c r="H578" s="460"/>
      <c r="I578" s="23"/>
      <c r="J578" s="460"/>
      <c r="K578" s="460"/>
      <c r="L578" s="460"/>
      <c r="M578" s="23"/>
      <c r="N578" s="394"/>
      <c r="O578" s="23"/>
      <c r="P578" s="23"/>
      <c r="Q578" s="23"/>
      <c r="R578" s="394"/>
      <c r="S578" s="394"/>
      <c r="T578" s="23"/>
      <c r="U578" s="23"/>
      <c r="V578" s="23"/>
      <c r="W578" s="23"/>
      <c r="X578" s="23"/>
      <c r="Y578" s="23"/>
      <c r="Z578" s="23"/>
      <c r="AA578" s="23"/>
      <c r="AB578" s="23"/>
    </row>
    <row r="579" spans="3:28" ht="15.75" customHeight="1">
      <c r="C579" s="456"/>
      <c r="D579" s="459"/>
      <c r="E579" s="459"/>
      <c r="F579" s="8"/>
      <c r="G579" s="8"/>
      <c r="H579" s="460"/>
      <c r="I579" s="23"/>
      <c r="J579" s="460"/>
      <c r="K579" s="460"/>
      <c r="L579" s="460"/>
      <c r="M579" s="23"/>
      <c r="N579" s="394"/>
      <c r="O579" s="23"/>
      <c r="P579" s="23"/>
      <c r="Q579" s="23"/>
      <c r="R579" s="394"/>
      <c r="S579" s="394"/>
      <c r="T579" s="23"/>
      <c r="U579" s="23"/>
      <c r="V579" s="23"/>
      <c r="W579" s="23"/>
      <c r="X579" s="23"/>
      <c r="Y579" s="23"/>
      <c r="Z579" s="23"/>
      <c r="AA579" s="23"/>
      <c r="AB579" s="23"/>
    </row>
    <row r="580" spans="3:28" ht="15.75" customHeight="1">
      <c r="C580" s="456"/>
      <c r="D580" s="459"/>
      <c r="E580" s="459"/>
      <c r="F580" s="8"/>
      <c r="G580" s="8"/>
      <c r="H580" s="460"/>
      <c r="I580" s="23"/>
      <c r="J580" s="460"/>
      <c r="K580" s="460"/>
      <c r="L580" s="460"/>
      <c r="M580" s="23"/>
      <c r="N580" s="394"/>
      <c r="O580" s="23"/>
      <c r="P580" s="23"/>
      <c r="Q580" s="23"/>
      <c r="R580" s="394"/>
      <c r="S580" s="394"/>
      <c r="T580" s="23"/>
      <c r="U580" s="23"/>
      <c r="V580" s="23"/>
      <c r="W580" s="23"/>
      <c r="X580" s="23"/>
      <c r="Y580" s="23"/>
      <c r="Z580" s="23"/>
      <c r="AA580" s="23"/>
      <c r="AB580" s="23"/>
    </row>
    <row r="581" spans="3:28" ht="15.75" customHeight="1">
      <c r="C581" s="456"/>
      <c r="D581" s="459"/>
      <c r="E581" s="459"/>
      <c r="F581" s="8"/>
      <c r="G581" s="8"/>
      <c r="H581" s="460"/>
      <c r="I581" s="23"/>
      <c r="J581" s="460"/>
      <c r="K581" s="460"/>
      <c r="L581" s="460"/>
      <c r="M581" s="23"/>
      <c r="N581" s="394"/>
      <c r="O581" s="23"/>
      <c r="P581" s="23"/>
      <c r="Q581" s="23"/>
      <c r="R581" s="394"/>
      <c r="S581" s="394"/>
      <c r="T581" s="23"/>
      <c r="U581" s="23"/>
      <c r="V581" s="23"/>
      <c r="W581" s="23"/>
      <c r="X581" s="23"/>
      <c r="Y581" s="23"/>
      <c r="Z581" s="23"/>
      <c r="AA581" s="23"/>
      <c r="AB581" s="23"/>
    </row>
    <row r="582" spans="3:28" ht="15.75" customHeight="1">
      <c r="C582" s="456"/>
      <c r="D582" s="459"/>
      <c r="E582" s="459"/>
      <c r="F582" s="8"/>
      <c r="G582" s="8"/>
      <c r="H582" s="460"/>
      <c r="I582" s="23"/>
      <c r="J582" s="460"/>
      <c r="K582" s="460"/>
      <c r="L582" s="460"/>
      <c r="M582" s="23"/>
      <c r="N582" s="394"/>
      <c r="O582" s="23"/>
      <c r="P582" s="23"/>
      <c r="Q582" s="23"/>
      <c r="R582" s="394"/>
      <c r="S582" s="394"/>
      <c r="T582" s="23"/>
      <c r="U582" s="23"/>
      <c r="V582" s="23"/>
      <c r="W582" s="23"/>
      <c r="X582" s="23"/>
      <c r="Y582" s="23"/>
      <c r="Z582" s="23"/>
      <c r="AA582" s="23"/>
      <c r="AB582" s="23"/>
    </row>
    <row r="583" spans="3:28" ht="15.75" customHeight="1">
      <c r="C583" s="456"/>
      <c r="D583" s="459"/>
      <c r="E583" s="459"/>
      <c r="F583" s="8"/>
      <c r="G583" s="8"/>
      <c r="H583" s="460"/>
      <c r="I583" s="23"/>
      <c r="J583" s="460"/>
      <c r="K583" s="460"/>
      <c r="L583" s="460"/>
      <c r="M583" s="23"/>
      <c r="N583" s="394"/>
      <c r="O583" s="23"/>
      <c r="P583" s="23"/>
      <c r="Q583" s="23"/>
      <c r="R583" s="394"/>
      <c r="S583" s="394"/>
      <c r="T583" s="23"/>
      <c r="U583" s="23"/>
      <c r="V583" s="23"/>
      <c r="W583" s="23"/>
      <c r="X583" s="23"/>
      <c r="Y583" s="23"/>
      <c r="Z583" s="23"/>
      <c r="AA583" s="23"/>
      <c r="AB583" s="23"/>
    </row>
    <row r="584" spans="3:28" ht="15.75" customHeight="1">
      <c r="C584" s="456"/>
      <c r="D584" s="459"/>
      <c r="E584" s="459"/>
      <c r="F584" s="8"/>
      <c r="G584" s="8"/>
      <c r="H584" s="460"/>
      <c r="I584" s="23"/>
      <c r="J584" s="460"/>
      <c r="K584" s="460"/>
      <c r="L584" s="460"/>
      <c r="M584" s="23"/>
      <c r="N584" s="394"/>
      <c r="O584" s="23"/>
      <c r="P584" s="23"/>
      <c r="Q584" s="23"/>
      <c r="R584" s="394"/>
      <c r="S584" s="394"/>
      <c r="T584" s="23"/>
      <c r="U584" s="23"/>
      <c r="V584" s="23"/>
      <c r="W584" s="23"/>
      <c r="X584" s="23"/>
      <c r="Y584" s="23"/>
      <c r="Z584" s="23"/>
      <c r="AA584" s="23"/>
      <c r="AB584" s="23"/>
    </row>
    <row r="585" spans="3:28" ht="15.75" customHeight="1">
      <c r="C585" s="456"/>
      <c r="D585" s="459"/>
      <c r="E585" s="459"/>
      <c r="F585" s="8"/>
      <c r="G585" s="8"/>
      <c r="H585" s="460"/>
      <c r="I585" s="23"/>
      <c r="J585" s="460"/>
      <c r="K585" s="460"/>
      <c r="L585" s="460"/>
      <c r="M585" s="23"/>
      <c r="N585" s="394"/>
      <c r="O585" s="23"/>
      <c r="P585" s="23"/>
      <c r="Q585" s="23"/>
      <c r="R585" s="394"/>
      <c r="S585" s="394"/>
      <c r="T585" s="23"/>
      <c r="U585" s="23"/>
      <c r="V585" s="23"/>
      <c r="W585" s="23"/>
      <c r="X585" s="23"/>
      <c r="Y585" s="23"/>
      <c r="Z585" s="23"/>
      <c r="AA585" s="23"/>
      <c r="AB585" s="23"/>
    </row>
    <row r="586" spans="3:28" ht="15.75" customHeight="1">
      <c r="C586" s="456"/>
      <c r="D586" s="459"/>
      <c r="E586" s="459"/>
      <c r="F586" s="8"/>
      <c r="G586" s="8"/>
      <c r="H586" s="460"/>
      <c r="I586" s="23"/>
      <c r="J586" s="460"/>
      <c r="K586" s="460"/>
      <c r="L586" s="460"/>
      <c r="M586" s="23"/>
      <c r="N586" s="394"/>
      <c r="O586" s="23"/>
      <c r="P586" s="23"/>
      <c r="Q586" s="23"/>
      <c r="R586" s="394"/>
      <c r="S586" s="394"/>
      <c r="T586" s="23"/>
      <c r="U586" s="23"/>
      <c r="V586" s="23"/>
      <c r="W586" s="23"/>
      <c r="X586" s="23"/>
      <c r="Y586" s="23"/>
      <c r="Z586" s="23"/>
      <c r="AA586" s="23"/>
      <c r="AB586" s="23"/>
    </row>
    <row r="587" spans="3:28" ht="15.75" customHeight="1">
      <c r="C587" s="456"/>
      <c r="D587" s="459"/>
      <c r="E587" s="459"/>
      <c r="F587" s="8"/>
      <c r="G587" s="8"/>
      <c r="H587" s="460"/>
      <c r="I587" s="23"/>
      <c r="J587" s="460"/>
      <c r="K587" s="460"/>
      <c r="L587" s="460"/>
      <c r="M587" s="23"/>
      <c r="N587" s="394"/>
      <c r="O587" s="23"/>
      <c r="P587" s="23"/>
      <c r="Q587" s="23"/>
      <c r="R587" s="394"/>
      <c r="S587" s="394"/>
      <c r="T587" s="23"/>
      <c r="U587" s="23"/>
      <c r="V587" s="23"/>
      <c r="W587" s="23"/>
      <c r="X587" s="23"/>
      <c r="Y587" s="23"/>
      <c r="Z587" s="23"/>
      <c r="AA587" s="23"/>
      <c r="AB587" s="23"/>
    </row>
    <row r="588" spans="3:28" ht="15.75" customHeight="1">
      <c r="C588" s="456"/>
      <c r="D588" s="459"/>
      <c r="E588" s="459"/>
      <c r="F588" s="8"/>
      <c r="G588" s="8"/>
      <c r="H588" s="460"/>
      <c r="I588" s="23"/>
      <c r="J588" s="460"/>
      <c r="K588" s="460"/>
      <c r="L588" s="460"/>
      <c r="M588" s="23"/>
      <c r="N588" s="394"/>
      <c r="O588" s="23"/>
      <c r="P588" s="23"/>
      <c r="Q588" s="23"/>
      <c r="R588" s="394"/>
      <c r="S588" s="394"/>
      <c r="T588" s="23"/>
      <c r="U588" s="23"/>
      <c r="V588" s="23"/>
      <c r="W588" s="23"/>
      <c r="X588" s="23"/>
      <c r="Y588" s="23"/>
      <c r="Z588" s="23"/>
      <c r="AA588" s="23"/>
      <c r="AB588" s="23"/>
    </row>
    <row r="589" spans="3:28" ht="15.75" customHeight="1">
      <c r="C589" s="456"/>
      <c r="D589" s="459"/>
      <c r="E589" s="459"/>
      <c r="F589" s="8"/>
      <c r="G589" s="8"/>
      <c r="H589" s="460"/>
      <c r="I589" s="23"/>
      <c r="J589" s="460"/>
      <c r="K589" s="460"/>
      <c r="L589" s="460"/>
      <c r="M589" s="23"/>
      <c r="N589" s="394"/>
      <c r="O589" s="23"/>
      <c r="P589" s="23"/>
      <c r="Q589" s="23"/>
      <c r="R589" s="394"/>
      <c r="S589" s="394"/>
      <c r="T589" s="23"/>
      <c r="U589" s="23"/>
      <c r="V589" s="23"/>
      <c r="W589" s="23"/>
      <c r="X589" s="23"/>
      <c r="Y589" s="23"/>
      <c r="Z589" s="23"/>
      <c r="AA589" s="23"/>
      <c r="AB589" s="23"/>
    </row>
    <row r="590" spans="3:28" ht="15.75" customHeight="1">
      <c r="C590" s="456"/>
      <c r="D590" s="459"/>
      <c r="E590" s="459"/>
      <c r="F590" s="8"/>
      <c r="G590" s="8"/>
      <c r="H590" s="460"/>
      <c r="I590" s="23"/>
      <c r="J590" s="460"/>
      <c r="K590" s="460"/>
      <c r="L590" s="460"/>
      <c r="M590" s="23"/>
      <c r="N590" s="394"/>
      <c r="O590" s="23"/>
      <c r="P590" s="23"/>
      <c r="Q590" s="23"/>
      <c r="R590" s="394"/>
      <c r="S590" s="394"/>
      <c r="T590" s="23"/>
      <c r="U590" s="23"/>
      <c r="V590" s="23"/>
      <c r="W590" s="23"/>
      <c r="X590" s="23"/>
      <c r="Y590" s="23"/>
      <c r="Z590" s="23"/>
      <c r="AA590" s="23"/>
      <c r="AB590" s="23"/>
    </row>
    <row r="591" spans="3:28" ht="15.75" customHeight="1">
      <c r="C591" s="456"/>
      <c r="D591" s="459"/>
      <c r="E591" s="459"/>
      <c r="F591" s="8"/>
      <c r="G591" s="8"/>
      <c r="H591" s="460"/>
      <c r="I591" s="23"/>
      <c r="J591" s="460"/>
      <c r="K591" s="460"/>
      <c r="L591" s="460"/>
      <c r="M591" s="23"/>
      <c r="N591" s="394"/>
      <c r="O591" s="23"/>
      <c r="P591" s="23"/>
      <c r="Q591" s="23"/>
      <c r="R591" s="394"/>
      <c r="S591" s="394"/>
      <c r="T591" s="23"/>
      <c r="U591" s="23"/>
      <c r="V591" s="23"/>
      <c r="W591" s="23"/>
      <c r="X591" s="23"/>
      <c r="Y591" s="23"/>
      <c r="Z591" s="23"/>
      <c r="AA591" s="23"/>
      <c r="AB591" s="23"/>
    </row>
    <row r="592" spans="3:28" ht="15.75" customHeight="1">
      <c r="C592" s="456"/>
      <c r="D592" s="459"/>
      <c r="E592" s="459"/>
      <c r="F592" s="8"/>
      <c r="G592" s="8"/>
      <c r="H592" s="460"/>
      <c r="I592" s="23"/>
      <c r="J592" s="460"/>
      <c r="K592" s="460"/>
      <c r="L592" s="460"/>
      <c r="M592" s="23"/>
      <c r="N592" s="394"/>
      <c r="O592" s="23"/>
      <c r="P592" s="23"/>
      <c r="Q592" s="23"/>
      <c r="R592" s="394"/>
      <c r="S592" s="394"/>
      <c r="T592" s="23"/>
      <c r="U592" s="23"/>
      <c r="V592" s="23"/>
      <c r="W592" s="23"/>
      <c r="X592" s="23"/>
      <c r="Y592" s="23"/>
      <c r="Z592" s="23"/>
      <c r="AA592" s="23"/>
      <c r="AB592" s="23"/>
    </row>
    <row r="593" spans="3:28" ht="15.75" customHeight="1">
      <c r="C593" s="456"/>
      <c r="D593" s="459"/>
      <c r="E593" s="459"/>
      <c r="F593" s="8"/>
      <c r="G593" s="8"/>
      <c r="H593" s="460"/>
      <c r="I593" s="23"/>
      <c r="J593" s="460"/>
      <c r="K593" s="460"/>
      <c r="L593" s="460"/>
      <c r="M593" s="23"/>
      <c r="N593" s="394"/>
      <c r="O593" s="23"/>
      <c r="P593" s="23"/>
      <c r="Q593" s="23"/>
      <c r="R593" s="394"/>
      <c r="S593" s="394"/>
      <c r="T593" s="23"/>
      <c r="U593" s="23"/>
      <c r="V593" s="23"/>
      <c r="W593" s="23"/>
      <c r="X593" s="23"/>
      <c r="Y593" s="23"/>
      <c r="Z593" s="23"/>
      <c r="AA593" s="23"/>
      <c r="AB593" s="23"/>
    </row>
    <row r="594" spans="3:28" ht="15.75" customHeight="1">
      <c r="C594" s="456"/>
      <c r="D594" s="459"/>
      <c r="E594" s="459"/>
      <c r="F594" s="8"/>
      <c r="G594" s="8"/>
      <c r="H594" s="460"/>
      <c r="I594" s="23"/>
      <c r="J594" s="460"/>
      <c r="K594" s="460"/>
      <c r="L594" s="460"/>
      <c r="M594" s="23"/>
      <c r="N594" s="394"/>
      <c r="O594" s="23"/>
      <c r="P594" s="23"/>
      <c r="Q594" s="23"/>
      <c r="R594" s="394"/>
      <c r="S594" s="394"/>
      <c r="T594" s="23"/>
      <c r="U594" s="23"/>
      <c r="V594" s="23"/>
      <c r="W594" s="23"/>
      <c r="X594" s="23"/>
      <c r="Y594" s="23"/>
      <c r="Z594" s="23"/>
      <c r="AA594" s="23"/>
      <c r="AB594" s="23"/>
    </row>
    <row r="595" spans="3:28" ht="15.75" customHeight="1">
      <c r="C595" s="456"/>
      <c r="D595" s="459"/>
      <c r="E595" s="459"/>
      <c r="F595" s="8"/>
      <c r="G595" s="8"/>
      <c r="H595" s="460"/>
      <c r="I595" s="23"/>
      <c r="J595" s="460"/>
      <c r="K595" s="460"/>
      <c r="L595" s="460"/>
      <c r="M595" s="23"/>
      <c r="N595" s="394"/>
      <c r="O595" s="23"/>
      <c r="P595" s="23"/>
      <c r="Q595" s="23"/>
      <c r="R595" s="394"/>
      <c r="S595" s="394"/>
      <c r="T595" s="23"/>
      <c r="U595" s="23"/>
      <c r="V595" s="23"/>
      <c r="W595" s="23"/>
      <c r="X595" s="23"/>
      <c r="Y595" s="23"/>
      <c r="Z595" s="23"/>
      <c r="AA595" s="23"/>
      <c r="AB595" s="23"/>
    </row>
    <row r="596" spans="3:28" ht="15.75" customHeight="1">
      <c r="C596" s="456"/>
      <c r="D596" s="459"/>
      <c r="E596" s="459"/>
      <c r="F596" s="8"/>
      <c r="G596" s="8"/>
      <c r="H596" s="460"/>
      <c r="I596" s="23"/>
      <c r="J596" s="460"/>
      <c r="K596" s="460"/>
      <c r="L596" s="460"/>
      <c r="M596" s="23"/>
      <c r="N596" s="394"/>
      <c r="O596" s="23"/>
      <c r="P596" s="23"/>
      <c r="Q596" s="23"/>
      <c r="R596" s="394"/>
      <c r="S596" s="394"/>
      <c r="T596" s="23"/>
      <c r="U596" s="23"/>
      <c r="V596" s="23"/>
      <c r="W596" s="23"/>
      <c r="X596" s="23"/>
      <c r="Y596" s="23"/>
      <c r="Z596" s="23"/>
      <c r="AA596" s="23"/>
      <c r="AB596" s="23"/>
    </row>
    <row r="597" spans="3:28" ht="15.75" customHeight="1">
      <c r="C597" s="456"/>
      <c r="D597" s="459"/>
      <c r="E597" s="459"/>
      <c r="F597" s="8"/>
      <c r="G597" s="8"/>
      <c r="H597" s="460"/>
      <c r="I597" s="23"/>
      <c r="J597" s="460"/>
      <c r="K597" s="460"/>
      <c r="L597" s="460"/>
      <c r="M597" s="23"/>
      <c r="N597" s="394"/>
      <c r="O597" s="23"/>
      <c r="P597" s="23"/>
      <c r="Q597" s="23"/>
      <c r="R597" s="394"/>
      <c r="S597" s="394"/>
      <c r="T597" s="23"/>
      <c r="U597" s="23"/>
      <c r="V597" s="23"/>
      <c r="W597" s="23"/>
      <c r="X597" s="23"/>
      <c r="Y597" s="23"/>
      <c r="Z597" s="23"/>
      <c r="AA597" s="23"/>
      <c r="AB597" s="23"/>
    </row>
    <row r="598" spans="3:28" ht="15.75" customHeight="1">
      <c r="C598" s="456"/>
      <c r="D598" s="459"/>
      <c r="E598" s="459"/>
      <c r="F598" s="8"/>
      <c r="G598" s="8"/>
      <c r="H598" s="460"/>
      <c r="I598" s="23"/>
      <c r="J598" s="460"/>
      <c r="K598" s="460"/>
      <c r="L598" s="460"/>
      <c r="M598" s="23"/>
      <c r="N598" s="394"/>
      <c r="O598" s="23"/>
      <c r="P598" s="23"/>
      <c r="Q598" s="23"/>
      <c r="R598" s="394"/>
      <c r="S598" s="394"/>
      <c r="T598" s="23"/>
      <c r="U598" s="23"/>
      <c r="V598" s="23"/>
      <c r="W598" s="23"/>
      <c r="X598" s="23"/>
      <c r="Y598" s="23"/>
      <c r="Z598" s="23"/>
      <c r="AA598" s="23"/>
      <c r="AB598" s="23"/>
    </row>
    <row r="599" spans="3:28" ht="15.75" customHeight="1">
      <c r="C599" s="456"/>
      <c r="D599" s="459"/>
      <c r="E599" s="459"/>
      <c r="F599" s="8"/>
      <c r="G599" s="8"/>
      <c r="H599" s="460"/>
      <c r="I599" s="23"/>
      <c r="J599" s="460"/>
      <c r="K599" s="460"/>
      <c r="L599" s="460"/>
      <c r="M599" s="23"/>
      <c r="N599" s="394"/>
      <c r="O599" s="23"/>
      <c r="P599" s="23"/>
      <c r="Q599" s="23"/>
      <c r="R599" s="394"/>
      <c r="S599" s="394"/>
      <c r="T599" s="23"/>
      <c r="U599" s="23"/>
      <c r="V599" s="23"/>
      <c r="W599" s="23"/>
      <c r="X599" s="23"/>
      <c r="Y599" s="23"/>
      <c r="Z599" s="23"/>
      <c r="AA599" s="23"/>
      <c r="AB599" s="23"/>
    </row>
    <row r="600" spans="3:28" ht="15.75" customHeight="1">
      <c r="C600" s="456"/>
      <c r="D600" s="459"/>
      <c r="E600" s="459"/>
      <c r="F600" s="8"/>
      <c r="G600" s="8"/>
      <c r="H600" s="460"/>
      <c r="I600" s="23"/>
      <c r="J600" s="460"/>
      <c r="K600" s="460"/>
      <c r="L600" s="460"/>
      <c r="M600" s="23"/>
      <c r="N600" s="394"/>
      <c r="O600" s="23"/>
      <c r="P600" s="23"/>
      <c r="Q600" s="23"/>
      <c r="R600" s="394"/>
      <c r="S600" s="394"/>
      <c r="T600" s="23"/>
      <c r="U600" s="23"/>
      <c r="V600" s="23"/>
      <c r="W600" s="23"/>
      <c r="X600" s="23"/>
      <c r="Y600" s="23"/>
      <c r="Z600" s="23"/>
      <c r="AA600" s="23"/>
      <c r="AB600" s="23"/>
    </row>
    <row r="601" spans="3:28" ht="15.75" customHeight="1">
      <c r="C601" s="456"/>
      <c r="D601" s="459"/>
      <c r="E601" s="459"/>
      <c r="F601" s="8"/>
      <c r="G601" s="8"/>
      <c r="H601" s="460"/>
      <c r="I601" s="23"/>
      <c r="J601" s="460"/>
      <c r="K601" s="460"/>
      <c r="L601" s="460"/>
      <c r="M601" s="23"/>
      <c r="N601" s="394"/>
      <c r="O601" s="23"/>
      <c r="P601" s="23"/>
      <c r="Q601" s="23"/>
      <c r="R601" s="394"/>
      <c r="S601" s="394"/>
      <c r="T601" s="23"/>
      <c r="U601" s="23"/>
      <c r="V601" s="23"/>
      <c r="W601" s="23"/>
      <c r="X601" s="23"/>
      <c r="Y601" s="23"/>
      <c r="Z601" s="23"/>
      <c r="AA601" s="23"/>
      <c r="AB601" s="23"/>
    </row>
    <row r="602" spans="3:28" ht="15.75" customHeight="1">
      <c r="C602" s="456"/>
      <c r="D602" s="459"/>
      <c r="E602" s="459"/>
      <c r="F602" s="8"/>
      <c r="G602" s="8"/>
      <c r="H602" s="460"/>
      <c r="I602" s="23"/>
      <c r="J602" s="460"/>
      <c r="K602" s="460"/>
      <c r="L602" s="460"/>
      <c r="M602" s="23"/>
      <c r="N602" s="394"/>
      <c r="O602" s="23"/>
      <c r="P602" s="23"/>
      <c r="Q602" s="23"/>
      <c r="R602" s="394"/>
      <c r="S602" s="394"/>
      <c r="T602" s="23"/>
      <c r="U602" s="23"/>
      <c r="V602" s="23"/>
      <c r="W602" s="23"/>
      <c r="X602" s="23"/>
      <c r="Y602" s="23"/>
      <c r="Z602" s="23"/>
      <c r="AA602" s="23"/>
      <c r="AB602" s="23"/>
    </row>
    <row r="603" spans="3:28" ht="15.75" customHeight="1">
      <c r="C603" s="456"/>
      <c r="D603" s="459"/>
      <c r="E603" s="459"/>
      <c r="F603" s="8"/>
      <c r="G603" s="8"/>
      <c r="H603" s="460"/>
      <c r="I603" s="23"/>
      <c r="J603" s="460"/>
      <c r="K603" s="460"/>
      <c r="L603" s="460"/>
      <c r="M603" s="23"/>
      <c r="N603" s="394"/>
      <c r="O603" s="23"/>
      <c r="P603" s="23"/>
      <c r="Q603" s="23"/>
      <c r="R603" s="394"/>
      <c r="S603" s="394"/>
      <c r="T603" s="23"/>
      <c r="U603" s="23"/>
      <c r="V603" s="23"/>
      <c r="W603" s="23"/>
      <c r="X603" s="23"/>
      <c r="Y603" s="23"/>
      <c r="Z603" s="23"/>
      <c r="AA603" s="23"/>
      <c r="AB603" s="23"/>
    </row>
    <row r="604" spans="3:28" ht="15.75" customHeight="1">
      <c r="C604" s="456"/>
      <c r="D604" s="459"/>
      <c r="E604" s="459"/>
      <c r="F604" s="8"/>
      <c r="G604" s="8"/>
      <c r="H604" s="460"/>
      <c r="I604" s="23"/>
      <c r="J604" s="460"/>
      <c r="K604" s="460"/>
      <c r="L604" s="460"/>
      <c r="M604" s="23"/>
      <c r="N604" s="394"/>
      <c r="O604" s="23"/>
      <c r="P604" s="23"/>
      <c r="Q604" s="23"/>
      <c r="R604" s="394"/>
      <c r="S604" s="394"/>
      <c r="T604" s="23"/>
      <c r="U604" s="23"/>
      <c r="V604" s="23"/>
      <c r="W604" s="23"/>
      <c r="X604" s="23"/>
      <c r="Y604" s="23"/>
      <c r="Z604" s="23"/>
      <c r="AA604" s="23"/>
      <c r="AB604" s="23"/>
    </row>
    <row r="605" spans="3:28" ht="15.75" customHeight="1">
      <c r="C605" s="456"/>
      <c r="D605" s="459"/>
      <c r="E605" s="459"/>
      <c r="F605" s="8"/>
      <c r="G605" s="8"/>
      <c r="H605" s="460"/>
      <c r="I605" s="23"/>
      <c r="J605" s="460"/>
      <c r="K605" s="460"/>
      <c r="L605" s="460"/>
      <c r="M605" s="23"/>
      <c r="N605" s="394"/>
      <c r="O605" s="23"/>
      <c r="P605" s="23"/>
      <c r="Q605" s="23"/>
      <c r="R605" s="394"/>
      <c r="S605" s="394"/>
      <c r="T605" s="23"/>
      <c r="U605" s="23"/>
      <c r="V605" s="23"/>
      <c r="W605" s="23"/>
      <c r="X605" s="23"/>
      <c r="Y605" s="23"/>
      <c r="Z605" s="23"/>
      <c r="AA605" s="23"/>
      <c r="AB605" s="23"/>
    </row>
    <row r="606" spans="3:28" ht="15.75" customHeight="1">
      <c r="C606" s="456"/>
      <c r="D606" s="459"/>
      <c r="E606" s="459"/>
      <c r="F606" s="8"/>
      <c r="G606" s="8"/>
      <c r="H606" s="460"/>
      <c r="I606" s="23"/>
      <c r="J606" s="460"/>
      <c r="K606" s="460"/>
      <c r="L606" s="460"/>
      <c r="M606" s="23"/>
      <c r="N606" s="394"/>
      <c r="O606" s="23"/>
      <c r="P606" s="23"/>
      <c r="Q606" s="23"/>
      <c r="R606" s="394"/>
      <c r="S606" s="394"/>
      <c r="T606" s="23"/>
      <c r="U606" s="23"/>
      <c r="V606" s="23"/>
      <c r="W606" s="23"/>
      <c r="X606" s="23"/>
      <c r="Y606" s="23"/>
      <c r="Z606" s="23"/>
      <c r="AA606" s="23"/>
      <c r="AB606" s="23"/>
    </row>
    <row r="607" spans="3:28" ht="15.75" customHeight="1">
      <c r="C607" s="456"/>
      <c r="D607" s="459"/>
      <c r="E607" s="459"/>
      <c r="F607" s="8"/>
      <c r="G607" s="8"/>
      <c r="H607" s="460"/>
      <c r="I607" s="23"/>
      <c r="J607" s="460"/>
      <c r="K607" s="460"/>
      <c r="L607" s="460"/>
      <c r="M607" s="23"/>
      <c r="N607" s="394"/>
      <c r="O607" s="23"/>
      <c r="P607" s="23"/>
      <c r="Q607" s="23"/>
      <c r="R607" s="394"/>
      <c r="S607" s="394"/>
      <c r="T607" s="23"/>
      <c r="U607" s="23"/>
      <c r="V607" s="23"/>
      <c r="W607" s="23"/>
      <c r="X607" s="23"/>
      <c r="Y607" s="23"/>
      <c r="Z607" s="23"/>
      <c r="AA607" s="23"/>
      <c r="AB607" s="23"/>
    </row>
    <row r="608" spans="3:28" ht="15.75" customHeight="1">
      <c r="C608" s="456"/>
      <c r="D608" s="459"/>
      <c r="E608" s="459"/>
      <c r="F608" s="8"/>
      <c r="G608" s="8"/>
      <c r="H608" s="460"/>
      <c r="I608" s="23"/>
      <c r="J608" s="460"/>
      <c r="K608" s="460"/>
      <c r="L608" s="460"/>
      <c r="M608" s="23"/>
      <c r="N608" s="394"/>
      <c r="O608" s="23"/>
      <c r="P608" s="23"/>
      <c r="Q608" s="23"/>
      <c r="R608" s="394"/>
      <c r="S608" s="394"/>
      <c r="T608" s="23"/>
      <c r="U608" s="23"/>
      <c r="V608" s="23"/>
      <c r="W608" s="23"/>
      <c r="X608" s="23"/>
      <c r="Y608" s="23"/>
      <c r="Z608" s="23"/>
      <c r="AA608" s="23"/>
      <c r="AB608" s="23"/>
    </row>
    <row r="609" spans="3:28" ht="15.75" customHeight="1">
      <c r="C609" s="456"/>
      <c r="D609" s="459"/>
      <c r="E609" s="459"/>
      <c r="F609" s="8"/>
      <c r="G609" s="8"/>
      <c r="H609" s="460"/>
      <c r="I609" s="23"/>
      <c r="J609" s="460"/>
      <c r="K609" s="460"/>
      <c r="L609" s="460"/>
      <c r="M609" s="23"/>
      <c r="N609" s="394"/>
      <c r="O609" s="23"/>
      <c r="P609" s="23"/>
      <c r="Q609" s="23"/>
      <c r="R609" s="394"/>
      <c r="S609" s="394"/>
      <c r="T609" s="23"/>
      <c r="U609" s="23"/>
      <c r="V609" s="23"/>
      <c r="W609" s="23"/>
      <c r="X609" s="23"/>
      <c r="Y609" s="23"/>
      <c r="Z609" s="23"/>
      <c r="AA609" s="23"/>
      <c r="AB609" s="23"/>
    </row>
    <row r="610" spans="3:28" ht="15.75" customHeight="1">
      <c r="C610" s="456"/>
      <c r="D610" s="459"/>
      <c r="E610" s="459"/>
      <c r="F610" s="8"/>
      <c r="G610" s="8"/>
      <c r="H610" s="460"/>
      <c r="I610" s="23"/>
      <c r="J610" s="460"/>
      <c r="K610" s="460"/>
      <c r="L610" s="460"/>
      <c r="M610" s="23"/>
      <c r="N610" s="394"/>
      <c r="O610" s="23"/>
      <c r="P610" s="23"/>
      <c r="Q610" s="23"/>
      <c r="R610" s="394"/>
      <c r="S610" s="394"/>
      <c r="T610" s="23"/>
      <c r="U610" s="23"/>
      <c r="V610" s="23"/>
      <c r="W610" s="23"/>
      <c r="X610" s="23"/>
      <c r="Y610" s="23"/>
      <c r="Z610" s="23"/>
      <c r="AA610" s="23"/>
      <c r="AB610" s="23"/>
    </row>
    <row r="611" spans="3:28" ht="15.75" customHeight="1">
      <c r="C611" s="456"/>
      <c r="D611" s="459"/>
      <c r="E611" s="459"/>
      <c r="F611" s="8"/>
      <c r="G611" s="8"/>
      <c r="H611" s="460"/>
      <c r="I611" s="23"/>
      <c r="J611" s="460"/>
      <c r="K611" s="460"/>
      <c r="L611" s="460"/>
      <c r="M611" s="23"/>
      <c r="N611" s="394"/>
      <c r="O611" s="23"/>
      <c r="P611" s="23"/>
      <c r="Q611" s="23"/>
      <c r="R611" s="394"/>
      <c r="S611" s="394"/>
      <c r="T611" s="23"/>
      <c r="U611" s="23"/>
      <c r="V611" s="23"/>
      <c r="W611" s="23"/>
      <c r="X611" s="23"/>
      <c r="Y611" s="23"/>
      <c r="Z611" s="23"/>
      <c r="AA611" s="23"/>
      <c r="AB611" s="23"/>
    </row>
    <row r="612" spans="3:28" ht="15.75" customHeight="1">
      <c r="C612" s="456"/>
      <c r="D612" s="459"/>
      <c r="E612" s="459"/>
      <c r="F612" s="8"/>
      <c r="G612" s="8"/>
      <c r="H612" s="460"/>
      <c r="I612" s="23"/>
      <c r="J612" s="460"/>
      <c r="K612" s="460"/>
      <c r="L612" s="460"/>
      <c r="M612" s="23"/>
      <c r="N612" s="394"/>
      <c r="O612" s="23"/>
      <c r="P612" s="23"/>
      <c r="Q612" s="23"/>
      <c r="R612" s="394"/>
      <c r="S612" s="394"/>
      <c r="T612" s="23"/>
      <c r="U612" s="23"/>
      <c r="V612" s="23"/>
      <c r="W612" s="23"/>
      <c r="X612" s="23"/>
      <c r="Y612" s="23"/>
      <c r="Z612" s="23"/>
      <c r="AA612" s="23"/>
      <c r="AB612" s="23"/>
    </row>
    <row r="613" spans="3:28" ht="15.75" customHeight="1">
      <c r="C613" s="456"/>
      <c r="D613" s="459"/>
      <c r="E613" s="459"/>
      <c r="F613" s="8"/>
      <c r="G613" s="8"/>
      <c r="H613" s="460"/>
      <c r="I613" s="23"/>
      <c r="J613" s="460"/>
      <c r="K613" s="460"/>
      <c r="L613" s="460"/>
      <c r="M613" s="23"/>
      <c r="N613" s="394"/>
      <c r="O613" s="23"/>
      <c r="P613" s="23"/>
      <c r="Q613" s="23"/>
      <c r="R613" s="394"/>
      <c r="S613" s="394"/>
      <c r="T613" s="23"/>
      <c r="U613" s="23"/>
      <c r="V613" s="23"/>
      <c r="W613" s="23"/>
      <c r="X613" s="23"/>
      <c r="Y613" s="23"/>
      <c r="Z613" s="23"/>
      <c r="AA613" s="23"/>
      <c r="AB613" s="23"/>
    </row>
    <row r="614" spans="3:28" ht="15.75" customHeight="1">
      <c r="C614" s="456"/>
      <c r="D614" s="459"/>
      <c r="E614" s="459"/>
      <c r="F614" s="8"/>
      <c r="G614" s="8"/>
      <c r="H614" s="460"/>
      <c r="I614" s="23"/>
      <c r="J614" s="460"/>
      <c r="K614" s="460"/>
      <c r="L614" s="460"/>
      <c r="M614" s="23"/>
      <c r="N614" s="394"/>
      <c r="O614" s="23"/>
      <c r="P614" s="23"/>
      <c r="Q614" s="23"/>
      <c r="R614" s="394"/>
      <c r="S614" s="394"/>
      <c r="T614" s="23"/>
      <c r="U614" s="23"/>
      <c r="V614" s="23"/>
      <c r="W614" s="23"/>
      <c r="X614" s="23"/>
      <c r="Y614" s="23"/>
      <c r="Z614" s="23"/>
      <c r="AA614" s="23"/>
      <c r="AB614" s="23"/>
    </row>
    <row r="615" spans="3:28" ht="15.75" customHeight="1">
      <c r="C615" s="456"/>
      <c r="D615" s="459"/>
      <c r="E615" s="459"/>
      <c r="F615" s="8"/>
      <c r="G615" s="8"/>
      <c r="H615" s="460"/>
      <c r="I615" s="23"/>
      <c r="J615" s="460"/>
      <c r="K615" s="460"/>
      <c r="L615" s="460"/>
      <c r="M615" s="23"/>
      <c r="N615" s="394"/>
      <c r="O615" s="23"/>
      <c r="P615" s="23"/>
      <c r="Q615" s="23"/>
      <c r="R615" s="394"/>
      <c r="S615" s="394"/>
      <c r="T615" s="23"/>
      <c r="U615" s="23"/>
      <c r="V615" s="23"/>
      <c r="W615" s="23"/>
      <c r="X615" s="23"/>
      <c r="Y615" s="23"/>
      <c r="Z615" s="23"/>
      <c r="AA615" s="23"/>
      <c r="AB615" s="23"/>
    </row>
    <row r="616" spans="3:28" ht="15.75" customHeight="1">
      <c r="C616" s="456"/>
      <c r="D616" s="459"/>
      <c r="E616" s="459"/>
      <c r="F616" s="8"/>
      <c r="G616" s="8"/>
      <c r="H616" s="460"/>
      <c r="I616" s="23"/>
      <c r="J616" s="460"/>
      <c r="K616" s="460"/>
      <c r="L616" s="460"/>
      <c r="M616" s="23"/>
      <c r="N616" s="394"/>
      <c r="O616" s="23"/>
      <c r="P616" s="23"/>
      <c r="Q616" s="23"/>
      <c r="R616" s="394"/>
      <c r="S616" s="394"/>
      <c r="T616" s="23"/>
      <c r="U616" s="23"/>
      <c r="V616" s="23"/>
      <c r="W616" s="23"/>
      <c r="X616" s="23"/>
      <c r="Y616" s="23"/>
      <c r="Z616" s="23"/>
      <c r="AA616" s="23"/>
      <c r="AB616" s="23"/>
    </row>
    <row r="617" spans="3:28" ht="15.75" customHeight="1">
      <c r="C617" s="456"/>
      <c r="D617" s="459"/>
      <c r="E617" s="459"/>
      <c r="F617" s="8"/>
      <c r="G617" s="8"/>
      <c r="H617" s="460"/>
      <c r="I617" s="23"/>
      <c r="J617" s="460"/>
      <c r="K617" s="460"/>
      <c r="L617" s="460"/>
      <c r="M617" s="23"/>
      <c r="N617" s="394"/>
      <c r="O617" s="23"/>
      <c r="P617" s="23"/>
      <c r="Q617" s="23"/>
      <c r="R617" s="394"/>
      <c r="S617" s="394"/>
      <c r="T617" s="23"/>
      <c r="U617" s="23"/>
      <c r="V617" s="23"/>
      <c r="W617" s="23"/>
      <c r="X617" s="23"/>
      <c r="Y617" s="23"/>
      <c r="Z617" s="23"/>
      <c r="AA617" s="23"/>
      <c r="AB617" s="23"/>
    </row>
    <row r="618" spans="3:28" ht="15.75" customHeight="1">
      <c r="C618" s="456"/>
      <c r="D618" s="459"/>
      <c r="E618" s="459"/>
      <c r="F618" s="8"/>
      <c r="G618" s="8"/>
      <c r="H618" s="460"/>
      <c r="I618" s="23"/>
      <c r="J618" s="460"/>
      <c r="K618" s="460"/>
      <c r="L618" s="460"/>
      <c r="M618" s="23"/>
      <c r="N618" s="394"/>
      <c r="O618" s="23"/>
      <c r="P618" s="23"/>
      <c r="Q618" s="23"/>
      <c r="R618" s="394"/>
      <c r="S618" s="394"/>
      <c r="T618" s="23"/>
      <c r="U618" s="23"/>
      <c r="V618" s="23"/>
      <c r="W618" s="23"/>
      <c r="X618" s="23"/>
      <c r="Y618" s="23"/>
      <c r="Z618" s="23"/>
      <c r="AA618" s="23"/>
      <c r="AB618" s="23"/>
    </row>
    <row r="619" spans="3:28" ht="15.75" customHeight="1">
      <c r="C619" s="456"/>
      <c r="D619" s="459"/>
      <c r="E619" s="459"/>
      <c r="F619" s="8"/>
      <c r="G619" s="8"/>
      <c r="H619" s="460"/>
      <c r="I619" s="23"/>
      <c r="J619" s="460"/>
      <c r="K619" s="460"/>
      <c r="L619" s="460"/>
      <c r="M619" s="23"/>
      <c r="N619" s="394"/>
      <c r="O619" s="23"/>
      <c r="P619" s="23"/>
      <c r="Q619" s="23"/>
      <c r="R619" s="394"/>
      <c r="S619" s="394"/>
      <c r="T619" s="23"/>
      <c r="U619" s="23"/>
      <c r="V619" s="23"/>
      <c r="W619" s="23"/>
      <c r="X619" s="23"/>
      <c r="Y619" s="23"/>
      <c r="Z619" s="23"/>
      <c r="AA619" s="23"/>
      <c r="AB619" s="23"/>
    </row>
    <row r="620" spans="3:28" ht="15.75" customHeight="1">
      <c r="C620" s="456"/>
      <c r="D620" s="459"/>
      <c r="E620" s="459"/>
      <c r="F620" s="8"/>
      <c r="G620" s="8"/>
      <c r="H620" s="460"/>
      <c r="I620" s="23"/>
      <c r="J620" s="460"/>
      <c r="K620" s="460"/>
      <c r="L620" s="460"/>
      <c r="M620" s="23"/>
      <c r="N620" s="394"/>
      <c r="O620" s="23"/>
      <c r="P620" s="23"/>
      <c r="Q620" s="23"/>
      <c r="R620" s="394"/>
      <c r="S620" s="394"/>
      <c r="T620" s="23"/>
      <c r="U620" s="23"/>
      <c r="V620" s="23"/>
      <c r="W620" s="23"/>
      <c r="X620" s="23"/>
      <c r="Y620" s="23"/>
      <c r="Z620" s="23"/>
      <c r="AA620" s="23"/>
      <c r="AB620" s="23"/>
    </row>
    <row r="621" spans="3:28" ht="15.75" customHeight="1">
      <c r="C621" s="456"/>
      <c r="D621" s="459"/>
      <c r="E621" s="459"/>
      <c r="F621" s="8"/>
      <c r="G621" s="8"/>
      <c r="H621" s="460"/>
      <c r="I621" s="23"/>
      <c r="J621" s="460"/>
      <c r="K621" s="460"/>
      <c r="L621" s="460"/>
      <c r="M621" s="23"/>
      <c r="N621" s="394"/>
      <c r="O621" s="23"/>
      <c r="P621" s="23"/>
      <c r="Q621" s="23"/>
      <c r="R621" s="394"/>
      <c r="S621" s="394"/>
      <c r="T621" s="23"/>
      <c r="U621" s="23"/>
      <c r="V621" s="23"/>
      <c r="W621" s="23"/>
      <c r="X621" s="23"/>
      <c r="Y621" s="23"/>
      <c r="Z621" s="23"/>
      <c r="AA621" s="23"/>
      <c r="AB621" s="23"/>
    </row>
    <row r="622" spans="3:28" ht="15.75" customHeight="1">
      <c r="C622" s="456"/>
      <c r="D622" s="459"/>
      <c r="E622" s="459"/>
      <c r="F622" s="8"/>
      <c r="G622" s="8"/>
      <c r="H622" s="460"/>
      <c r="I622" s="23"/>
      <c r="J622" s="460"/>
      <c r="K622" s="460"/>
      <c r="L622" s="460"/>
      <c r="M622" s="23"/>
      <c r="N622" s="394"/>
      <c r="O622" s="23"/>
      <c r="P622" s="23"/>
      <c r="Q622" s="23"/>
      <c r="R622" s="394"/>
      <c r="S622" s="394"/>
      <c r="T622" s="23"/>
      <c r="U622" s="23"/>
      <c r="V622" s="23"/>
      <c r="W622" s="23"/>
      <c r="X622" s="23"/>
      <c r="Y622" s="23"/>
      <c r="Z622" s="23"/>
      <c r="AA622" s="23"/>
      <c r="AB622" s="23"/>
    </row>
    <row r="623" spans="3:28" ht="15.75" customHeight="1">
      <c r="C623" s="456"/>
      <c r="D623" s="459"/>
      <c r="E623" s="459"/>
      <c r="F623" s="8"/>
      <c r="G623" s="8"/>
      <c r="H623" s="460"/>
      <c r="I623" s="23"/>
      <c r="J623" s="460"/>
      <c r="K623" s="460"/>
      <c r="L623" s="460"/>
      <c r="M623" s="23"/>
      <c r="N623" s="394"/>
      <c r="O623" s="23"/>
      <c r="P623" s="23"/>
      <c r="Q623" s="23"/>
      <c r="R623" s="394"/>
      <c r="S623" s="394"/>
      <c r="T623" s="23"/>
      <c r="U623" s="23"/>
      <c r="V623" s="23"/>
      <c r="W623" s="23"/>
      <c r="X623" s="23"/>
      <c r="Y623" s="23"/>
      <c r="Z623" s="23"/>
      <c r="AA623" s="23"/>
      <c r="AB623" s="23"/>
    </row>
    <row r="624" spans="3:28" ht="15.75" customHeight="1">
      <c r="C624" s="456"/>
      <c r="D624" s="459"/>
      <c r="E624" s="459"/>
      <c r="F624" s="8"/>
      <c r="G624" s="8"/>
      <c r="H624" s="460"/>
      <c r="I624" s="23"/>
      <c r="J624" s="460"/>
      <c r="K624" s="460"/>
      <c r="L624" s="460"/>
      <c r="M624" s="23"/>
      <c r="N624" s="394"/>
      <c r="O624" s="23"/>
      <c r="P624" s="23"/>
      <c r="Q624" s="23"/>
      <c r="R624" s="394"/>
      <c r="S624" s="394"/>
      <c r="T624" s="23"/>
      <c r="U624" s="23"/>
      <c r="V624" s="23"/>
      <c r="W624" s="23"/>
      <c r="X624" s="23"/>
      <c r="Y624" s="23"/>
      <c r="Z624" s="23"/>
      <c r="AA624" s="23"/>
      <c r="AB624" s="23"/>
    </row>
    <row r="625" spans="3:28" ht="15.75" customHeight="1">
      <c r="C625" s="456"/>
      <c r="D625" s="459"/>
      <c r="E625" s="459"/>
      <c r="F625" s="8"/>
      <c r="G625" s="8"/>
      <c r="H625" s="460"/>
      <c r="I625" s="23"/>
      <c r="J625" s="460"/>
      <c r="K625" s="460"/>
      <c r="L625" s="460"/>
      <c r="M625" s="23"/>
      <c r="N625" s="394"/>
      <c r="O625" s="23"/>
      <c r="P625" s="23"/>
      <c r="Q625" s="23"/>
      <c r="R625" s="394"/>
      <c r="S625" s="394"/>
      <c r="T625" s="23"/>
      <c r="U625" s="23"/>
      <c r="V625" s="23"/>
      <c r="W625" s="23"/>
      <c r="X625" s="23"/>
      <c r="Y625" s="23"/>
      <c r="Z625" s="23"/>
      <c r="AA625" s="23"/>
      <c r="AB625" s="23"/>
    </row>
    <row r="626" spans="3:28" ht="15.75" customHeight="1">
      <c r="C626" s="456"/>
      <c r="D626" s="459"/>
      <c r="E626" s="459"/>
      <c r="F626" s="8"/>
      <c r="G626" s="8"/>
      <c r="H626" s="460"/>
      <c r="I626" s="23"/>
      <c r="J626" s="460"/>
      <c r="K626" s="460"/>
      <c r="L626" s="460"/>
      <c r="M626" s="23"/>
      <c r="N626" s="394"/>
      <c r="O626" s="23"/>
      <c r="P626" s="23"/>
      <c r="Q626" s="23"/>
      <c r="R626" s="394"/>
      <c r="S626" s="394"/>
      <c r="T626" s="23"/>
      <c r="U626" s="23"/>
      <c r="V626" s="23"/>
      <c r="W626" s="23"/>
      <c r="X626" s="23"/>
      <c r="Y626" s="23"/>
      <c r="Z626" s="23"/>
      <c r="AA626" s="23"/>
      <c r="AB626" s="23"/>
    </row>
    <row r="627" spans="3:28" ht="15.75" customHeight="1">
      <c r="C627" s="456"/>
      <c r="D627" s="459"/>
      <c r="E627" s="459"/>
      <c r="F627" s="8"/>
      <c r="G627" s="8"/>
      <c r="H627" s="460"/>
      <c r="I627" s="23"/>
      <c r="J627" s="460"/>
      <c r="K627" s="460"/>
      <c r="L627" s="460"/>
      <c r="M627" s="23"/>
      <c r="N627" s="394"/>
      <c r="O627" s="23"/>
      <c r="P627" s="23"/>
      <c r="Q627" s="23"/>
      <c r="R627" s="394"/>
      <c r="S627" s="394"/>
      <c r="T627" s="23"/>
      <c r="U627" s="23"/>
      <c r="V627" s="23"/>
      <c r="W627" s="23"/>
      <c r="X627" s="23"/>
      <c r="Y627" s="23"/>
      <c r="Z627" s="23"/>
      <c r="AA627" s="23"/>
      <c r="AB627" s="23"/>
    </row>
    <row r="628" spans="3:28" ht="15.75" customHeight="1">
      <c r="C628" s="456"/>
      <c r="D628" s="459"/>
      <c r="E628" s="459"/>
      <c r="F628" s="8"/>
      <c r="G628" s="8"/>
      <c r="H628" s="460"/>
      <c r="I628" s="23"/>
      <c r="J628" s="460"/>
      <c r="K628" s="460"/>
      <c r="L628" s="460"/>
      <c r="M628" s="23"/>
      <c r="N628" s="394"/>
      <c r="O628" s="23"/>
      <c r="P628" s="23"/>
      <c r="Q628" s="23"/>
      <c r="R628" s="394"/>
      <c r="S628" s="394"/>
      <c r="T628" s="23"/>
      <c r="U628" s="23"/>
      <c r="V628" s="23"/>
      <c r="W628" s="23"/>
      <c r="X628" s="23"/>
      <c r="Y628" s="23"/>
      <c r="Z628" s="23"/>
      <c r="AA628" s="23"/>
      <c r="AB628" s="23"/>
    </row>
    <row r="629" spans="3:28" ht="15.75" customHeight="1">
      <c r="C629" s="456"/>
      <c r="D629" s="459"/>
      <c r="E629" s="459"/>
      <c r="F629" s="8"/>
      <c r="G629" s="8"/>
      <c r="H629" s="460"/>
      <c r="I629" s="23"/>
      <c r="J629" s="460"/>
      <c r="K629" s="460"/>
      <c r="L629" s="460"/>
      <c r="M629" s="23"/>
      <c r="N629" s="394"/>
      <c r="O629" s="23"/>
      <c r="P629" s="23"/>
      <c r="Q629" s="23"/>
      <c r="R629" s="394"/>
      <c r="S629" s="394"/>
      <c r="T629" s="23"/>
      <c r="U629" s="23"/>
      <c r="V629" s="23"/>
      <c r="W629" s="23"/>
      <c r="X629" s="23"/>
      <c r="Y629" s="23"/>
      <c r="Z629" s="23"/>
      <c r="AA629" s="23"/>
      <c r="AB629" s="23"/>
    </row>
    <row r="630" spans="3:28" ht="15.75" customHeight="1">
      <c r="C630" s="456"/>
      <c r="D630" s="459"/>
      <c r="E630" s="459"/>
      <c r="F630" s="8"/>
      <c r="G630" s="8"/>
      <c r="H630" s="460"/>
      <c r="I630" s="23"/>
      <c r="J630" s="460"/>
      <c r="K630" s="460"/>
      <c r="L630" s="460"/>
      <c r="M630" s="23"/>
      <c r="N630" s="394"/>
      <c r="O630" s="23"/>
      <c r="P630" s="23"/>
      <c r="Q630" s="23"/>
      <c r="R630" s="394"/>
      <c r="S630" s="394"/>
      <c r="T630" s="23"/>
      <c r="U630" s="23"/>
      <c r="V630" s="23"/>
      <c r="W630" s="23"/>
      <c r="X630" s="23"/>
      <c r="Y630" s="23"/>
      <c r="Z630" s="23"/>
      <c r="AA630" s="23"/>
      <c r="AB630" s="23"/>
    </row>
    <row r="631" spans="3:28" ht="15.75" customHeight="1">
      <c r="C631" s="456"/>
      <c r="D631" s="459"/>
      <c r="E631" s="459"/>
      <c r="F631" s="8"/>
      <c r="G631" s="8"/>
      <c r="H631" s="460"/>
      <c r="I631" s="23"/>
      <c r="J631" s="460"/>
      <c r="K631" s="460"/>
      <c r="L631" s="460"/>
      <c r="M631" s="23"/>
      <c r="N631" s="394"/>
      <c r="O631" s="23"/>
      <c r="P631" s="23"/>
      <c r="Q631" s="23"/>
      <c r="R631" s="394"/>
      <c r="S631" s="394"/>
      <c r="T631" s="23"/>
      <c r="U631" s="23"/>
      <c r="V631" s="23"/>
      <c r="W631" s="23"/>
      <c r="X631" s="23"/>
      <c r="Y631" s="23"/>
      <c r="Z631" s="23"/>
      <c r="AA631" s="23"/>
      <c r="AB631" s="23"/>
    </row>
    <row r="632" spans="3:28" ht="15.75" customHeight="1">
      <c r="C632" s="456"/>
      <c r="D632" s="459"/>
      <c r="E632" s="459"/>
      <c r="F632" s="8"/>
      <c r="G632" s="8"/>
      <c r="H632" s="460"/>
      <c r="I632" s="23"/>
      <c r="J632" s="460"/>
      <c r="K632" s="460"/>
      <c r="L632" s="460"/>
      <c r="M632" s="23"/>
      <c r="N632" s="394"/>
      <c r="O632" s="23"/>
      <c r="P632" s="23"/>
      <c r="Q632" s="23"/>
      <c r="R632" s="394"/>
      <c r="S632" s="394"/>
      <c r="T632" s="23"/>
      <c r="U632" s="23"/>
      <c r="V632" s="23"/>
      <c r="W632" s="23"/>
      <c r="X632" s="23"/>
      <c r="Y632" s="23"/>
      <c r="Z632" s="23"/>
      <c r="AA632" s="23"/>
      <c r="AB632" s="23"/>
    </row>
    <row r="633" spans="3:28" ht="15.75" customHeight="1">
      <c r="C633" s="456"/>
      <c r="D633" s="459"/>
      <c r="E633" s="459"/>
      <c r="F633" s="8"/>
      <c r="G633" s="8"/>
      <c r="H633" s="460"/>
      <c r="I633" s="23"/>
      <c r="J633" s="460"/>
      <c r="K633" s="460"/>
      <c r="L633" s="460"/>
      <c r="M633" s="23"/>
      <c r="N633" s="394"/>
      <c r="O633" s="23"/>
      <c r="P633" s="23"/>
      <c r="Q633" s="23"/>
      <c r="R633" s="394"/>
      <c r="S633" s="394"/>
      <c r="T633" s="23"/>
      <c r="U633" s="23"/>
      <c r="V633" s="23"/>
      <c r="W633" s="23"/>
      <c r="X633" s="23"/>
      <c r="Y633" s="23"/>
      <c r="Z633" s="23"/>
      <c r="AA633" s="23"/>
      <c r="AB633" s="23"/>
    </row>
    <row r="634" spans="3:28" ht="15.75" customHeight="1">
      <c r="C634" s="456"/>
      <c r="D634" s="459"/>
      <c r="E634" s="459"/>
      <c r="F634" s="8"/>
      <c r="G634" s="8"/>
      <c r="H634" s="460"/>
      <c r="I634" s="23"/>
      <c r="J634" s="460"/>
      <c r="K634" s="460"/>
      <c r="L634" s="460"/>
      <c r="M634" s="23"/>
      <c r="N634" s="394"/>
      <c r="O634" s="23"/>
      <c r="P634" s="23"/>
      <c r="Q634" s="23"/>
      <c r="R634" s="394"/>
      <c r="S634" s="394"/>
      <c r="T634" s="23"/>
      <c r="U634" s="23"/>
      <c r="V634" s="23"/>
      <c r="W634" s="23"/>
      <c r="X634" s="23"/>
      <c r="Y634" s="23"/>
      <c r="Z634" s="23"/>
      <c r="AA634" s="23"/>
      <c r="AB634" s="23"/>
    </row>
    <row r="635" spans="3:28" ht="15.75" customHeight="1">
      <c r="C635" s="456"/>
      <c r="D635" s="459"/>
      <c r="E635" s="459"/>
      <c r="F635" s="8"/>
      <c r="G635" s="8"/>
      <c r="H635" s="460"/>
      <c r="I635" s="23"/>
      <c r="J635" s="460"/>
      <c r="K635" s="460"/>
      <c r="L635" s="460"/>
      <c r="M635" s="23"/>
      <c r="N635" s="394"/>
      <c r="O635" s="23"/>
      <c r="P635" s="23"/>
      <c r="Q635" s="23"/>
      <c r="R635" s="394"/>
      <c r="S635" s="394"/>
      <c r="T635" s="23"/>
      <c r="U635" s="23"/>
      <c r="V635" s="23"/>
      <c r="W635" s="23"/>
      <c r="X635" s="23"/>
      <c r="Y635" s="23"/>
      <c r="Z635" s="23"/>
      <c r="AA635" s="23"/>
      <c r="AB635" s="23"/>
    </row>
    <row r="636" spans="3:28" ht="15.75" customHeight="1">
      <c r="C636" s="456"/>
      <c r="D636" s="459"/>
      <c r="E636" s="459"/>
      <c r="F636" s="8"/>
      <c r="G636" s="8"/>
      <c r="H636" s="460"/>
      <c r="I636" s="23"/>
      <c r="J636" s="460"/>
      <c r="K636" s="460"/>
      <c r="L636" s="460"/>
      <c r="M636" s="23"/>
      <c r="N636" s="394"/>
      <c r="O636" s="23"/>
      <c r="P636" s="23"/>
      <c r="Q636" s="23"/>
      <c r="R636" s="394"/>
      <c r="S636" s="394"/>
      <c r="T636" s="23"/>
      <c r="U636" s="23"/>
      <c r="V636" s="23"/>
      <c r="W636" s="23"/>
      <c r="X636" s="23"/>
      <c r="Y636" s="23"/>
      <c r="Z636" s="23"/>
      <c r="AA636" s="23"/>
      <c r="AB636" s="23"/>
    </row>
    <row r="637" spans="3:28" ht="15.75" customHeight="1">
      <c r="C637" s="456"/>
      <c r="D637" s="459"/>
      <c r="E637" s="459"/>
      <c r="F637" s="8"/>
      <c r="G637" s="8"/>
      <c r="H637" s="460"/>
      <c r="I637" s="23"/>
      <c r="J637" s="460"/>
      <c r="K637" s="460"/>
      <c r="L637" s="460"/>
      <c r="M637" s="23"/>
      <c r="N637" s="394"/>
      <c r="O637" s="23"/>
      <c r="P637" s="23"/>
      <c r="Q637" s="23"/>
      <c r="R637" s="394"/>
      <c r="S637" s="394"/>
      <c r="T637" s="23"/>
      <c r="U637" s="23"/>
      <c r="V637" s="23"/>
      <c r="W637" s="23"/>
      <c r="X637" s="23"/>
      <c r="Y637" s="23"/>
      <c r="Z637" s="23"/>
      <c r="AA637" s="23"/>
      <c r="AB637" s="23"/>
    </row>
    <row r="638" spans="3:28" ht="15.75" customHeight="1">
      <c r="C638" s="456"/>
      <c r="D638" s="459"/>
      <c r="E638" s="459"/>
      <c r="F638" s="8"/>
      <c r="G638" s="8"/>
      <c r="H638" s="460"/>
      <c r="I638" s="23"/>
      <c r="J638" s="460"/>
      <c r="K638" s="460"/>
      <c r="L638" s="460"/>
      <c r="M638" s="23"/>
      <c r="N638" s="394"/>
      <c r="O638" s="23"/>
      <c r="P638" s="23"/>
      <c r="Q638" s="23"/>
      <c r="R638" s="394"/>
      <c r="S638" s="394"/>
      <c r="T638" s="23"/>
      <c r="U638" s="23"/>
      <c r="V638" s="23"/>
      <c r="W638" s="23"/>
      <c r="X638" s="23"/>
      <c r="Y638" s="23"/>
      <c r="Z638" s="23"/>
      <c r="AA638" s="23"/>
      <c r="AB638" s="23"/>
    </row>
    <row r="639" spans="3:28" ht="15.75" customHeight="1">
      <c r="C639" s="456"/>
      <c r="D639" s="459"/>
      <c r="E639" s="459"/>
      <c r="F639" s="8"/>
      <c r="G639" s="8"/>
      <c r="H639" s="460"/>
      <c r="I639" s="23"/>
      <c r="J639" s="460"/>
      <c r="K639" s="460"/>
      <c r="L639" s="460"/>
      <c r="M639" s="23"/>
      <c r="N639" s="394"/>
      <c r="O639" s="23"/>
      <c r="P639" s="23"/>
      <c r="Q639" s="23"/>
      <c r="R639" s="394"/>
      <c r="S639" s="394"/>
      <c r="T639" s="23"/>
      <c r="U639" s="23"/>
      <c r="V639" s="23"/>
      <c r="W639" s="23"/>
      <c r="X639" s="23"/>
      <c r="Y639" s="23"/>
      <c r="Z639" s="23"/>
      <c r="AA639" s="23"/>
      <c r="AB639" s="23"/>
    </row>
    <row r="640" spans="3:28" ht="15.75" customHeight="1">
      <c r="C640" s="456"/>
      <c r="D640" s="459"/>
      <c r="E640" s="459"/>
      <c r="F640" s="8"/>
      <c r="G640" s="8"/>
      <c r="H640" s="460"/>
      <c r="I640" s="23"/>
      <c r="J640" s="460"/>
      <c r="K640" s="460"/>
      <c r="L640" s="460"/>
      <c r="M640" s="23"/>
      <c r="N640" s="394"/>
      <c r="O640" s="23"/>
      <c r="P640" s="23"/>
      <c r="Q640" s="23"/>
      <c r="R640" s="394"/>
      <c r="S640" s="394"/>
      <c r="T640" s="23"/>
      <c r="U640" s="23"/>
      <c r="V640" s="23"/>
      <c r="W640" s="23"/>
      <c r="X640" s="23"/>
      <c r="Y640" s="23"/>
      <c r="Z640" s="23"/>
      <c r="AA640" s="23"/>
      <c r="AB640" s="23"/>
    </row>
    <row r="641" spans="3:28" ht="15.75" customHeight="1">
      <c r="C641" s="456"/>
      <c r="D641" s="459"/>
      <c r="E641" s="459"/>
      <c r="F641" s="8"/>
      <c r="G641" s="8"/>
      <c r="H641" s="460"/>
      <c r="I641" s="23"/>
      <c r="J641" s="460"/>
      <c r="K641" s="460"/>
      <c r="L641" s="460"/>
      <c r="M641" s="23"/>
      <c r="N641" s="394"/>
      <c r="O641" s="23"/>
      <c r="P641" s="23"/>
      <c r="Q641" s="23"/>
      <c r="R641" s="394"/>
      <c r="S641" s="394"/>
      <c r="T641" s="23"/>
      <c r="U641" s="23"/>
      <c r="V641" s="23"/>
      <c r="W641" s="23"/>
      <c r="X641" s="23"/>
      <c r="Y641" s="23"/>
      <c r="Z641" s="23"/>
      <c r="AA641" s="23"/>
      <c r="AB641" s="23"/>
    </row>
    <row r="642" spans="3:28" ht="15.75" customHeight="1">
      <c r="C642" s="456"/>
      <c r="D642" s="459"/>
      <c r="E642" s="459"/>
      <c r="F642" s="8"/>
      <c r="G642" s="8"/>
      <c r="H642" s="460"/>
      <c r="I642" s="23"/>
      <c r="J642" s="460"/>
      <c r="K642" s="460"/>
      <c r="L642" s="460"/>
      <c r="M642" s="23"/>
      <c r="N642" s="394"/>
      <c r="O642" s="23"/>
      <c r="P642" s="23"/>
      <c r="Q642" s="23"/>
      <c r="R642" s="394"/>
      <c r="S642" s="394"/>
      <c r="T642" s="23"/>
      <c r="U642" s="23"/>
      <c r="V642" s="23"/>
      <c r="W642" s="23"/>
      <c r="X642" s="23"/>
      <c r="Y642" s="23"/>
      <c r="Z642" s="23"/>
      <c r="AA642" s="23"/>
      <c r="AB642" s="23"/>
    </row>
    <row r="643" spans="3:28" ht="15.75" customHeight="1">
      <c r="C643" s="456"/>
      <c r="D643" s="459"/>
      <c r="E643" s="459"/>
      <c r="F643" s="8"/>
      <c r="G643" s="8"/>
      <c r="H643" s="460"/>
      <c r="I643" s="23"/>
      <c r="J643" s="460"/>
      <c r="K643" s="460"/>
      <c r="L643" s="460"/>
      <c r="M643" s="23"/>
      <c r="N643" s="394"/>
      <c r="O643" s="23"/>
      <c r="P643" s="23"/>
      <c r="Q643" s="23"/>
      <c r="R643" s="394"/>
      <c r="S643" s="394"/>
      <c r="T643" s="23"/>
      <c r="U643" s="23"/>
      <c r="V643" s="23"/>
      <c r="W643" s="23"/>
      <c r="X643" s="23"/>
      <c r="Y643" s="23"/>
      <c r="Z643" s="23"/>
      <c r="AA643" s="23"/>
      <c r="AB643" s="23"/>
    </row>
    <row r="644" spans="3:28" ht="15.75" customHeight="1">
      <c r="C644" s="456"/>
      <c r="D644" s="459"/>
      <c r="E644" s="459"/>
      <c r="F644" s="8"/>
      <c r="G644" s="8"/>
      <c r="H644" s="460"/>
      <c r="I644" s="23"/>
      <c r="J644" s="460"/>
      <c r="K644" s="460"/>
      <c r="L644" s="460"/>
      <c r="M644" s="23"/>
      <c r="N644" s="394"/>
      <c r="O644" s="23"/>
      <c r="P644" s="23"/>
      <c r="Q644" s="23"/>
      <c r="R644" s="394"/>
      <c r="S644" s="394"/>
      <c r="T644" s="23"/>
      <c r="U644" s="23"/>
      <c r="V644" s="23"/>
      <c r="W644" s="23"/>
      <c r="X644" s="23"/>
      <c r="Y644" s="23"/>
      <c r="Z644" s="23"/>
      <c r="AA644" s="23"/>
      <c r="AB644" s="23"/>
    </row>
    <row r="645" spans="3:28" ht="15.75" customHeight="1">
      <c r="C645" s="456"/>
      <c r="D645" s="459"/>
      <c r="E645" s="459"/>
      <c r="F645" s="8"/>
      <c r="G645" s="8"/>
      <c r="H645" s="460"/>
      <c r="I645" s="23"/>
      <c r="J645" s="460"/>
      <c r="K645" s="460"/>
      <c r="L645" s="460"/>
      <c r="M645" s="23"/>
      <c r="N645" s="394"/>
      <c r="O645" s="23"/>
      <c r="P645" s="23"/>
      <c r="Q645" s="23"/>
      <c r="R645" s="394"/>
      <c r="S645" s="394"/>
      <c r="T645" s="23"/>
      <c r="U645" s="23"/>
      <c r="V645" s="23"/>
      <c r="W645" s="23"/>
      <c r="X645" s="23"/>
      <c r="Y645" s="23"/>
      <c r="Z645" s="23"/>
      <c r="AA645" s="23"/>
      <c r="AB645" s="23"/>
    </row>
    <row r="646" spans="3:28" ht="15.75" customHeight="1">
      <c r="C646" s="456"/>
      <c r="D646" s="459"/>
      <c r="E646" s="459"/>
      <c r="F646" s="8"/>
      <c r="G646" s="8"/>
      <c r="H646" s="460"/>
      <c r="I646" s="23"/>
      <c r="J646" s="460"/>
      <c r="K646" s="460"/>
      <c r="L646" s="460"/>
      <c r="M646" s="23"/>
      <c r="N646" s="394"/>
      <c r="O646" s="23"/>
      <c r="P646" s="23"/>
      <c r="Q646" s="23"/>
      <c r="R646" s="394"/>
      <c r="S646" s="394"/>
      <c r="T646" s="23"/>
      <c r="U646" s="23"/>
      <c r="V646" s="23"/>
      <c r="W646" s="23"/>
      <c r="X646" s="23"/>
      <c r="Y646" s="23"/>
      <c r="Z646" s="23"/>
      <c r="AA646" s="23"/>
      <c r="AB646" s="23"/>
    </row>
    <row r="647" spans="3:28" ht="15.75" customHeight="1">
      <c r="C647" s="456"/>
      <c r="D647" s="459"/>
      <c r="E647" s="459"/>
      <c r="F647" s="8"/>
      <c r="G647" s="8"/>
      <c r="H647" s="460"/>
      <c r="I647" s="23"/>
      <c r="J647" s="460"/>
      <c r="K647" s="460"/>
      <c r="L647" s="460"/>
      <c r="M647" s="23"/>
      <c r="N647" s="394"/>
      <c r="O647" s="23"/>
      <c r="P647" s="23"/>
      <c r="Q647" s="23"/>
      <c r="R647" s="394"/>
      <c r="S647" s="394"/>
      <c r="T647" s="23"/>
      <c r="U647" s="23"/>
      <c r="V647" s="23"/>
      <c r="W647" s="23"/>
      <c r="X647" s="23"/>
      <c r="Y647" s="23"/>
      <c r="Z647" s="23"/>
      <c r="AA647" s="23"/>
      <c r="AB647" s="23"/>
    </row>
    <row r="648" spans="3:28" ht="15.75" customHeight="1">
      <c r="C648" s="456"/>
      <c r="D648" s="459"/>
      <c r="E648" s="459"/>
      <c r="F648" s="8"/>
      <c r="G648" s="8"/>
      <c r="H648" s="460"/>
      <c r="I648" s="23"/>
      <c r="J648" s="460"/>
      <c r="K648" s="460"/>
      <c r="L648" s="460"/>
      <c r="M648" s="23"/>
      <c r="N648" s="394"/>
      <c r="O648" s="23"/>
      <c r="P648" s="23"/>
      <c r="Q648" s="23"/>
      <c r="R648" s="394"/>
      <c r="S648" s="394"/>
      <c r="T648" s="23"/>
      <c r="U648" s="23"/>
      <c r="V648" s="23"/>
      <c r="W648" s="23"/>
      <c r="X648" s="23"/>
      <c r="Y648" s="23"/>
      <c r="Z648" s="23"/>
      <c r="AA648" s="23"/>
      <c r="AB648" s="23"/>
    </row>
    <row r="649" spans="3:28" ht="15.75" customHeight="1">
      <c r="C649" s="456"/>
      <c r="D649" s="459"/>
      <c r="E649" s="459"/>
      <c r="F649" s="8"/>
      <c r="G649" s="8"/>
      <c r="H649" s="460"/>
      <c r="I649" s="23"/>
      <c r="J649" s="460"/>
      <c r="K649" s="460"/>
      <c r="L649" s="460"/>
      <c r="M649" s="23"/>
      <c r="N649" s="394"/>
      <c r="O649" s="23"/>
      <c r="P649" s="23"/>
      <c r="Q649" s="23"/>
      <c r="R649" s="394"/>
      <c r="S649" s="394"/>
      <c r="T649" s="23"/>
      <c r="U649" s="23"/>
      <c r="V649" s="23"/>
      <c r="W649" s="23"/>
      <c r="X649" s="23"/>
      <c r="Y649" s="23"/>
      <c r="Z649" s="23"/>
      <c r="AA649" s="23"/>
      <c r="AB649" s="23"/>
    </row>
    <row r="650" spans="3:28" ht="15.75" customHeight="1">
      <c r="C650" s="456"/>
      <c r="D650" s="459"/>
      <c r="E650" s="459"/>
      <c r="F650" s="8"/>
      <c r="G650" s="8"/>
      <c r="H650" s="460"/>
      <c r="I650" s="23"/>
      <c r="J650" s="460"/>
      <c r="K650" s="460"/>
      <c r="L650" s="460"/>
      <c r="M650" s="23"/>
      <c r="N650" s="394"/>
      <c r="O650" s="23"/>
      <c r="P650" s="23"/>
      <c r="Q650" s="23"/>
      <c r="R650" s="394"/>
      <c r="S650" s="394"/>
      <c r="T650" s="23"/>
      <c r="U650" s="23"/>
      <c r="V650" s="23"/>
      <c r="W650" s="23"/>
      <c r="X650" s="23"/>
      <c r="Y650" s="23"/>
      <c r="Z650" s="23"/>
      <c r="AA650" s="23"/>
      <c r="AB650" s="23"/>
    </row>
    <row r="651" spans="3:28" ht="15.75" customHeight="1">
      <c r="C651" s="456"/>
      <c r="D651" s="459"/>
      <c r="E651" s="459"/>
      <c r="F651" s="8"/>
      <c r="G651" s="8"/>
      <c r="H651" s="460"/>
      <c r="I651" s="23"/>
      <c r="J651" s="460"/>
      <c r="K651" s="460"/>
      <c r="L651" s="460"/>
      <c r="M651" s="23"/>
      <c r="N651" s="394"/>
      <c r="O651" s="23"/>
      <c r="P651" s="23"/>
      <c r="Q651" s="23"/>
      <c r="R651" s="394"/>
      <c r="S651" s="394"/>
      <c r="T651" s="23"/>
      <c r="U651" s="23"/>
      <c r="V651" s="23"/>
      <c r="W651" s="23"/>
      <c r="X651" s="23"/>
      <c r="Y651" s="23"/>
      <c r="Z651" s="23"/>
      <c r="AA651" s="23"/>
      <c r="AB651" s="23"/>
    </row>
    <row r="652" spans="3:28" ht="15.75" customHeight="1">
      <c r="C652" s="456"/>
      <c r="D652" s="459"/>
      <c r="E652" s="459"/>
      <c r="F652" s="8"/>
      <c r="G652" s="8"/>
      <c r="H652" s="460"/>
      <c r="I652" s="23"/>
      <c r="J652" s="460"/>
      <c r="K652" s="460"/>
      <c r="L652" s="460"/>
      <c r="M652" s="23"/>
      <c r="N652" s="394"/>
      <c r="O652" s="23"/>
      <c r="P652" s="23"/>
      <c r="Q652" s="23"/>
      <c r="R652" s="394"/>
      <c r="S652" s="394"/>
      <c r="T652" s="23"/>
      <c r="U652" s="23"/>
      <c r="V652" s="23"/>
      <c r="W652" s="23"/>
      <c r="X652" s="23"/>
      <c r="Y652" s="23"/>
      <c r="Z652" s="23"/>
      <c r="AA652" s="23"/>
      <c r="AB652" s="23"/>
    </row>
    <row r="653" spans="3:28" ht="15.75" customHeight="1">
      <c r="C653" s="456"/>
      <c r="D653" s="459"/>
      <c r="E653" s="459"/>
      <c r="F653" s="8"/>
      <c r="G653" s="8"/>
      <c r="H653" s="460"/>
      <c r="I653" s="23"/>
      <c r="J653" s="460"/>
      <c r="K653" s="460"/>
      <c r="L653" s="460"/>
      <c r="M653" s="23"/>
      <c r="N653" s="394"/>
      <c r="O653" s="23"/>
      <c r="P653" s="23"/>
      <c r="Q653" s="23"/>
      <c r="R653" s="394"/>
      <c r="S653" s="394"/>
      <c r="T653" s="23"/>
      <c r="U653" s="23"/>
      <c r="V653" s="23"/>
      <c r="W653" s="23"/>
      <c r="X653" s="23"/>
      <c r="Y653" s="23"/>
      <c r="Z653" s="23"/>
      <c r="AA653" s="23"/>
      <c r="AB653" s="23"/>
    </row>
    <row r="654" spans="3:28" ht="15.75" customHeight="1">
      <c r="C654" s="456"/>
      <c r="D654" s="459"/>
      <c r="E654" s="459"/>
      <c r="F654" s="8"/>
      <c r="G654" s="8"/>
      <c r="H654" s="460"/>
      <c r="I654" s="23"/>
      <c r="J654" s="460"/>
      <c r="K654" s="460"/>
      <c r="L654" s="460"/>
      <c r="M654" s="23"/>
      <c r="N654" s="394"/>
      <c r="O654" s="23"/>
      <c r="P654" s="23"/>
      <c r="Q654" s="23"/>
      <c r="R654" s="394"/>
      <c r="S654" s="394"/>
      <c r="T654" s="23"/>
      <c r="U654" s="23"/>
      <c r="V654" s="23"/>
      <c r="W654" s="23"/>
      <c r="X654" s="23"/>
      <c r="Y654" s="23"/>
      <c r="Z654" s="23"/>
      <c r="AA654" s="23"/>
      <c r="AB654" s="23"/>
    </row>
    <row r="655" spans="3:28" ht="15.75" customHeight="1">
      <c r="C655" s="456"/>
      <c r="D655" s="459"/>
      <c r="E655" s="459"/>
      <c r="F655" s="8"/>
      <c r="G655" s="8"/>
      <c r="H655" s="460"/>
      <c r="I655" s="23"/>
      <c r="J655" s="460"/>
      <c r="K655" s="460"/>
      <c r="L655" s="460"/>
      <c r="M655" s="23"/>
      <c r="N655" s="394"/>
      <c r="O655" s="23"/>
      <c r="P655" s="23"/>
      <c r="Q655" s="23"/>
      <c r="R655" s="394"/>
      <c r="S655" s="394"/>
      <c r="T655" s="23"/>
      <c r="U655" s="23"/>
      <c r="V655" s="23"/>
      <c r="W655" s="23"/>
      <c r="X655" s="23"/>
      <c r="Y655" s="23"/>
      <c r="Z655" s="23"/>
      <c r="AA655" s="23"/>
      <c r="AB655" s="23"/>
    </row>
    <row r="656" spans="3:28" ht="15.75" customHeight="1">
      <c r="C656" s="456"/>
      <c r="D656" s="459"/>
      <c r="E656" s="459"/>
      <c r="F656" s="8"/>
      <c r="G656" s="8"/>
      <c r="H656" s="460"/>
      <c r="I656" s="23"/>
      <c r="J656" s="460"/>
      <c r="K656" s="460"/>
      <c r="L656" s="460"/>
      <c r="M656" s="23"/>
      <c r="N656" s="394"/>
      <c r="O656" s="23"/>
      <c r="P656" s="23"/>
      <c r="Q656" s="23"/>
      <c r="R656" s="394"/>
      <c r="S656" s="394"/>
      <c r="T656" s="23"/>
      <c r="U656" s="23"/>
      <c r="V656" s="23"/>
      <c r="W656" s="23"/>
      <c r="X656" s="23"/>
      <c r="Y656" s="23"/>
      <c r="Z656" s="23"/>
      <c r="AA656" s="23"/>
      <c r="AB656" s="23"/>
    </row>
    <row r="657" spans="3:28" ht="15.75" customHeight="1">
      <c r="C657" s="456"/>
      <c r="D657" s="459"/>
      <c r="E657" s="459"/>
      <c r="F657" s="8"/>
      <c r="G657" s="8"/>
      <c r="H657" s="460"/>
      <c r="I657" s="23"/>
      <c r="J657" s="460"/>
      <c r="K657" s="460"/>
      <c r="L657" s="460"/>
      <c r="M657" s="23"/>
      <c r="N657" s="394"/>
      <c r="O657" s="23"/>
      <c r="P657" s="23"/>
      <c r="Q657" s="23"/>
      <c r="R657" s="394"/>
      <c r="S657" s="394"/>
      <c r="T657" s="23"/>
      <c r="U657" s="23"/>
      <c r="V657" s="23"/>
      <c r="W657" s="23"/>
      <c r="X657" s="23"/>
      <c r="Y657" s="23"/>
      <c r="Z657" s="23"/>
      <c r="AA657" s="23"/>
      <c r="AB657" s="23"/>
    </row>
    <row r="658" spans="3:28" ht="15.75" customHeight="1">
      <c r="C658" s="456"/>
      <c r="D658" s="459"/>
      <c r="E658" s="459"/>
      <c r="F658" s="8"/>
      <c r="G658" s="8"/>
      <c r="H658" s="460"/>
      <c r="I658" s="23"/>
      <c r="J658" s="460"/>
      <c r="K658" s="460"/>
      <c r="L658" s="460"/>
      <c r="M658" s="23"/>
      <c r="N658" s="394"/>
      <c r="O658" s="23"/>
      <c r="P658" s="23"/>
      <c r="Q658" s="23"/>
      <c r="R658" s="394"/>
      <c r="S658" s="394"/>
      <c r="T658" s="23"/>
      <c r="U658" s="23"/>
      <c r="V658" s="23"/>
      <c r="W658" s="23"/>
      <c r="X658" s="23"/>
      <c r="Y658" s="23"/>
      <c r="Z658" s="23"/>
      <c r="AA658" s="23"/>
      <c r="AB658" s="23"/>
    </row>
    <row r="659" spans="3:28" ht="15.75" customHeight="1">
      <c r="C659" s="456"/>
      <c r="D659" s="459"/>
      <c r="E659" s="459"/>
      <c r="F659" s="8"/>
      <c r="G659" s="8"/>
      <c r="H659" s="460"/>
      <c r="I659" s="23"/>
      <c r="J659" s="460"/>
      <c r="K659" s="460"/>
      <c r="L659" s="460"/>
      <c r="M659" s="23"/>
      <c r="N659" s="394"/>
      <c r="O659" s="23"/>
      <c r="P659" s="23"/>
      <c r="Q659" s="23"/>
      <c r="R659" s="394"/>
      <c r="S659" s="394"/>
      <c r="T659" s="23"/>
      <c r="U659" s="23"/>
      <c r="V659" s="23"/>
      <c r="W659" s="23"/>
      <c r="X659" s="23"/>
      <c r="Y659" s="23"/>
      <c r="Z659" s="23"/>
      <c r="AA659" s="23"/>
      <c r="AB659" s="23"/>
    </row>
    <row r="660" spans="3:28" ht="15.75" customHeight="1">
      <c r="C660" s="456"/>
      <c r="D660" s="459"/>
      <c r="E660" s="459"/>
      <c r="F660" s="8"/>
      <c r="G660" s="8"/>
      <c r="H660" s="460"/>
      <c r="I660" s="23"/>
      <c r="J660" s="460"/>
      <c r="K660" s="460"/>
      <c r="L660" s="460"/>
      <c r="M660" s="23"/>
      <c r="N660" s="394"/>
      <c r="O660" s="23"/>
      <c r="P660" s="23"/>
      <c r="Q660" s="23"/>
      <c r="R660" s="394"/>
      <c r="S660" s="394"/>
      <c r="T660" s="23"/>
      <c r="U660" s="23"/>
      <c r="V660" s="23"/>
      <c r="W660" s="23"/>
      <c r="X660" s="23"/>
      <c r="Y660" s="23"/>
      <c r="Z660" s="23"/>
      <c r="AA660" s="23"/>
      <c r="AB660" s="23"/>
    </row>
    <row r="661" spans="3:28" ht="15.75" customHeight="1">
      <c r="C661" s="456"/>
      <c r="D661" s="459"/>
      <c r="E661" s="459"/>
      <c r="F661" s="8"/>
      <c r="G661" s="8"/>
      <c r="H661" s="460"/>
      <c r="I661" s="23"/>
      <c r="J661" s="460"/>
      <c r="K661" s="460"/>
      <c r="L661" s="460"/>
      <c r="M661" s="23"/>
      <c r="N661" s="394"/>
      <c r="O661" s="23"/>
      <c r="P661" s="23"/>
      <c r="Q661" s="23"/>
      <c r="R661" s="394"/>
      <c r="S661" s="394"/>
      <c r="T661" s="23"/>
      <c r="U661" s="23"/>
      <c r="V661" s="23"/>
      <c r="W661" s="23"/>
      <c r="X661" s="23"/>
      <c r="Y661" s="23"/>
      <c r="Z661" s="23"/>
      <c r="AA661" s="23"/>
      <c r="AB661" s="23"/>
    </row>
    <row r="662" spans="3:28" ht="15.75" customHeight="1">
      <c r="C662" s="456"/>
      <c r="D662" s="459"/>
      <c r="E662" s="459"/>
      <c r="F662" s="8"/>
      <c r="G662" s="8"/>
      <c r="H662" s="460"/>
      <c r="I662" s="23"/>
      <c r="J662" s="460"/>
      <c r="K662" s="460"/>
      <c r="L662" s="460"/>
      <c r="M662" s="23"/>
      <c r="N662" s="394"/>
      <c r="O662" s="23"/>
      <c r="P662" s="23"/>
      <c r="Q662" s="23"/>
      <c r="R662" s="394"/>
      <c r="S662" s="394"/>
      <c r="T662" s="23"/>
      <c r="U662" s="23"/>
      <c r="V662" s="23"/>
      <c r="W662" s="23"/>
      <c r="X662" s="23"/>
      <c r="Y662" s="23"/>
      <c r="Z662" s="23"/>
      <c r="AA662" s="23"/>
      <c r="AB662" s="23"/>
    </row>
    <row r="663" spans="3:28" ht="15.75" customHeight="1">
      <c r="C663" s="456"/>
      <c r="D663" s="459"/>
      <c r="E663" s="459"/>
      <c r="F663" s="8"/>
      <c r="G663" s="8"/>
      <c r="H663" s="460"/>
      <c r="I663" s="23"/>
      <c r="J663" s="460"/>
      <c r="K663" s="460"/>
      <c r="L663" s="460"/>
      <c r="M663" s="23"/>
      <c r="N663" s="394"/>
      <c r="O663" s="23"/>
      <c r="P663" s="23"/>
      <c r="Q663" s="23"/>
      <c r="R663" s="394"/>
      <c r="S663" s="394"/>
      <c r="T663" s="23"/>
      <c r="U663" s="23"/>
      <c r="V663" s="23"/>
      <c r="W663" s="23"/>
      <c r="X663" s="23"/>
      <c r="Y663" s="23"/>
      <c r="Z663" s="23"/>
      <c r="AA663" s="23"/>
      <c r="AB663" s="23"/>
    </row>
    <row r="664" spans="3:28" ht="15.75" customHeight="1">
      <c r="C664" s="456"/>
      <c r="D664" s="459"/>
      <c r="E664" s="459"/>
      <c r="F664" s="8"/>
      <c r="G664" s="8"/>
      <c r="H664" s="460"/>
      <c r="I664" s="23"/>
      <c r="J664" s="460"/>
      <c r="K664" s="460"/>
      <c r="L664" s="460"/>
      <c r="M664" s="23"/>
      <c r="N664" s="394"/>
      <c r="O664" s="23"/>
      <c r="P664" s="23"/>
      <c r="Q664" s="23"/>
      <c r="R664" s="394"/>
      <c r="S664" s="394"/>
      <c r="T664" s="23"/>
      <c r="U664" s="23"/>
      <c r="V664" s="23"/>
      <c r="W664" s="23"/>
      <c r="X664" s="23"/>
      <c r="Y664" s="23"/>
      <c r="Z664" s="23"/>
      <c r="AA664" s="23"/>
      <c r="AB664" s="23"/>
    </row>
    <row r="665" spans="3:28" ht="15.75" customHeight="1">
      <c r="C665" s="456"/>
      <c r="D665" s="459"/>
      <c r="E665" s="459"/>
      <c r="F665" s="8"/>
      <c r="G665" s="8"/>
      <c r="H665" s="460"/>
      <c r="I665" s="23"/>
      <c r="J665" s="460"/>
      <c r="K665" s="460"/>
      <c r="L665" s="460"/>
      <c r="M665" s="23"/>
      <c r="N665" s="394"/>
      <c r="O665" s="23"/>
      <c r="P665" s="23"/>
      <c r="Q665" s="23"/>
      <c r="R665" s="394"/>
      <c r="S665" s="394"/>
      <c r="T665" s="23"/>
      <c r="U665" s="23"/>
      <c r="V665" s="23"/>
      <c r="W665" s="23"/>
      <c r="X665" s="23"/>
      <c r="Y665" s="23"/>
      <c r="Z665" s="23"/>
      <c r="AA665" s="23"/>
      <c r="AB665" s="23"/>
    </row>
    <row r="666" spans="3:28" ht="15.75" customHeight="1">
      <c r="C666" s="456"/>
      <c r="D666" s="459"/>
      <c r="E666" s="459"/>
      <c r="F666" s="8"/>
      <c r="G666" s="8"/>
      <c r="H666" s="460"/>
      <c r="I666" s="23"/>
      <c r="J666" s="460"/>
      <c r="K666" s="460"/>
      <c r="L666" s="460"/>
      <c r="M666" s="23"/>
      <c r="N666" s="394"/>
      <c r="O666" s="23"/>
      <c r="P666" s="23"/>
      <c r="Q666" s="23"/>
      <c r="R666" s="394"/>
      <c r="S666" s="394"/>
      <c r="T666" s="23"/>
      <c r="U666" s="23"/>
      <c r="V666" s="23"/>
      <c r="W666" s="23"/>
      <c r="X666" s="23"/>
      <c r="Y666" s="23"/>
      <c r="Z666" s="23"/>
      <c r="AA666" s="23"/>
      <c r="AB666" s="23"/>
    </row>
    <row r="667" spans="3:28" ht="15.75" customHeight="1">
      <c r="C667" s="456"/>
      <c r="D667" s="459"/>
      <c r="E667" s="459"/>
      <c r="F667" s="8"/>
      <c r="G667" s="8"/>
      <c r="H667" s="460"/>
      <c r="I667" s="23"/>
      <c r="J667" s="460"/>
      <c r="K667" s="460"/>
      <c r="L667" s="460"/>
      <c r="M667" s="23"/>
      <c r="N667" s="394"/>
      <c r="O667" s="23"/>
      <c r="P667" s="23"/>
      <c r="Q667" s="23"/>
      <c r="R667" s="394"/>
      <c r="S667" s="394"/>
      <c r="T667" s="23"/>
      <c r="U667" s="23"/>
      <c r="V667" s="23"/>
      <c r="W667" s="23"/>
      <c r="X667" s="23"/>
      <c r="Y667" s="23"/>
      <c r="Z667" s="23"/>
      <c r="AA667" s="23"/>
      <c r="AB667" s="23"/>
    </row>
    <row r="668" spans="3:28" ht="15.75" customHeight="1">
      <c r="C668" s="456"/>
      <c r="D668" s="459"/>
      <c r="E668" s="459"/>
      <c r="F668" s="8"/>
      <c r="G668" s="8"/>
      <c r="H668" s="460"/>
      <c r="I668" s="23"/>
      <c r="J668" s="460"/>
      <c r="K668" s="460"/>
      <c r="L668" s="460"/>
      <c r="M668" s="23"/>
      <c r="N668" s="394"/>
      <c r="O668" s="23"/>
      <c r="P668" s="23"/>
      <c r="Q668" s="23"/>
      <c r="R668" s="394"/>
      <c r="S668" s="394"/>
      <c r="T668" s="23"/>
      <c r="U668" s="23"/>
      <c r="V668" s="23"/>
      <c r="W668" s="23"/>
      <c r="X668" s="23"/>
      <c r="Y668" s="23"/>
      <c r="Z668" s="23"/>
      <c r="AA668" s="23"/>
      <c r="AB668" s="23"/>
    </row>
    <row r="669" spans="3:28" ht="15.75" customHeight="1">
      <c r="C669" s="456"/>
      <c r="D669" s="459"/>
      <c r="E669" s="459"/>
      <c r="F669" s="8"/>
      <c r="G669" s="8"/>
      <c r="H669" s="460"/>
      <c r="I669" s="23"/>
      <c r="J669" s="460"/>
      <c r="K669" s="460"/>
      <c r="L669" s="460"/>
      <c r="M669" s="23"/>
      <c r="N669" s="394"/>
      <c r="O669" s="23"/>
      <c r="P669" s="23"/>
      <c r="Q669" s="23"/>
      <c r="R669" s="394"/>
      <c r="S669" s="394"/>
      <c r="T669" s="23"/>
      <c r="U669" s="23"/>
      <c r="V669" s="23"/>
      <c r="W669" s="23"/>
      <c r="X669" s="23"/>
      <c r="Y669" s="23"/>
      <c r="Z669" s="23"/>
      <c r="AA669" s="23"/>
      <c r="AB669" s="23"/>
    </row>
    <row r="670" spans="3:28" ht="15.75" customHeight="1">
      <c r="C670" s="456"/>
      <c r="D670" s="459"/>
      <c r="E670" s="459"/>
      <c r="F670" s="8"/>
      <c r="G670" s="8"/>
      <c r="H670" s="460"/>
      <c r="I670" s="23"/>
      <c r="J670" s="460"/>
      <c r="K670" s="460"/>
      <c r="L670" s="460"/>
      <c r="M670" s="23"/>
      <c r="N670" s="394"/>
      <c r="O670" s="23"/>
      <c r="P670" s="23"/>
      <c r="Q670" s="23"/>
      <c r="R670" s="394"/>
      <c r="S670" s="394"/>
      <c r="T670" s="23"/>
      <c r="U670" s="23"/>
      <c r="V670" s="23"/>
      <c r="W670" s="23"/>
      <c r="X670" s="23"/>
      <c r="Y670" s="23"/>
      <c r="Z670" s="23"/>
      <c r="AA670" s="23"/>
      <c r="AB670" s="23"/>
    </row>
    <row r="671" spans="3:28" ht="15.75" customHeight="1">
      <c r="C671" s="456"/>
      <c r="D671" s="459"/>
      <c r="E671" s="459"/>
      <c r="F671" s="8"/>
      <c r="G671" s="8"/>
      <c r="H671" s="460"/>
      <c r="I671" s="23"/>
      <c r="J671" s="460"/>
      <c r="K671" s="460"/>
      <c r="L671" s="460"/>
      <c r="M671" s="23"/>
      <c r="N671" s="394"/>
      <c r="O671" s="23"/>
      <c r="P671" s="23"/>
      <c r="Q671" s="23"/>
      <c r="R671" s="394"/>
      <c r="S671" s="394"/>
      <c r="T671" s="23"/>
      <c r="U671" s="23"/>
      <c r="V671" s="23"/>
      <c r="W671" s="23"/>
      <c r="X671" s="23"/>
      <c r="Y671" s="23"/>
      <c r="Z671" s="23"/>
      <c r="AA671" s="23"/>
      <c r="AB671" s="23"/>
    </row>
    <row r="672" spans="3:28" ht="15.75" customHeight="1">
      <c r="C672" s="456"/>
      <c r="D672" s="459"/>
      <c r="E672" s="459"/>
      <c r="F672" s="8"/>
      <c r="G672" s="8"/>
      <c r="H672" s="460"/>
      <c r="I672" s="23"/>
      <c r="J672" s="460"/>
      <c r="K672" s="460"/>
      <c r="L672" s="460"/>
      <c r="M672" s="23"/>
      <c r="N672" s="394"/>
      <c r="O672" s="23"/>
      <c r="P672" s="23"/>
      <c r="Q672" s="23"/>
      <c r="R672" s="394"/>
      <c r="S672" s="394"/>
      <c r="T672" s="23"/>
      <c r="U672" s="23"/>
      <c r="V672" s="23"/>
      <c r="W672" s="23"/>
      <c r="X672" s="23"/>
      <c r="Y672" s="23"/>
      <c r="Z672" s="23"/>
      <c r="AA672" s="23"/>
      <c r="AB672" s="23"/>
    </row>
    <row r="673" spans="3:28" ht="15.75" customHeight="1">
      <c r="C673" s="456"/>
      <c r="D673" s="459"/>
      <c r="E673" s="459"/>
      <c r="F673" s="8"/>
      <c r="G673" s="8"/>
      <c r="H673" s="460"/>
      <c r="I673" s="23"/>
      <c r="J673" s="460"/>
      <c r="K673" s="460"/>
      <c r="L673" s="460"/>
      <c r="M673" s="23"/>
      <c r="N673" s="394"/>
      <c r="O673" s="23"/>
      <c r="P673" s="23"/>
      <c r="Q673" s="23"/>
      <c r="R673" s="394"/>
      <c r="S673" s="394"/>
      <c r="T673" s="23"/>
      <c r="U673" s="23"/>
      <c r="V673" s="23"/>
      <c r="W673" s="23"/>
      <c r="X673" s="23"/>
      <c r="Y673" s="23"/>
      <c r="Z673" s="23"/>
      <c r="AA673" s="23"/>
      <c r="AB673" s="23"/>
    </row>
    <row r="674" spans="3:28" ht="15.75" customHeight="1">
      <c r="C674" s="456"/>
      <c r="D674" s="459"/>
      <c r="E674" s="459"/>
      <c r="F674" s="8"/>
      <c r="G674" s="8"/>
      <c r="H674" s="460"/>
      <c r="I674" s="23"/>
      <c r="J674" s="460"/>
      <c r="K674" s="460"/>
      <c r="L674" s="460"/>
      <c r="M674" s="23"/>
      <c r="N674" s="394"/>
      <c r="O674" s="23"/>
      <c r="P674" s="23"/>
      <c r="Q674" s="23"/>
      <c r="R674" s="394"/>
      <c r="S674" s="394"/>
      <c r="T674" s="23"/>
      <c r="U674" s="23"/>
      <c r="V674" s="23"/>
      <c r="W674" s="23"/>
      <c r="X674" s="23"/>
      <c r="Y674" s="23"/>
      <c r="Z674" s="23"/>
      <c r="AA674" s="23"/>
      <c r="AB674" s="23"/>
    </row>
    <row r="675" spans="3:28" ht="15.75" customHeight="1">
      <c r="C675" s="456"/>
      <c r="D675" s="459"/>
      <c r="E675" s="459"/>
      <c r="F675" s="8"/>
      <c r="G675" s="8"/>
      <c r="H675" s="460"/>
      <c r="I675" s="23"/>
      <c r="J675" s="460"/>
      <c r="K675" s="460"/>
      <c r="L675" s="460"/>
      <c r="M675" s="23"/>
      <c r="N675" s="394"/>
      <c r="O675" s="23"/>
      <c r="P675" s="23"/>
      <c r="Q675" s="23"/>
      <c r="R675" s="394"/>
      <c r="S675" s="394"/>
      <c r="T675" s="23"/>
      <c r="U675" s="23"/>
      <c r="V675" s="23"/>
      <c r="W675" s="23"/>
      <c r="X675" s="23"/>
      <c r="Y675" s="23"/>
      <c r="Z675" s="23"/>
      <c r="AA675" s="23"/>
      <c r="AB675" s="23"/>
    </row>
    <row r="676" spans="3:28" ht="15.75" customHeight="1">
      <c r="C676" s="456"/>
      <c r="D676" s="459"/>
      <c r="E676" s="459"/>
      <c r="F676" s="8"/>
      <c r="G676" s="8"/>
      <c r="H676" s="460"/>
      <c r="I676" s="23"/>
      <c r="J676" s="460"/>
      <c r="K676" s="460"/>
      <c r="L676" s="460"/>
      <c r="M676" s="23"/>
      <c r="N676" s="394"/>
      <c r="O676" s="23"/>
      <c r="P676" s="23"/>
      <c r="Q676" s="23"/>
      <c r="R676" s="394"/>
      <c r="S676" s="394"/>
      <c r="T676" s="23"/>
      <c r="U676" s="23"/>
      <c r="V676" s="23"/>
      <c r="W676" s="23"/>
      <c r="X676" s="23"/>
      <c r="Y676" s="23"/>
      <c r="Z676" s="23"/>
      <c r="AA676" s="23"/>
      <c r="AB676" s="23"/>
    </row>
    <row r="677" spans="3:28" ht="15.75" customHeight="1">
      <c r="C677" s="456"/>
      <c r="D677" s="459"/>
      <c r="E677" s="459"/>
      <c r="F677" s="8"/>
      <c r="G677" s="8"/>
      <c r="H677" s="460"/>
      <c r="I677" s="23"/>
      <c r="J677" s="460"/>
      <c r="K677" s="460"/>
      <c r="L677" s="460"/>
      <c r="M677" s="23"/>
      <c r="N677" s="394"/>
      <c r="O677" s="23"/>
      <c r="P677" s="23"/>
      <c r="Q677" s="23"/>
      <c r="R677" s="394"/>
      <c r="S677" s="394"/>
      <c r="T677" s="23"/>
      <c r="U677" s="23"/>
      <c r="V677" s="23"/>
      <c r="W677" s="23"/>
      <c r="X677" s="23"/>
      <c r="Y677" s="23"/>
      <c r="Z677" s="23"/>
      <c r="AA677" s="23"/>
      <c r="AB677" s="23"/>
    </row>
    <row r="678" spans="3:28" ht="15.75" customHeight="1">
      <c r="C678" s="456"/>
      <c r="D678" s="459"/>
      <c r="E678" s="459"/>
      <c r="F678" s="8"/>
      <c r="G678" s="8"/>
      <c r="H678" s="460"/>
      <c r="I678" s="23"/>
      <c r="J678" s="460"/>
      <c r="K678" s="460"/>
      <c r="L678" s="460"/>
      <c r="M678" s="23"/>
      <c r="N678" s="394"/>
      <c r="O678" s="23"/>
      <c r="P678" s="23"/>
      <c r="Q678" s="23"/>
      <c r="R678" s="394"/>
      <c r="S678" s="394"/>
      <c r="T678" s="23"/>
      <c r="U678" s="23"/>
      <c r="V678" s="23"/>
      <c r="W678" s="23"/>
      <c r="X678" s="23"/>
      <c r="Y678" s="23"/>
      <c r="Z678" s="23"/>
      <c r="AA678" s="23"/>
      <c r="AB678" s="23"/>
    </row>
    <row r="679" spans="3:28" ht="15.75" customHeight="1">
      <c r="C679" s="456"/>
      <c r="D679" s="459"/>
      <c r="E679" s="459"/>
      <c r="F679" s="8"/>
      <c r="G679" s="8"/>
      <c r="H679" s="460"/>
      <c r="I679" s="23"/>
      <c r="J679" s="460"/>
      <c r="K679" s="460"/>
      <c r="L679" s="460"/>
      <c r="M679" s="23"/>
      <c r="N679" s="394"/>
      <c r="O679" s="23"/>
      <c r="P679" s="23"/>
      <c r="Q679" s="23"/>
      <c r="R679" s="394"/>
      <c r="S679" s="394"/>
      <c r="T679" s="23"/>
      <c r="U679" s="23"/>
      <c r="V679" s="23"/>
      <c r="W679" s="23"/>
      <c r="X679" s="23"/>
      <c r="Y679" s="23"/>
      <c r="Z679" s="23"/>
      <c r="AA679" s="23"/>
      <c r="AB679" s="23"/>
    </row>
    <row r="680" spans="3:28" ht="15.75" customHeight="1">
      <c r="C680" s="456"/>
      <c r="D680" s="459"/>
      <c r="E680" s="459"/>
      <c r="F680" s="8"/>
      <c r="G680" s="8"/>
      <c r="H680" s="460"/>
      <c r="I680" s="23"/>
      <c r="J680" s="460"/>
      <c r="K680" s="460"/>
      <c r="L680" s="460"/>
      <c r="M680" s="23"/>
      <c r="N680" s="394"/>
      <c r="O680" s="23"/>
      <c r="P680" s="23"/>
      <c r="Q680" s="23"/>
      <c r="R680" s="394"/>
      <c r="S680" s="394"/>
      <c r="T680" s="23"/>
      <c r="U680" s="23"/>
      <c r="V680" s="23"/>
      <c r="W680" s="23"/>
      <c r="X680" s="23"/>
      <c r="Y680" s="23"/>
      <c r="Z680" s="23"/>
      <c r="AA680" s="23"/>
      <c r="AB680" s="23"/>
    </row>
    <row r="681" spans="3:28" ht="15.75" customHeight="1">
      <c r="C681" s="456"/>
      <c r="D681" s="459"/>
      <c r="E681" s="459"/>
      <c r="F681" s="8"/>
      <c r="G681" s="8"/>
      <c r="H681" s="460"/>
      <c r="I681" s="23"/>
      <c r="J681" s="460"/>
      <c r="K681" s="460"/>
      <c r="L681" s="460"/>
      <c r="M681" s="23"/>
      <c r="N681" s="394"/>
      <c r="O681" s="23"/>
      <c r="P681" s="23"/>
      <c r="Q681" s="23"/>
      <c r="R681" s="394"/>
      <c r="S681" s="394"/>
      <c r="T681" s="23"/>
      <c r="U681" s="23"/>
      <c r="V681" s="23"/>
      <c r="W681" s="23"/>
      <c r="X681" s="23"/>
      <c r="Y681" s="23"/>
      <c r="Z681" s="23"/>
      <c r="AA681" s="23"/>
      <c r="AB681" s="23"/>
    </row>
    <row r="682" spans="3:28" ht="15.75" customHeight="1">
      <c r="C682" s="456"/>
      <c r="D682" s="459"/>
      <c r="E682" s="459"/>
      <c r="F682" s="8"/>
      <c r="G682" s="8"/>
      <c r="H682" s="460"/>
      <c r="I682" s="23"/>
      <c r="J682" s="460"/>
      <c r="K682" s="460"/>
      <c r="L682" s="460"/>
      <c r="M682" s="23"/>
      <c r="N682" s="394"/>
      <c r="O682" s="23"/>
      <c r="P682" s="23"/>
      <c r="Q682" s="23"/>
      <c r="R682" s="394"/>
      <c r="S682" s="394"/>
      <c r="T682" s="23"/>
      <c r="U682" s="23"/>
      <c r="V682" s="23"/>
      <c r="W682" s="23"/>
      <c r="X682" s="23"/>
      <c r="Y682" s="23"/>
      <c r="Z682" s="23"/>
      <c r="AA682" s="23"/>
      <c r="AB682" s="23"/>
    </row>
    <row r="683" spans="3:28" ht="15.75" customHeight="1">
      <c r="C683" s="456"/>
      <c r="D683" s="459"/>
      <c r="E683" s="459"/>
      <c r="F683" s="8"/>
      <c r="G683" s="8"/>
      <c r="H683" s="460"/>
      <c r="I683" s="23"/>
      <c r="J683" s="460"/>
      <c r="K683" s="460"/>
      <c r="L683" s="460"/>
      <c r="M683" s="23"/>
      <c r="N683" s="394"/>
      <c r="O683" s="23"/>
      <c r="P683" s="23"/>
      <c r="Q683" s="23"/>
      <c r="R683" s="394"/>
      <c r="S683" s="394"/>
      <c r="T683" s="23"/>
      <c r="U683" s="23"/>
      <c r="V683" s="23"/>
      <c r="W683" s="23"/>
      <c r="X683" s="23"/>
      <c r="Y683" s="23"/>
      <c r="Z683" s="23"/>
      <c r="AA683" s="23"/>
      <c r="AB683" s="23"/>
    </row>
    <row r="684" spans="3:28" ht="15.75" customHeight="1">
      <c r="C684" s="456"/>
      <c r="D684" s="459"/>
      <c r="E684" s="459"/>
      <c r="F684" s="8"/>
      <c r="G684" s="8"/>
      <c r="H684" s="460"/>
      <c r="I684" s="23"/>
      <c r="J684" s="460"/>
      <c r="K684" s="460"/>
      <c r="L684" s="460"/>
      <c r="M684" s="23"/>
      <c r="N684" s="394"/>
      <c r="O684" s="23"/>
      <c r="P684" s="23"/>
      <c r="Q684" s="23"/>
      <c r="R684" s="394"/>
      <c r="S684" s="394"/>
      <c r="T684" s="23"/>
      <c r="U684" s="23"/>
      <c r="V684" s="23"/>
      <c r="W684" s="23"/>
      <c r="X684" s="23"/>
      <c r="Y684" s="23"/>
      <c r="Z684" s="23"/>
      <c r="AA684" s="23"/>
      <c r="AB684" s="23"/>
    </row>
    <row r="685" spans="3:28" ht="15.75" customHeight="1">
      <c r="C685" s="456"/>
      <c r="D685" s="459"/>
      <c r="E685" s="459"/>
      <c r="F685" s="8"/>
      <c r="G685" s="8"/>
      <c r="H685" s="460"/>
      <c r="I685" s="23"/>
      <c r="J685" s="460"/>
      <c r="K685" s="460"/>
      <c r="L685" s="460"/>
      <c r="M685" s="23"/>
      <c r="N685" s="394"/>
      <c r="O685" s="23"/>
      <c r="P685" s="23"/>
      <c r="Q685" s="23"/>
      <c r="R685" s="394"/>
      <c r="S685" s="394"/>
      <c r="T685" s="23"/>
      <c r="U685" s="23"/>
      <c r="V685" s="23"/>
      <c r="W685" s="23"/>
      <c r="X685" s="23"/>
      <c r="Y685" s="23"/>
      <c r="Z685" s="23"/>
      <c r="AA685" s="23"/>
      <c r="AB685" s="23"/>
    </row>
    <row r="686" spans="3:28" ht="15.75" customHeight="1">
      <c r="C686" s="456"/>
      <c r="D686" s="459"/>
      <c r="E686" s="459"/>
      <c r="F686" s="8"/>
      <c r="G686" s="8"/>
      <c r="H686" s="460"/>
      <c r="I686" s="23"/>
      <c r="J686" s="460"/>
      <c r="K686" s="460"/>
      <c r="L686" s="460"/>
      <c r="M686" s="23"/>
      <c r="N686" s="394"/>
      <c r="O686" s="23"/>
      <c r="P686" s="23"/>
      <c r="Q686" s="23"/>
      <c r="R686" s="394"/>
      <c r="S686" s="394"/>
      <c r="T686" s="23"/>
      <c r="U686" s="23"/>
      <c r="V686" s="23"/>
      <c r="W686" s="23"/>
      <c r="X686" s="23"/>
      <c r="Y686" s="23"/>
      <c r="Z686" s="23"/>
      <c r="AA686" s="23"/>
      <c r="AB686" s="23"/>
    </row>
    <row r="687" spans="3:28" ht="15.75" customHeight="1">
      <c r="C687" s="456"/>
      <c r="D687" s="459"/>
      <c r="E687" s="459"/>
      <c r="F687" s="8"/>
      <c r="G687" s="8"/>
      <c r="H687" s="460"/>
      <c r="I687" s="23"/>
      <c r="J687" s="460"/>
      <c r="K687" s="460"/>
      <c r="L687" s="460"/>
      <c r="M687" s="23"/>
      <c r="N687" s="394"/>
      <c r="O687" s="23"/>
      <c r="P687" s="23"/>
      <c r="Q687" s="23"/>
      <c r="R687" s="394"/>
      <c r="S687" s="394"/>
      <c r="T687" s="23"/>
      <c r="U687" s="23"/>
      <c r="V687" s="23"/>
      <c r="W687" s="23"/>
      <c r="X687" s="23"/>
      <c r="Y687" s="23"/>
      <c r="Z687" s="23"/>
      <c r="AA687" s="23"/>
      <c r="AB687" s="23"/>
    </row>
    <row r="688" spans="3:28" ht="15.75" customHeight="1">
      <c r="C688" s="456"/>
      <c r="D688" s="459"/>
      <c r="E688" s="459"/>
      <c r="F688" s="8"/>
      <c r="G688" s="8"/>
      <c r="H688" s="460"/>
      <c r="I688" s="23"/>
      <c r="J688" s="460"/>
      <c r="K688" s="460"/>
      <c r="L688" s="460"/>
      <c r="M688" s="23"/>
      <c r="N688" s="394"/>
      <c r="O688" s="23"/>
      <c r="P688" s="23"/>
      <c r="Q688" s="23"/>
      <c r="R688" s="394"/>
      <c r="S688" s="394"/>
      <c r="T688" s="23"/>
      <c r="U688" s="23"/>
      <c r="V688" s="23"/>
      <c r="W688" s="23"/>
      <c r="X688" s="23"/>
      <c r="Y688" s="23"/>
      <c r="Z688" s="23"/>
      <c r="AA688" s="23"/>
      <c r="AB688" s="23"/>
    </row>
    <row r="689" spans="3:28" ht="15.75" customHeight="1">
      <c r="C689" s="456"/>
      <c r="D689" s="459"/>
      <c r="E689" s="459"/>
      <c r="F689" s="8"/>
      <c r="G689" s="8"/>
      <c r="H689" s="460"/>
      <c r="I689" s="23"/>
      <c r="J689" s="460"/>
      <c r="K689" s="460"/>
      <c r="L689" s="460"/>
      <c r="M689" s="23"/>
      <c r="N689" s="394"/>
      <c r="O689" s="23"/>
      <c r="P689" s="23"/>
      <c r="Q689" s="23"/>
      <c r="R689" s="394"/>
      <c r="S689" s="394"/>
      <c r="T689" s="23"/>
      <c r="U689" s="23"/>
      <c r="V689" s="23"/>
      <c r="W689" s="23"/>
      <c r="X689" s="23"/>
      <c r="Y689" s="23"/>
      <c r="Z689" s="23"/>
      <c r="AA689" s="23"/>
      <c r="AB689" s="23"/>
    </row>
    <row r="690" spans="3:28" ht="15.75" customHeight="1">
      <c r="C690" s="456"/>
      <c r="D690" s="459"/>
      <c r="E690" s="459"/>
      <c r="F690" s="8"/>
      <c r="G690" s="8"/>
      <c r="H690" s="460"/>
      <c r="I690" s="23"/>
      <c r="J690" s="460"/>
      <c r="K690" s="460"/>
      <c r="L690" s="460"/>
      <c r="M690" s="23"/>
      <c r="N690" s="394"/>
      <c r="O690" s="23"/>
      <c r="P690" s="23"/>
      <c r="Q690" s="23"/>
      <c r="R690" s="394"/>
      <c r="S690" s="394"/>
      <c r="T690" s="23"/>
      <c r="U690" s="23"/>
      <c r="V690" s="23"/>
      <c r="W690" s="23"/>
      <c r="X690" s="23"/>
      <c r="Y690" s="23"/>
      <c r="Z690" s="23"/>
      <c r="AA690" s="23"/>
      <c r="AB690" s="23"/>
    </row>
    <row r="691" spans="3:28" ht="15.75" customHeight="1">
      <c r="C691" s="456"/>
      <c r="D691" s="459"/>
      <c r="E691" s="459"/>
      <c r="F691" s="8"/>
      <c r="G691" s="8"/>
      <c r="H691" s="460"/>
      <c r="I691" s="23"/>
      <c r="J691" s="460"/>
      <c r="K691" s="460"/>
      <c r="L691" s="460"/>
      <c r="M691" s="23"/>
      <c r="N691" s="394"/>
      <c r="O691" s="23"/>
      <c r="P691" s="23"/>
      <c r="Q691" s="23"/>
      <c r="R691" s="394"/>
      <c r="S691" s="394"/>
      <c r="T691" s="23"/>
      <c r="U691" s="23"/>
      <c r="V691" s="23"/>
      <c r="W691" s="23"/>
      <c r="X691" s="23"/>
      <c r="Y691" s="23"/>
      <c r="Z691" s="23"/>
      <c r="AA691" s="23"/>
      <c r="AB691" s="23"/>
    </row>
    <row r="692" spans="3:28" ht="15.75" customHeight="1">
      <c r="C692" s="456"/>
      <c r="D692" s="459"/>
      <c r="E692" s="459"/>
      <c r="F692" s="8"/>
      <c r="G692" s="8"/>
      <c r="H692" s="460"/>
      <c r="I692" s="23"/>
      <c r="J692" s="460"/>
      <c r="K692" s="460"/>
      <c r="L692" s="460"/>
      <c r="M692" s="23"/>
      <c r="N692" s="394"/>
      <c r="O692" s="23"/>
      <c r="P692" s="23"/>
      <c r="Q692" s="23"/>
      <c r="R692" s="394"/>
      <c r="S692" s="394"/>
      <c r="T692" s="23"/>
      <c r="U692" s="23"/>
      <c r="V692" s="23"/>
      <c r="W692" s="23"/>
      <c r="X692" s="23"/>
      <c r="Y692" s="23"/>
      <c r="Z692" s="23"/>
      <c r="AA692" s="23"/>
      <c r="AB692" s="23"/>
    </row>
    <row r="693" spans="3:28" ht="15.75" customHeight="1">
      <c r="C693" s="456"/>
      <c r="D693" s="459"/>
      <c r="E693" s="459"/>
      <c r="F693" s="8"/>
      <c r="G693" s="8"/>
      <c r="H693" s="460"/>
      <c r="I693" s="23"/>
      <c r="J693" s="460"/>
      <c r="K693" s="460"/>
      <c r="L693" s="460"/>
      <c r="M693" s="23"/>
      <c r="N693" s="394"/>
      <c r="O693" s="23"/>
      <c r="P693" s="23"/>
      <c r="Q693" s="23"/>
      <c r="R693" s="394"/>
      <c r="S693" s="394"/>
      <c r="T693" s="23"/>
      <c r="U693" s="23"/>
      <c r="V693" s="23"/>
      <c r="W693" s="23"/>
      <c r="X693" s="23"/>
      <c r="Y693" s="23"/>
      <c r="Z693" s="23"/>
      <c r="AA693" s="23"/>
      <c r="AB693" s="23"/>
    </row>
    <row r="694" spans="3:28" ht="15.75" customHeight="1">
      <c r="C694" s="456"/>
      <c r="D694" s="459"/>
      <c r="E694" s="459"/>
      <c r="F694" s="8"/>
      <c r="G694" s="8"/>
      <c r="H694" s="460"/>
      <c r="I694" s="23"/>
      <c r="J694" s="460"/>
      <c r="K694" s="460"/>
      <c r="L694" s="460"/>
      <c r="M694" s="23"/>
      <c r="N694" s="394"/>
      <c r="O694" s="23"/>
      <c r="P694" s="23"/>
      <c r="Q694" s="23"/>
      <c r="R694" s="394"/>
      <c r="S694" s="394"/>
      <c r="T694" s="23"/>
      <c r="U694" s="23"/>
      <c r="V694" s="23"/>
      <c r="W694" s="23"/>
      <c r="X694" s="23"/>
      <c r="Y694" s="23"/>
      <c r="Z694" s="23"/>
      <c r="AA694" s="23"/>
      <c r="AB694" s="23"/>
    </row>
    <row r="695" spans="3:28" ht="15.75" customHeight="1">
      <c r="C695" s="456"/>
      <c r="D695" s="459"/>
      <c r="E695" s="459"/>
      <c r="F695" s="8"/>
      <c r="G695" s="8"/>
      <c r="H695" s="460"/>
      <c r="I695" s="23"/>
      <c r="J695" s="460"/>
      <c r="K695" s="460"/>
      <c r="L695" s="460"/>
      <c r="M695" s="23"/>
      <c r="N695" s="394"/>
      <c r="O695" s="23"/>
      <c r="P695" s="23"/>
      <c r="Q695" s="23"/>
      <c r="R695" s="394"/>
      <c r="S695" s="394"/>
      <c r="T695" s="23"/>
      <c r="U695" s="23"/>
      <c r="V695" s="23"/>
      <c r="W695" s="23"/>
      <c r="X695" s="23"/>
      <c r="Y695" s="23"/>
      <c r="Z695" s="23"/>
      <c r="AA695" s="23"/>
      <c r="AB695" s="23"/>
    </row>
    <row r="696" spans="3:28" ht="15.75" customHeight="1">
      <c r="C696" s="456"/>
      <c r="D696" s="459"/>
      <c r="E696" s="459"/>
      <c r="F696" s="8"/>
      <c r="G696" s="8"/>
      <c r="H696" s="460"/>
      <c r="I696" s="23"/>
      <c r="J696" s="460"/>
      <c r="K696" s="460"/>
      <c r="L696" s="460"/>
      <c r="M696" s="23"/>
      <c r="N696" s="394"/>
      <c r="O696" s="23"/>
      <c r="P696" s="23"/>
      <c r="Q696" s="23"/>
      <c r="R696" s="394"/>
      <c r="S696" s="394"/>
      <c r="T696" s="23"/>
      <c r="U696" s="23"/>
      <c r="V696" s="23"/>
      <c r="W696" s="23"/>
      <c r="X696" s="23"/>
      <c r="Y696" s="23"/>
      <c r="Z696" s="23"/>
      <c r="AA696" s="23"/>
      <c r="AB696" s="23"/>
    </row>
    <row r="697" spans="3:28" ht="15.75" customHeight="1">
      <c r="C697" s="456"/>
      <c r="D697" s="459"/>
      <c r="E697" s="459"/>
      <c r="F697" s="8"/>
      <c r="G697" s="8"/>
      <c r="H697" s="460"/>
      <c r="I697" s="23"/>
      <c r="J697" s="460"/>
      <c r="K697" s="460"/>
      <c r="L697" s="460"/>
      <c r="M697" s="23"/>
      <c r="N697" s="394"/>
      <c r="O697" s="23"/>
      <c r="P697" s="23"/>
      <c r="Q697" s="23"/>
      <c r="R697" s="394"/>
      <c r="S697" s="394"/>
      <c r="T697" s="23"/>
      <c r="U697" s="23"/>
      <c r="V697" s="23"/>
      <c r="W697" s="23"/>
      <c r="X697" s="23"/>
      <c r="Y697" s="23"/>
      <c r="Z697" s="23"/>
      <c r="AA697" s="23"/>
      <c r="AB697" s="23"/>
    </row>
    <row r="698" spans="3:28" ht="15.75" customHeight="1">
      <c r="C698" s="456"/>
      <c r="D698" s="459"/>
      <c r="E698" s="459"/>
      <c r="F698" s="8"/>
      <c r="G698" s="8"/>
      <c r="H698" s="460"/>
      <c r="I698" s="23"/>
      <c r="J698" s="460"/>
      <c r="K698" s="460"/>
      <c r="L698" s="460"/>
      <c r="M698" s="23"/>
      <c r="N698" s="394"/>
      <c r="O698" s="23"/>
      <c r="P698" s="23"/>
      <c r="Q698" s="23"/>
      <c r="R698" s="394"/>
      <c r="S698" s="394"/>
      <c r="T698" s="23"/>
      <c r="U698" s="23"/>
      <c r="V698" s="23"/>
      <c r="W698" s="23"/>
      <c r="X698" s="23"/>
      <c r="Y698" s="23"/>
      <c r="Z698" s="23"/>
      <c r="AA698" s="23"/>
      <c r="AB698" s="23"/>
    </row>
    <row r="699" spans="3:28" ht="15.75" customHeight="1">
      <c r="C699" s="456"/>
      <c r="D699" s="459"/>
      <c r="E699" s="459"/>
      <c r="F699" s="8"/>
      <c r="G699" s="8"/>
      <c r="H699" s="460"/>
      <c r="I699" s="23"/>
      <c r="J699" s="460"/>
      <c r="K699" s="460"/>
      <c r="L699" s="460"/>
      <c r="M699" s="23"/>
      <c r="N699" s="394"/>
      <c r="O699" s="23"/>
      <c r="P699" s="23"/>
      <c r="Q699" s="23"/>
      <c r="R699" s="394"/>
      <c r="S699" s="394"/>
      <c r="T699" s="23"/>
      <c r="U699" s="23"/>
      <c r="V699" s="23"/>
      <c r="W699" s="23"/>
      <c r="X699" s="23"/>
      <c r="Y699" s="23"/>
      <c r="Z699" s="23"/>
      <c r="AA699" s="23"/>
      <c r="AB699" s="23"/>
    </row>
    <row r="700" spans="3:28" ht="15.75" customHeight="1">
      <c r="C700" s="456"/>
      <c r="D700" s="459"/>
      <c r="E700" s="459"/>
      <c r="F700" s="8"/>
      <c r="G700" s="8"/>
      <c r="H700" s="460"/>
      <c r="I700" s="23"/>
      <c r="J700" s="460"/>
      <c r="K700" s="460"/>
      <c r="L700" s="460"/>
      <c r="M700" s="23"/>
      <c r="N700" s="394"/>
      <c r="O700" s="23"/>
      <c r="P700" s="23"/>
      <c r="Q700" s="23"/>
      <c r="R700" s="394"/>
      <c r="S700" s="394"/>
      <c r="T700" s="23"/>
      <c r="U700" s="23"/>
      <c r="V700" s="23"/>
      <c r="W700" s="23"/>
      <c r="X700" s="23"/>
      <c r="Y700" s="23"/>
      <c r="Z700" s="23"/>
      <c r="AA700" s="23"/>
      <c r="AB700" s="23"/>
    </row>
    <row r="701" spans="3:28" ht="15.75" customHeight="1">
      <c r="C701" s="456"/>
      <c r="D701" s="459"/>
      <c r="E701" s="459"/>
      <c r="F701" s="8"/>
      <c r="G701" s="8"/>
      <c r="H701" s="460"/>
      <c r="I701" s="23"/>
      <c r="J701" s="460"/>
      <c r="K701" s="460"/>
      <c r="L701" s="460"/>
      <c r="M701" s="23"/>
      <c r="N701" s="394"/>
      <c r="O701" s="23"/>
      <c r="P701" s="23"/>
      <c r="Q701" s="23"/>
      <c r="R701" s="394"/>
      <c r="S701" s="394"/>
      <c r="T701" s="23"/>
      <c r="U701" s="23"/>
      <c r="V701" s="23"/>
      <c r="W701" s="23"/>
      <c r="X701" s="23"/>
      <c r="Y701" s="23"/>
      <c r="Z701" s="23"/>
      <c r="AA701" s="23"/>
      <c r="AB701" s="23"/>
    </row>
    <row r="702" spans="3:28" ht="15.75" customHeight="1">
      <c r="C702" s="456"/>
      <c r="D702" s="459"/>
      <c r="E702" s="459"/>
      <c r="F702" s="8"/>
      <c r="G702" s="8"/>
      <c r="H702" s="460"/>
      <c r="I702" s="23"/>
      <c r="J702" s="460"/>
      <c r="K702" s="460"/>
      <c r="L702" s="460"/>
      <c r="M702" s="23"/>
      <c r="N702" s="394"/>
      <c r="O702" s="23"/>
      <c r="P702" s="23"/>
      <c r="Q702" s="23"/>
      <c r="R702" s="394"/>
      <c r="S702" s="394"/>
      <c r="T702" s="23"/>
      <c r="U702" s="23"/>
      <c r="V702" s="23"/>
      <c r="W702" s="23"/>
      <c r="X702" s="23"/>
      <c r="Y702" s="23"/>
      <c r="Z702" s="23"/>
      <c r="AA702" s="23"/>
      <c r="AB702" s="23"/>
    </row>
    <row r="703" spans="3:28" ht="15.75" customHeight="1">
      <c r="C703" s="456"/>
      <c r="D703" s="459"/>
      <c r="E703" s="459"/>
      <c r="F703" s="8"/>
      <c r="G703" s="8"/>
      <c r="H703" s="460"/>
      <c r="I703" s="23"/>
      <c r="J703" s="460"/>
      <c r="K703" s="460"/>
      <c r="L703" s="460"/>
      <c r="M703" s="23"/>
      <c r="N703" s="394"/>
      <c r="O703" s="23"/>
      <c r="P703" s="23"/>
      <c r="Q703" s="23"/>
      <c r="R703" s="394"/>
      <c r="S703" s="394"/>
      <c r="T703" s="23"/>
      <c r="U703" s="23"/>
      <c r="V703" s="23"/>
      <c r="W703" s="23"/>
      <c r="X703" s="23"/>
      <c r="Y703" s="23"/>
      <c r="Z703" s="23"/>
      <c r="AA703" s="23"/>
      <c r="AB703" s="23"/>
    </row>
    <row r="704" spans="3:28" ht="15.75" customHeight="1">
      <c r="C704" s="456"/>
      <c r="D704" s="459"/>
      <c r="E704" s="459"/>
      <c r="F704" s="8"/>
      <c r="G704" s="8"/>
      <c r="H704" s="460"/>
      <c r="I704" s="23"/>
      <c r="J704" s="460"/>
      <c r="K704" s="460"/>
      <c r="L704" s="460"/>
      <c r="M704" s="23"/>
      <c r="N704" s="394"/>
      <c r="O704" s="23"/>
      <c r="P704" s="23"/>
      <c r="Q704" s="23"/>
      <c r="R704" s="394"/>
      <c r="S704" s="394"/>
      <c r="T704" s="23"/>
      <c r="U704" s="23"/>
      <c r="V704" s="23"/>
      <c r="W704" s="23"/>
      <c r="X704" s="23"/>
      <c r="Y704" s="23"/>
      <c r="Z704" s="23"/>
      <c r="AA704" s="23"/>
      <c r="AB704" s="23"/>
    </row>
    <row r="705" spans="3:28" ht="15.75" customHeight="1">
      <c r="C705" s="456"/>
      <c r="D705" s="459"/>
      <c r="E705" s="459"/>
      <c r="F705" s="8"/>
      <c r="G705" s="8"/>
      <c r="H705" s="460"/>
      <c r="I705" s="23"/>
      <c r="J705" s="460"/>
      <c r="K705" s="460"/>
      <c r="L705" s="460"/>
      <c r="M705" s="23"/>
      <c r="N705" s="394"/>
      <c r="O705" s="23"/>
      <c r="P705" s="23"/>
      <c r="Q705" s="23"/>
      <c r="R705" s="394"/>
      <c r="S705" s="394"/>
      <c r="T705" s="23"/>
      <c r="U705" s="23"/>
      <c r="V705" s="23"/>
      <c r="W705" s="23"/>
      <c r="X705" s="23"/>
      <c r="Y705" s="23"/>
      <c r="Z705" s="23"/>
      <c r="AA705" s="23"/>
      <c r="AB705" s="23"/>
    </row>
    <row r="706" spans="3:28" ht="15.75" customHeight="1">
      <c r="C706" s="456"/>
      <c r="D706" s="459"/>
      <c r="E706" s="459"/>
      <c r="F706" s="8"/>
      <c r="G706" s="8"/>
      <c r="H706" s="460"/>
      <c r="I706" s="23"/>
      <c r="J706" s="460"/>
      <c r="K706" s="460"/>
      <c r="L706" s="460"/>
      <c r="M706" s="23"/>
      <c r="N706" s="394"/>
      <c r="O706" s="23"/>
      <c r="P706" s="23"/>
      <c r="Q706" s="23"/>
      <c r="R706" s="394"/>
      <c r="S706" s="394"/>
      <c r="T706" s="23"/>
      <c r="U706" s="23"/>
      <c r="V706" s="23"/>
      <c r="W706" s="23"/>
      <c r="X706" s="23"/>
      <c r="Y706" s="23"/>
      <c r="Z706" s="23"/>
      <c r="AA706" s="23"/>
      <c r="AB706" s="23"/>
    </row>
    <row r="707" spans="3:28" ht="15.75" customHeight="1">
      <c r="C707" s="456"/>
      <c r="D707" s="459"/>
      <c r="E707" s="459"/>
      <c r="F707" s="8"/>
      <c r="G707" s="8"/>
      <c r="H707" s="460"/>
      <c r="I707" s="23"/>
      <c r="J707" s="460"/>
      <c r="K707" s="460"/>
      <c r="L707" s="460"/>
      <c r="M707" s="23"/>
      <c r="N707" s="394"/>
      <c r="O707" s="23"/>
      <c r="P707" s="23"/>
      <c r="Q707" s="23"/>
      <c r="R707" s="394"/>
      <c r="S707" s="394"/>
      <c r="T707" s="23"/>
      <c r="U707" s="23"/>
      <c r="V707" s="23"/>
      <c r="W707" s="23"/>
      <c r="X707" s="23"/>
      <c r="Y707" s="23"/>
      <c r="Z707" s="23"/>
      <c r="AA707" s="23"/>
      <c r="AB707" s="23"/>
    </row>
    <row r="708" spans="3:28" ht="15.75" customHeight="1">
      <c r="C708" s="456"/>
      <c r="D708" s="459"/>
      <c r="E708" s="459"/>
      <c r="F708" s="8"/>
      <c r="G708" s="8"/>
      <c r="H708" s="460"/>
      <c r="I708" s="23"/>
      <c r="J708" s="460"/>
      <c r="K708" s="460"/>
      <c r="L708" s="460"/>
      <c r="M708" s="23"/>
      <c r="N708" s="394"/>
      <c r="O708" s="23"/>
      <c r="P708" s="23"/>
      <c r="Q708" s="23"/>
      <c r="R708" s="394"/>
      <c r="S708" s="394"/>
      <c r="T708" s="23"/>
      <c r="U708" s="23"/>
      <c r="V708" s="23"/>
      <c r="W708" s="23"/>
      <c r="X708" s="23"/>
      <c r="Y708" s="23"/>
      <c r="Z708" s="23"/>
      <c r="AA708" s="23"/>
      <c r="AB708" s="23"/>
    </row>
    <row r="709" spans="3:28" ht="15.75" customHeight="1">
      <c r="C709" s="456"/>
      <c r="D709" s="459"/>
      <c r="E709" s="459"/>
      <c r="F709" s="8"/>
      <c r="G709" s="8"/>
      <c r="H709" s="460"/>
      <c r="I709" s="23"/>
      <c r="J709" s="460"/>
      <c r="K709" s="460"/>
      <c r="L709" s="460"/>
      <c r="M709" s="23"/>
      <c r="N709" s="394"/>
      <c r="O709" s="23"/>
      <c r="P709" s="23"/>
      <c r="Q709" s="23"/>
      <c r="R709" s="394"/>
      <c r="S709" s="394"/>
      <c r="T709" s="23"/>
      <c r="U709" s="23"/>
      <c r="V709" s="23"/>
      <c r="W709" s="23"/>
      <c r="X709" s="23"/>
      <c r="Y709" s="23"/>
      <c r="Z709" s="23"/>
      <c r="AA709" s="23"/>
      <c r="AB709" s="23"/>
    </row>
    <row r="710" spans="3:28" ht="15.75" customHeight="1">
      <c r="C710" s="456"/>
      <c r="D710" s="459"/>
      <c r="E710" s="459"/>
      <c r="F710" s="8"/>
      <c r="G710" s="8"/>
      <c r="H710" s="460"/>
      <c r="I710" s="23"/>
      <c r="J710" s="460"/>
      <c r="K710" s="460"/>
      <c r="L710" s="460"/>
      <c r="M710" s="23"/>
      <c r="N710" s="394"/>
      <c r="O710" s="23"/>
      <c r="P710" s="23"/>
      <c r="Q710" s="23"/>
      <c r="R710" s="394"/>
      <c r="S710" s="394"/>
      <c r="T710" s="23"/>
      <c r="U710" s="23"/>
      <c r="V710" s="23"/>
      <c r="W710" s="23"/>
      <c r="X710" s="23"/>
      <c r="Y710" s="23"/>
      <c r="Z710" s="23"/>
      <c r="AA710" s="23"/>
      <c r="AB710" s="23"/>
    </row>
    <row r="711" spans="3:28" ht="15.75" customHeight="1">
      <c r="C711" s="456"/>
      <c r="D711" s="459"/>
      <c r="E711" s="459"/>
      <c r="F711" s="8"/>
      <c r="G711" s="8"/>
      <c r="H711" s="460"/>
      <c r="I711" s="23"/>
      <c r="J711" s="460"/>
      <c r="K711" s="460"/>
      <c r="L711" s="460"/>
      <c r="M711" s="23"/>
      <c r="N711" s="394"/>
      <c r="O711" s="23"/>
      <c r="P711" s="23"/>
      <c r="Q711" s="23"/>
      <c r="R711" s="394"/>
      <c r="S711" s="394"/>
      <c r="T711" s="23"/>
      <c r="U711" s="23"/>
      <c r="V711" s="23"/>
      <c r="W711" s="23"/>
      <c r="X711" s="23"/>
      <c r="Y711" s="23"/>
      <c r="Z711" s="23"/>
      <c r="AA711" s="23"/>
      <c r="AB711" s="23"/>
    </row>
    <row r="712" spans="3:28" ht="15.75" customHeight="1">
      <c r="C712" s="456"/>
      <c r="D712" s="459"/>
      <c r="E712" s="459"/>
      <c r="F712" s="8"/>
      <c r="G712" s="8"/>
      <c r="H712" s="460"/>
      <c r="I712" s="23"/>
      <c r="J712" s="460"/>
      <c r="K712" s="460"/>
      <c r="L712" s="460"/>
      <c r="M712" s="23"/>
      <c r="N712" s="394"/>
      <c r="O712" s="23"/>
      <c r="P712" s="23"/>
      <c r="Q712" s="23"/>
      <c r="R712" s="394"/>
      <c r="S712" s="394"/>
      <c r="T712" s="23"/>
      <c r="U712" s="23"/>
      <c r="V712" s="23"/>
      <c r="W712" s="23"/>
      <c r="X712" s="23"/>
      <c r="Y712" s="23"/>
      <c r="Z712" s="23"/>
      <c r="AA712" s="23"/>
      <c r="AB712" s="23"/>
    </row>
    <row r="713" spans="3:28" ht="15.75" customHeight="1">
      <c r="C713" s="456"/>
      <c r="D713" s="459"/>
      <c r="E713" s="459"/>
      <c r="F713" s="8"/>
      <c r="G713" s="8"/>
      <c r="H713" s="460"/>
      <c r="I713" s="23"/>
      <c r="J713" s="460"/>
      <c r="K713" s="460"/>
      <c r="L713" s="460"/>
      <c r="M713" s="23"/>
      <c r="N713" s="394"/>
      <c r="O713" s="23"/>
      <c r="P713" s="23"/>
      <c r="Q713" s="23"/>
      <c r="R713" s="394"/>
      <c r="S713" s="394"/>
      <c r="T713" s="23"/>
      <c r="U713" s="23"/>
      <c r="V713" s="23"/>
      <c r="W713" s="23"/>
      <c r="X713" s="23"/>
      <c r="Y713" s="23"/>
      <c r="Z713" s="23"/>
      <c r="AA713" s="23"/>
      <c r="AB713" s="23"/>
    </row>
    <row r="714" spans="3:28" ht="15.75" customHeight="1">
      <c r="C714" s="456"/>
      <c r="D714" s="459"/>
      <c r="E714" s="459"/>
      <c r="F714" s="8"/>
      <c r="G714" s="8"/>
      <c r="H714" s="460"/>
      <c r="I714" s="23"/>
      <c r="J714" s="460"/>
      <c r="K714" s="460"/>
      <c r="L714" s="460"/>
      <c r="M714" s="23"/>
      <c r="N714" s="394"/>
      <c r="O714" s="23"/>
      <c r="P714" s="23"/>
      <c r="Q714" s="23"/>
      <c r="R714" s="394"/>
      <c r="S714" s="394"/>
      <c r="T714" s="23"/>
      <c r="U714" s="23"/>
      <c r="V714" s="23"/>
      <c r="W714" s="23"/>
      <c r="X714" s="23"/>
      <c r="Y714" s="23"/>
      <c r="Z714" s="23"/>
      <c r="AA714" s="23"/>
      <c r="AB714" s="23"/>
    </row>
    <row r="715" spans="3:28" ht="15.75" customHeight="1">
      <c r="C715" s="456"/>
      <c r="D715" s="459"/>
      <c r="E715" s="459"/>
      <c r="F715" s="8"/>
      <c r="G715" s="8"/>
      <c r="H715" s="460"/>
      <c r="I715" s="23"/>
      <c r="J715" s="460"/>
      <c r="K715" s="460"/>
      <c r="L715" s="460"/>
      <c r="M715" s="23"/>
      <c r="N715" s="394"/>
      <c r="O715" s="23"/>
      <c r="P715" s="23"/>
      <c r="Q715" s="23"/>
      <c r="R715" s="394"/>
      <c r="S715" s="394"/>
      <c r="T715" s="23"/>
      <c r="U715" s="23"/>
      <c r="V715" s="23"/>
      <c r="W715" s="23"/>
      <c r="X715" s="23"/>
      <c r="Y715" s="23"/>
      <c r="Z715" s="23"/>
      <c r="AA715" s="23"/>
      <c r="AB715" s="23"/>
    </row>
    <row r="716" spans="3:28" ht="15.75" customHeight="1">
      <c r="C716" s="456"/>
      <c r="D716" s="459"/>
      <c r="E716" s="459"/>
      <c r="F716" s="8"/>
      <c r="G716" s="8"/>
      <c r="H716" s="460"/>
      <c r="I716" s="23"/>
      <c r="J716" s="460"/>
      <c r="K716" s="460"/>
      <c r="L716" s="460"/>
      <c r="M716" s="23"/>
      <c r="N716" s="394"/>
      <c r="O716" s="23"/>
      <c r="P716" s="23"/>
      <c r="Q716" s="23"/>
      <c r="R716" s="394"/>
      <c r="S716" s="394"/>
      <c r="T716" s="23"/>
      <c r="U716" s="23"/>
      <c r="V716" s="23"/>
      <c r="W716" s="23"/>
      <c r="X716" s="23"/>
      <c r="Y716" s="23"/>
      <c r="Z716" s="23"/>
      <c r="AA716" s="23"/>
      <c r="AB716" s="23"/>
    </row>
    <row r="717" spans="3:28" ht="15.75" customHeight="1">
      <c r="C717" s="456"/>
      <c r="D717" s="459"/>
      <c r="E717" s="459"/>
      <c r="F717" s="8"/>
      <c r="G717" s="8"/>
      <c r="H717" s="460"/>
      <c r="I717" s="23"/>
      <c r="J717" s="460"/>
      <c r="K717" s="460"/>
      <c r="L717" s="460"/>
      <c r="M717" s="23"/>
      <c r="N717" s="394"/>
      <c r="O717" s="23"/>
      <c r="P717" s="23"/>
      <c r="Q717" s="23"/>
      <c r="R717" s="394"/>
      <c r="S717" s="394"/>
      <c r="T717" s="23"/>
      <c r="U717" s="23"/>
      <c r="V717" s="23"/>
      <c r="W717" s="23"/>
      <c r="X717" s="23"/>
      <c r="Y717" s="23"/>
      <c r="Z717" s="23"/>
      <c r="AA717" s="23"/>
      <c r="AB717" s="23"/>
    </row>
    <row r="718" spans="3:28" ht="15.75" customHeight="1">
      <c r="C718" s="456"/>
      <c r="D718" s="459"/>
      <c r="E718" s="459"/>
      <c r="F718" s="8"/>
      <c r="G718" s="8"/>
      <c r="H718" s="460"/>
      <c r="I718" s="23"/>
      <c r="J718" s="460"/>
      <c r="K718" s="460"/>
      <c r="L718" s="460"/>
      <c r="M718" s="23"/>
      <c r="N718" s="394"/>
      <c r="O718" s="23"/>
      <c r="P718" s="23"/>
      <c r="Q718" s="23"/>
      <c r="R718" s="394"/>
      <c r="S718" s="394"/>
      <c r="T718" s="23"/>
      <c r="U718" s="23"/>
      <c r="V718" s="23"/>
      <c r="W718" s="23"/>
      <c r="X718" s="23"/>
      <c r="Y718" s="23"/>
      <c r="Z718" s="23"/>
      <c r="AA718" s="23"/>
      <c r="AB718" s="23"/>
    </row>
    <row r="719" spans="3:28" ht="15.75" customHeight="1">
      <c r="C719" s="456"/>
      <c r="D719" s="459"/>
      <c r="E719" s="459"/>
      <c r="F719" s="8"/>
      <c r="G719" s="8"/>
      <c r="H719" s="460"/>
      <c r="I719" s="23"/>
      <c r="J719" s="460"/>
      <c r="K719" s="460"/>
      <c r="L719" s="460"/>
      <c r="M719" s="23"/>
      <c r="N719" s="394"/>
      <c r="O719" s="23"/>
      <c r="P719" s="23"/>
      <c r="Q719" s="23"/>
      <c r="R719" s="394"/>
      <c r="S719" s="394"/>
      <c r="T719" s="23"/>
      <c r="U719" s="23"/>
      <c r="V719" s="23"/>
      <c r="W719" s="23"/>
      <c r="X719" s="23"/>
      <c r="Y719" s="23"/>
      <c r="Z719" s="23"/>
      <c r="AA719" s="23"/>
      <c r="AB719" s="23"/>
    </row>
    <row r="720" spans="3:28" ht="15.75" customHeight="1">
      <c r="C720" s="456"/>
      <c r="D720" s="459"/>
      <c r="E720" s="459"/>
      <c r="F720" s="8"/>
      <c r="G720" s="8"/>
      <c r="H720" s="460"/>
      <c r="I720" s="23"/>
      <c r="J720" s="460"/>
      <c r="K720" s="460"/>
      <c r="L720" s="460"/>
      <c r="M720" s="23"/>
      <c r="N720" s="394"/>
      <c r="O720" s="23"/>
      <c r="P720" s="23"/>
      <c r="Q720" s="23"/>
      <c r="R720" s="394"/>
      <c r="S720" s="394"/>
      <c r="T720" s="23"/>
      <c r="U720" s="23"/>
      <c r="V720" s="23"/>
      <c r="W720" s="23"/>
      <c r="X720" s="23"/>
      <c r="Y720" s="23"/>
      <c r="Z720" s="23"/>
      <c r="AA720" s="23"/>
      <c r="AB720" s="23"/>
    </row>
    <row r="721" spans="3:28" ht="15.75" customHeight="1">
      <c r="C721" s="456"/>
      <c r="D721" s="459"/>
      <c r="E721" s="459"/>
      <c r="F721" s="8"/>
      <c r="G721" s="8"/>
      <c r="H721" s="460"/>
      <c r="I721" s="23"/>
      <c r="J721" s="460"/>
      <c r="K721" s="460"/>
      <c r="L721" s="460"/>
      <c r="M721" s="23"/>
      <c r="N721" s="394"/>
      <c r="O721" s="23"/>
      <c r="P721" s="23"/>
      <c r="Q721" s="23"/>
      <c r="R721" s="394"/>
      <c r="S721" s="394"/>
      <c r="T721" s="23"/>
      <c r="U721" s="23"/>
      <c r="V721" s="23"/>
      <c r="W721" s="23"/>
      <c r="X721" s="23"/>
      <c r="Y721" s="23"/>
      <c r="Z721" s="23"/>
      <c r="AA721" s="23"/>
      <c r="AB721" s="23"/>
    </row>
    <row r="722" spans="3:28" ht="15.75" customHeight="1">
      <c r="C722" s="456"/>
      <c r="D722" s="459"/>
      <c r="E722" s="459"/>
      <c r="F722" s="8"/>
      <c r="G722" s="8"/>
      <c r="H722" s="460"/>
      <c r="I722" s="23"/>
      <c r="J722" s="460"/>
      <c r="K722" s="460"/>
      <c r="L722" s="460"/>
      <c r="M722" s="23"/>
      <c r="N722" s="394"/>
      <c r="O722" s="23"/>
      <c r="P722" s="23"/>
      <c r="Q722" s="23"/>
      <c r="R722" s="394"/>
      <c r="S722" s="394"/>
      <c r="T722" s="23"/>
      <c r="U722" s="23"/>
      <c r="V722" s="23"/>
      <c r="W722" s="23"/>
      <c r="X722" s="23"/>
      <c r="Y722" s="23"/>
      <c r="Z722" s="23"/>
      <c r="AA722" s="23"/>
      <c r="AB722" s="23"/>
    </row>
    <row r="723" spans="3:28" ht="15.75" customHeight="1">
      <c r="C723" s="456"/>
      <c r="D723" s="459"/>
      <c r="E723" s="459"/>
      <c r="F723" s="8"/>
      <c r="G723" s="8"/>
      <c r="H723" s="460"/>
      <c r="I723" s="23"/>
      <c r="J723" s="460"/>
      <c r="K723" s="460"/>
      <c r="L723" s="460"/>
      <c r="M723" s="23"/>
      <c r="N723" s="394"/>
      <c r="O723" s="23"/>
      <c r="P723" s="23"/>
      <c r="Q723" s="23"/>
      <c r="R723" s="394"/>
      <c r="S723" s="394"/>
      <c r="T723" s="23"/>
      <c r="U723" s="23"/>
      <c r="V723" s="23"/>
      <c r="W723" s="23"/>
      <c r="X723" s="23"/>
      <c r="Y723" s="23"/>
      <c r="Z723" s="23"/>
      <c r="AA723" s="23"/>
      <c r="AB723" s="23"/>
    </row>
    <row r="724" spans="3:28" ht="15.75" customHeight="1">
      <c r="C724" s="456"/>
      <c r="D724" s="459"/>
      <c r="E724" s="459"/>
      <c r="F724" s="8"/>
      <c r="G724" s="8"/>
      <c r="H724" s="460"/>
      <c r="I724" s="23"/>
      <c r="J724" s="460"/>
      <c r="K724" s="460"/>
      <c r="L724" s="460"/>
      <c r="M724" s="23"/>
      <c r="N724" s="394"/>
      <c r="O724" s="23"/>
      <c r="P724" s="23"/>
      <c r="Q724" s="23"/>
      <c r="R724" s="394"/>
      <c r="S724" s="394"/>
      <c r="T724" s="23"/>
      <c r="U724" s="23"/>
      <c r="V724" s="23"/>
      <c r="W724" s="23"/>
      <c r="X724" s="23"/>
      <c r="Y724" s="23"/>
      <c r="Z724" s="23"/>
      <c r="AA724" s="23"/>
      <c r="AB724" s="23"/>
    </row>
    <row r="725" spans="3:28" ht="15.75" customHeight="1">
      <c r="C725" s="456"/>
      <c r="D725" s="459"/>
      <c r="E725" s="459"/>
      <c r="F725" s="8"/>
      <c r="G725" s="8"/>
      <c r="H725" s="460"/>
      <c r="I725" s="23"/>
      <c r="J725" s="460"/>
      <c r="K725" s="460"/>
      <c r="L725" s="460"/>
      <c r="M725" s="23"/>
      <c r="N725" s="394"/>
      <c r="O725" s="23"/>
      <c r="P725" s="23"/>
      <c r="Q725" s="23"/>
      <c r="R725" s="394"/>
      <c r="S725" s="394"/>
      <c r="T725" s="23"/>
      <c r="U725" s="23"/>
      <c r="V725" s="23"/>
      <c r="W725" s="23"/>
      <c r="X725" s="23"/>
      <c r="Y725" s="23"/>
      <c r="Z725" s="23"/>
      <c r="AA725" s="23"/>
      <c r="AB725" s="23"/>
    </row>
    <row r="726" spans="3:28" ht="15.75" customHeight="1">
      <c r="C726" s="456"/>
      <c r="D726" s="459"/>
      <c r="E726" s="459"/>
      <c r="F726" s="8"/>
      <c r="G726" s="8"/>
      <c r="H726" s="460"/>
      <c r="I726" s="23"/>
      <c r="J726" s="460"/>
      <c r="K726" s="460"/>
      <c r="L726" s="460"/>
      <c r="M726" s="23"/>
      <c r="N726" s="394"/>
      <c r="O726" s="23"/>
      <c r="P726" s="23"/>
      <c r="Q726" s="23"/>
      <c r="R726" s="394"/>
      <c r="S726" s="394"/>
      <c r="T726" s="23"/>
      <c r="U726" s="23"/>
      <c r="V726" s="23"/>
      <c r="W726" s="23"/>
      <c r="X726" s="23"/>
      <c r="Y726" s="23"/>
      <c r="Z726" s="23"/>
      <c r="AA726" s="23"/>
      <c r="AB726" s="23"/>
    </row>
    <row r="727" spans="3:28" ht="15.75" customHeight="1">
      <c r="C727" s="456"/>
      <c r="D727" s="459"/>
      <c r="E727" s="459"/>
      <c r="F727" s="8"/>
      <c r="G727" s="8"/>
      <c r="H727" s="460"/>
      <c r="I727" s="23"/>
      <c r="J727" s="460"/>
      <c r="K727" s="460"/>
      <c r="L727" s="460"/>
      <c r="M727" s="23"/>
      <c r="N727" s="394"/>
      <c r="O727" s="23"/>
      <c r="P727" s="23"/>
      <c r="Q727" s="23"/>
      <c r="R727" s="394"/>
      <c r="S727" s="394"/>
      <c r="T727" s="23"/>
      <c r="U727" s="23"/>
      <c r="V727" s="23"/>
      <c r="W727" s="23"/>
      <c r="X727" s="23"/>
      <c r="Y727" s="23"/>
      <c r="Z727" s="23"/>
      <c r="AA727" s="23"/>
      <c r="AB727" s="23"/>
    </row>
    <row r="728" spans="3:28" ht="15.75" customHeight="1">
      <c r="C728" s="456"/>
      <c r="D728" s="459"/>
      <c r="E728" s="459"/>
      <c r="F728" s="8"/>
      <c r="G728" s="8"/>
      <c r="H728" s="460"/>
      <c r="I728" s="23"/>
      <c r="J728" s="460"/>
      <c r="K728" s="460"/>
      <c r="L728" s="460"/>
      <c r="M728" s="23"/>
      <c r="N728" s="394"/>
      <c r="O728" s="23"/>
      <c r="P728" s="23"/>
      <c r="Q728" s="23"/>
      <c r="R728" s="394"/>
      <c r="S728" s="394"/>
      <c r="T728" s="23"/>
      <c r="U728" s="23"/>
      <c r="V728" s="23"/>
      <c r="W728" s="23"/>
      <c r="X728" s="23"/>
      <c r="Y728" s="23"/>
      <c r="Z728" s="23"/>
      <c r="AA728" s="23"/>
      <c r="AB728" s="23"/>
    </row>
    <row r="729" spans="3:28" ht="15.75" customHeight="1">
      <c r="C729" s="456"/>
      <c r="D729" s="459"/>
      <c r="E729" s="459"/>
      <c r="F729" s="8"/>
      <c r="G729" s="8"/>
      <c r="H729" s="460"/>
      <c r="I729" s="23"/>
      <c r="J729" s="460"/>
      <c r="K729" s="460"/>
      <c r="L729" s="460"/>
      <c r="M729" s="23"/>
      <c r="N729" s="394"/>
      <c r="O729" s="23"/>
      <c r="P729" s="23"/>
      <c r="Q729" s="23"/>
      <c r="R729" s="394"/>
      <c r="S729" s="394"/>
      <c r="T729" s="23"/>
      <c r="U729" s="23"/>
      <c r="V729" s="23"/>
      <c r="W729" s="23"/>
      <c r="X729" s="23"/>
      <c r="Y729" s="23"/>
      <c r="Z729" s="23"/>
      <c r="AA729" s="23"/>
      <c r="AB729" s="23"/>
    </row>
    <row r="730" spans="3:28" ht="15.75" customHeight="1">
      <c r="C730" s="456"/>
      <c r="D730" s="459"/>
      <c r="E730" s="459"/>
      <c r="F730" s="8"/>
      <c r="G730" s="8"/>
      <c r="H730" s="460"/>
      <c r="I730" s="23"/>
      <c r="J730" s="460"/>
      <c r="K730" s="460"/>
      <c r="L730" s="460"/>
      <c r="M730" s="23"/>
      <c r="N730" s="394"/>
      <c r="O730" s="23"/>
      <c r="P730" s="23"/>
      <c r="Q730" s="23"/>
      <c r="R730" s="394"/>
      <c r="S730" s="394"/>
      <c r="T730" s="23"/>
      <c r="U730" s="23"/>
      <c r="V730" s="23"/>
      <c r="W730" s="23"/>
      <c r="X730" s="23"/>
      <c r="Y730" s="23"/>
      <c r="Z730" s="23"/>
      <c r="AA730" s="23"/>
      <c r="AB730" s="23"/>
    </row>
    <row r="731" spans="3:28" ht="15.75" customHeight="1">
      <c r="C731" s="456"/>
      <c r="D731" s="459"/>
      <c r="E731" s="459"/>
      <c r="F731" s="8"/>
      <c r="G731" s="8"/>
      <c r="H731" s="460"/>
      <c r="I731" s="23"/>
      <c r="J731" s="460"/>
      <c r="K731" s="460"/>
      <c r="L731" s="460"/>
      <c r="M731" s="23"/>
      <c r="N731" s="394"/>
      <c r="O731" s="23"/>
      <c r="P731" s="23"/>
      <c r="Q731" s="23"/>
      <c r="R731" s="394"/>
      <c r="S731" s="394"/>
      <c r="T731" s="23"/>
      <c r="U731" s="23"/>
      <c r="V731" s="23"/>
      <c r="W731" s="23"/>
      <c r="X731" s="23"/>
      <c r="Y731" s="23"/>
      <c r="Z731" s="23"/>
      <c r="AA731" s="23"/>
      <c r="AB731" s="23"/>
    </row>
    <row r="732" spans="3:28" ht="15.75" customHeight="1">
      <c r="C732" s="456"/>
      <c r="D732" s="459"/>
      <c r="E732" s="459"/>
      <c r="F732" s="8"/>
      <c r="G732" s="8"/>
      <c r="H732" s="460"/>
      <c r="I732" s="23"/>
      <c r="J732" s="460"/>
      <c r="K732" s="460"/>
      <c r="L732" s="460"/>
      <c r="M732" s="23"/>
      <c r="N732" s="394"/>
      <c r="O732" s="23"/>
      <c r="P732" s="23"/>
      <c r="Q732" s="23"/>
      <c r="R732" s="394"/>
      <c r="S732" s="394"/>
      <c r="T732" s="23"/>
      <c r="U732" s="23"/>
      <c r="V732" s="23"/>
      <c r="W732" s="23"/>
      <c r="X732" s="23"/>
      <c r="Y732" s="23"/>
      <c r="Z732" s="23"/>
      <c r="AA732" s="23"/>
      <c r="AB732" s="23"/>
    </row>
    <row r="733" spans="3:28" ht="15.75" customHeight="1">
      <c r="C733" s="456"/>
      <c r="D733" s="459"/>
      <c r="E733" s="459"/>
      <c r="F733" s="8"/>
      <c r="G733" s="8"/>
      <c r="H733" s="460"/>
      <c r="I733" s="23"/>
      <c r="J733" s="460"/>
      <c r="K733" s="460"/>
      <c r="L733" s="460"/>
      <c r="M733" s="23"/>
      <c r="N733" s="394"/>
      <c r="O733" s="23"/>
      <c r="P733" s="23"/>
      <c r="Q733" s="23"/>
      <c r="R733" s="394"/>
      <c r="S733" s="394"/>
      <c r="T733" s="23"/>
      <c r="U733" s="23"/>
      <c r="V733" s="23"/>
      <c r="W733" s="23"/>
      <c r="X733" s="23"/>
      <c r="Y733" s="23"/>
      <c r="Z733" s="23"/>
      <c r="AA733" s="23"/>
      <c r="AB733" s="23"/>
    </row>
    <row r="734" spans="3:28" ht="15.75" customHeight="1">
      <c r="C734" s="456"/>
      <c r="D734" s="459"/>
      <c r="E734" s="459"/>
      <c r="F734" s="8"/>
      <c r="G734" s="8"/>
      <c r="H734" s="460"/>
      <c r="I734" s="23"/>
      <c r="J734" s="460"/>
      <c r="K734" s="460"/>
      <c r="L734" s="460"/>
      <c r="M734" s="23"/>
      <c r="N734" s="394"/>
      <c r="O734" s="23"/>
      <c r="P734" s="23"/>
      <c r="Q734" s="23"/>
      <c r="R734" s="394"/>
      <c r="S734" s="394"/>
      <c r="T734" s="23"/>
      <c r="U734" s="23"/>
      <c r="V734" s="23"/>
      <c r="W734" s="23"/>
      <c r="X734" s="23"/>
      <c r="Y734" s="23"/>
      <c r="Z734" s="23"/>
      <c r="AA734" s="23"/>
      <c r="AB734" s="23"/>
    </row>
    <row r="735" spans="3:28" ht="15.75" customHeight="1">
      <c r="C735" s="456"/>
      <c r="D735" s="459"/>
      <c r="E735" s="459"/>
      <c r="F735" s="8"/>
      <c r="G735" s="8"/>
      <c r="H735" s="460"/>
      <c r="I735" s="23"/>
      <c r="J735" s="460"/>
      <c r="K735" s="460"/>
      <c r="L735" s="460"/>
      <c r="M735" s="23"/>
      <c r="N735" s="394"/>
      <c r="O735" s="23"/>
      <c r="P735" s="23"/>
      <c r="Q735" s="23"/>
      <c r="R735" s="394"/>
      <c r="S735" s="394"/>
      <c r="T735" s="23"/>
      <c r="U735" s="23"/>
      <c r="V735" s="23"/>
      <c r="W735" s="23"/>
      <c r="X735" s="23"/>
      <c r="Y735" s="23"/>
      <c r="Z735" s="23"/>
      <c r="AA735" s="23"/>
      <c r="AB735" s="23"/>
    </row>
    <row r="736" spans="3:28" ht="15.75" customHeight="1">
      <c r="C736" s="456"/>
      <c r="D736" s="459"/>
      <c r="E736" s="459"/>
      <c r="F736" s="8"/>
      <c r="G736" s="8"/>
      <c r="H736" s="460"/>
      <c r="I736" s="23"/>
      <c r="J736" s="460"/>
      <c r="K736" s="460"/>
      <c r="L736" s="460"/>
      <c r="M736" s="23"/>
      <c r="N736" s="394"/>
      <c r="O736" s="23"/>
      <c r="P736" s="23"/>
      <c r="Q736" s="23"/>
      <c r="R736" s="394"/>
      <c r="S736" s="394"/>
      <c r="T736" s="23"/>
      <c r="U736" s="23"/>
      <c r="V736" s="23"/>
      <c r="W736" s="23"/>
      <c r="X736" s="23"/>
      <c r="Y736" s="23"/>
      <c r="Z736" s="23"/>
      <c r="AA736" s="23"/>
      <c r="AB736" s="23"/>
    </row>
    <row r="737" spans="3:28" ht="15.75" customHeight="1">
      <c r="C737" s="456"/>
      <c r="D737" s="459"/>
      <c r="E737" s="459"/>
      <c r="F737" s="8"/>
      <c r="G737" s="8"/>
      <c r="H737" s="460"/>
      <c r="I737" s="23"/>
      <c r="J737" s="460"/>
      <c r="K737" s="460"/>
      <c r="L737" s="460"/>
      <c r="M737" s="23"/>
      <c r="N737" s="394"/>
      <c r="O737" s="23"/>
      <c r="P737" s="23"/>
      <c r="Q737" s="23"/>
      <c r="R737" s="394"/>
      <c r="S737" s="394"/>
      <c r="T737" s="23"/>
      <c r="U737" s="23"/>
      <c r="V737" s="23"/>
      <c r="W737" s="23"/>
      <c r="X737" s="23"/>
      <c r="Y737" s="23"/>
      <c r="Z737" s="23"/>
      <c r="AA737" s="23"/>
      <c r="AB737" s="23"/>
    </row>
    <row r="738" spans="3:28" ht="15.75" customHeight="1">
      <c r="C738" s="456"/>
      <c r="D738" s="459"/>
      <c r="E738" s="459"/>
      <c r="F738" s="8"/>
      <c r="G738" s="8"/>
      <c r="H738" s="460"/>
      <c r="I738" s="23"/>
      <c r="J738" s="460"/>
      <c r="K738" s="460"/>
      <c r="L738" s="460"/>
      <c r="M738" s="23"/>
      <c r="N738" s="394"/>
      <c r="O738" s="23"/>
      <c r="P738" s="23"/>
      <c r="Q738" s="23"/>
      <c r="R738" s="394"/>
      <c r="S738" s="394"/>
      <c r="T738" s="23"/>
      <c r="U738" s="23"/>
      <c r="V738" s="23"/>
      <c r="W738" s="23"/>
      <c r="X738" s="23"/>
      <c r="Y738" s="23"/>
      <c r="Z738" s="23"/>
      <c r="AA738" s="23"/>
      <c r="AB738" s="23"/>
    </row>
    <row r="739" spans="3:28" ht="15.75" customHeight="1">
      <c r="C739" s="456"/>
      <c r="D739" s="459"/>
      <c r="E739" s="459"/>
      <c r="F739" s="8"/>
      <c r="G739" s="8"/>
      <c r="H739" s="460"/>
      <c r="I739" s="23"/>
      <c r="J739" s="460"/>
      <c r="K739" s="460"/>
      <c r="L739" s="460"/>
      <c r="M739" s="23"/>
      <c r="N739" s="394"/>
      <c r="O739" s="23"/>
      <c r="P739" s="23"/>
      <c r="Q739" s="23"/>
      <c r="R739" s="394"/>
      <c r="S739" s="394"/>
      <c r="T739" s="23"/>
      <c r="U739" s="23"/>
      <c r="V739" s="23"/>
      <c r="W739" s="23"/>
      <c r="X739" s="23"/>
      <c r="Y739" s="23"/>
      <c r="Z739" s="23"/>
      <c r="AA739" s="23"/>
      <c r="AB739" s="23"/>
    </row>
    <row r="740" spans="3:28" ht="15.75" customHeight="1">
      <c r="C740" s="456"/>
      <c r="D740" s="459"/>
      <c r="E740" s="459"/>
      <c r="F740" s="8"/>
      <c r="G740" s="8"/>
      <c r="H740" s="460"/>
      <c r="I740" s="23"/>
      <c r="J740" s="460"/>
      <c r="K740" s="460"/>
      <c r="L740" s="460"/>
      <c r="M740" s="23"/>
      <c r="N740" s="394"/>
      <c r="O740" s="23"/>
      <c r="P740" s="23"/>
      <c r="Q740" s="23"/>
      <c r="R740" s="394"/>
      <c r="S740" s="394"/>
      <c r="T740" s="23"/>
      <c r="U740" s="23"/>
      <c r="V740" s="23"/>
      <c r="W740" s="23"/>
      <c r="X740" s="23"/>
      <c r="Y740" s="23"/>
      <c r="Z740" s="23"/>
      <c r="AA740" s="23"/>
      <c r="AB740" s="23"/>
    </row>
    <row r="741" spans="3:28" ht="15.75" customHeight="1">
      <c r="C741" s="456"/>
      <c r="D741" s="459"/>
      <c r="E741" s="459"/>
      <c r="F741" s="8"/>
      <c r="G741" s="8"/>
      <c r="H741" s="460"/>
      <c r="I741" s="23"/>
      <c r="J741" s="460"/>
      <c r="K741" s="460"/>
      <c r="L741" s="460"/>
      <c r="M741" s="23"/>
      <c r="N741" s="394"/>
      <c r="O741" s="23"/>
      <c r="P741" s="23"/>
      <c r="Q741" s="23"/>
      <c r="R741" s="394"/>
      <c r="S741" s="394"/>
      <c r="T741" s="23"/>
      <c r="U741" s="23"/>
      <c r="V741" s="23"/>
      <c r="W741" s="23"/>
      <c r="X741" s="23"/>
      <c r="Y741" s="23"/>
      <c r="Z741" s="23"/>
      <c r="AA741" s="23"/>
      <c r="AB741" s="23"/>
    </row>
    <row r="742" spans="3:28" ht="15.75" customHeight="1">
      <c r="C742" s="456"/>
      <c r="D742" s="459"/>
      <c r="E742" s="459"/>
      <c r="F742" s="8"/>
      <c r="G742" s="8"/>
      <c r="H742" s="460"/>
      <c r="I742" s="23"/>
      <c r="J742" s="460"/>
      <c r="K742" s="460"/>
      <c r="L742" s="460"/>
      <c r="M742" s="23"/>
      <c r="N742" s="394"/>
      <c r="O742" s="23"/>
      <c r="P742" s="23"/>
      <c r="Q742" s="23"/>
      <c r="R742" s="394"/>
      <c r="S742" s="394"/>
      <c r="T742" s="23"/>
      <c r="U742" s="23"/>
      <c r="V742" s="23"/>
      <c r="W742" s="23"/>
      <c r="X742" s="23"/>
      <c r="Y742" s="23"/>
      <c r="Z742" s="23"/>
      <c r="AA742" s="23"/>
      <c r="AB742" s="23"/>
    </row>
    <row r="743" spans="3:28" ht="15.75" customHeight="1">
      <c r="C743" s="456"/>
      <c r="D743" s="459"/>
      <c r="E743" s="459"/>
      <c r="F743" s="8"/>
      <c r="G743" s="8"/>
      <c r="H743" s="460"/>
      <c r="I743" s="23"/>
      <c r="J743" s="460"/>
      <c r="K743" s="460"/>
      <c r="L743" s="460"/>
      <c r="M743" s="23"/>
      <c r="N743" s="394"/>
      <c r="O743" s="23"/>
      <c r="P743" s="23"/>
      <c r="Q743" s="23"/>
      <c r="R743" s="394"/>
      <c r="S743" s="394"/>
      <c r="T743" s="23"/>
      <c r="U743" s="23"/>
      <c r="V743" s="23"/>
      <c r="W743" s="23"/>
      <c r="X743" s="23"/>
      <c r="Y743" s="23"/>
      <c r="Z743" s="23"/>
      <c r="AA743" s="23"/>
      <c r="AB743" s="23"/>
    </row>
    <row r="744" spans="3:28" ht="15.75" customHeight="1">
      <c r="C744" s="456"/>
      <c r="D744" s="459"/>
      <c r="E744" s="459"/>
      <c r="F744" s="8"/>
      <c r="G744" s="8"/>
      <c r="H744" s="460"/>
      <c r="I744" s="23"/>
      <c r="J744" s="460"/>
      <c r="K744" s="460"/>
      <c r="L744" s="460"/>
      <c r="M744" s="23"/>
      <c r="N744" s="394"/>
      <c r="O744" s="23"/>
      <c r="P744" s="23"/>
      <c r="Q744" s="23"/>
      <c r="R744" s="394"/>
      <c r="S744" s="394"/>
      <c r="T744" s="23"/>
      <c r="U744" s="23"/>
      <c r="V744" s="23"/>
      <c r="W744" s="23"/>
      <c r="X744" s="23"/>
      <c r="Y744" s="23"/>
      <c r="Z744" s="23"/>
      <c r="AA744" s="23"/>
      <c r="AB744" s="23"/>
    </row>
    <row r="745" spans="3:28" ht="15.75" customHeight="1">
      <c r="C745" s="456"/>
      <c r="D745" s="459"/>
      <c r="E745" s="459"/>
      <c r="F745" s="8"/>
      <c r="G745" s="8"/>
      <c r="H745" s="460"/>
      <c r="I745" s="23"/>
      <c r="J745" s="460"/>
      <c r="K745" s="460"/>
      <c r="L745" s="460"/>
      <c r="M745" s="23"/>
      <c r="N745" s="394"/>
      <c r="O745" s="23"/>
      <c r="P745" s="23"/>
      <c r="Q745" s="23"/>
      <c r="R745" s="394"/>
      <c r="S745" s="394"/>
      <c r="T745" s="23"/>
      <c r="U745" s="23"/>
      <c r="V745" s="23"/>
      <c r="W745" s="23"/>
      <c r="X745" s="23"/>
      <c r="Y745" s="23"/>
      <c r="Z745" s="23"/>
      <c r="AA745" s="23"/>
      <c r="AB745" s="23"/>
    </row>
    <row r="746" spans="3:28" ht="15.75" customHeight="1">
      <c r="C746" s="456"/>
      <c r="D746" s="459"/>
      <c r="E746" s="459"/>
      <c r="F746" s="8"/>
      <c r="G746" s="8"/>
      <c r="H746" s="460"/>
      <c r="I746" s="23"/>
      <c r="J746" s="460"/>
      <c r="K746" s="460"/>
      <c r="L746" s="460"/>
      <c r="M746" s="23"/>
      <c r="N746" s="394"/>
      <c r="O746" s="23"/>
      <c r="P746" s="23"/>
      <c r="Q746" s="23"/>
      <c r="R746" s="394"/>
      <c r="S746" s="394"/>
      <c r="T746" s="23"/>
      <c r="U746" s="23"/>
      <c r="V746" s="23"/>
      <c r="W746" s="23"/>
      <c r="X746" s="23"/>
      <c r="Y746" s="23"/>
      <c r="Z746" s="23"/>
      <c r="AA746" s="23"/>
      <c r="AB746" s="23"/>
    </row>
    <row r="747" spans="3:28" ht="15.75" customHeight="1">
      <c r="C747" s="456"/>
      <c r="D747" s="459"/>
      <c r="E747" s="459"/>
      <c r="F747" s="8"/>
      <c r="G747" s="8"/>
      <c r="H747" s="460"/>
      <c r="I747" s="23"/>
      <c r="J747" s="460"/>
      <c r="K747" s="460"/>
      <c r="L747" s="460"/>
      <c r="M747" s="23"/>
      <c r="N747" s="394"/>
      <c r="O747" s="23"/>
      <c r="P747" s="23"/>
      <c r="Q747" s="23"/>
      <c r="R747" s="394"/>
      <c r="S747" s="394"/>
      <c r="T747" s="23"/>
      <c r="U747" s="23"/>
      <c r="V747" s="23"/>
      <c r="W747" s="23"/>
      <c r="X747" s="23"/>
      <c r="Y747" s="23"/>
      <c r="Z747" s="23"/>
      <c r="AA747" s="23"/>
      <c r="AB747" s="23"/>
    </row>
    <row r="748" spans="3:28" ht="15.75" customHeight="1">
      <c r="C748" s="456"/>
      <c r="D748" s="459"/>
      <c r="E748" s="459"/>
      <c r="F748" s="8"/>
      <c r="G748" s="8"/>
      <c r="H748" s="460"/>
      <c r="I748" s="23"/>
      <c r="J748" s="460"/>
      <c r="K748" s="460"/>
      <c r="L748" s="460"/>
      <c r="M748" s="23"/>
      <c r="N748" s="394"/>
      <c r="O748" s="23"/>
      <c r="P748" s="23"/>
      <c r="Q748" s="23"/>
      <c r="R748" s="394"/>
      <c r="S748" s="394"/>
      <c r="T748" s="23"/>
      <c r="U748" s="23"/>
      <c r="V748" s="23"/>
      <c r="W748" s="23"/>
      <c r="X748" s="23"/>
      <c r="Y748" s="23"/>
      <c r="Z748" s="23"/>
      <c r="AA748" s="23"/>
      <c r="AB748" s="23"/>
    </row>
    <row r="749" spans="3:28" ht="15.75" customHeight="1">
      <c r="C749" s="456"/>
      <c r="D749" s="459"/>
      <c r="E749" s="459"/>
      <c r="F749" s="8"/>
      <c r="G749" s="8"/>
      <c r="H749" s="460"/>
      <c r="I749" s="23"/>
      <c r="J749" s="460"/>
      <c r="K749" s="460"/>
      <c r="L749" s="460"/>
      <c r="M749" s="23"/>
      <c r="N749" s="394"/>
      <c r="O749" s="23"/>
      <c r="P749" s="23"/>
      <c r="Q749" s="23"/>
      <c r="R749" s="394"/>
      <c r="S749" s="394"/>
      <c r="T749" s="23"/>
      <c r="U749" s="23"/>
      <c r="V749" s="23"/>
      <c r="W749" s="23"/>
      <c r="X749" s="23"/>
      <c r="Y749" s="23"/>
      <c r="Z749" s="23"/>
      <c r="AA749" s="23"/>
      <c r="AB749" s="23"/>
    </row>
    <row r="750" spans="3:28" ht="15.75" customHeight="1">
      <c r="C750" s="456"/>
      <c r="D750" s="459"/>
      <c r="E750" s="459"/>
      <c r="F750" s="8"/>
      <c r="G750" s="8"/>
      <c r="H750" s="460"/>
      <c r="I750" s="23"/>
      <c r="J750" s="460"/>
      <c r="K750" s="460"/>
      <c r="L750" s="460"/>
      <c r="M750" s="23"/>
      <c r="N750" s="394"/>
      <c r="O750" s="23"/>
      <c r="P750" s="23"/>
      <c r="Q750" s="23"/>
      <c r="R750" s="394"/>
      <c r="S750" s="394"/>
      <c r="T750" s="23"/>
      <c r="U750" s="23"/>
      <c r="V750" s="23"/>
      <c r="W750" s="23"/>
      <c r="X750" s="23"/>
      <c r="Y750" s="23"/>
      <c r="Z750" s="23"/>
      <c r="AA750" s="23"/>
      <c r="AB750" s="23"/>
    </row>
    <row r="751" spans="3:28" ht="15.75" customHeight="1">
      <c r="C751" s="456"/>
      <c r="D751" s="459"/>
      <c r="E751" s="459"/>
      <c r="F751" s="8"/>
      <c r="G751" s="8"/>
      <c r="H751" s="460"/>
      <c r="I751" s="23"/>
      <c r="J751" s="460"/>
      <c r="K751" s="460"/>
      <c r="L751" s="460"/>
      <c r="M751" s="23"/>
      <c r="N751" s="394"/>
      <c r="O751" s="23"/>
      <c r="P751" s="23"/>
      <c r="Q751" s="23"/>
      <c r="R751" s="394"/>
      <c r="S751" s="394"/>
      <c r="T751" s="23"/>
      <c r="U751" s="23"/>
      <c r="V751" s="23"/>
      <c r="W751" s="23"/>
      <c r="X751" s="23"/>
      <c r="Y751" s="23"/>
      <c r="Z751" s="23"/>
      <c r="AA751" s="23"/>
      <c r="AB751" s="23"/>
    </row>
    <row r="752" spans="3:28" ht="15.75" customHeight="1">
      <c r="C752" s="456"/>
      <c r="D752" s="459"/>
      <c r="E752" s="459"/>
      <c r="F752" s="8"/>
      <c r="G752" s="8"/>
      <c r="H752" s="460"/>
      <c r="I752" s="23"/>
      <c r="J752" s="460"/>
      <c r="K752" s="460"/>
      <c r="L752" s="460"/>
      <c r="M752" s="23"/>
      <c r="N752" s="394"/>
      <c r="O752" s="23"/>
      <c r="P752" s="23"/>
      <c r="Q752" s="23"/>
      <c r="R752" s="394"/>
      <c r="S752" s="394"/>
      <c r="T752" s="23"/>
      <c r="U752" s="23"/>
      <c r="V752" s="23"/>
      <c r="W752" s="23"/>
      <c r="X752" s="23"/>
      <c r="Y752" s="23"/>
      <c r="Z752" s="23"/>
      <c r="AA752" s="23"/>
      <c r="AB752" s="23"/>
    </row>
    <row r="753" spans="3:28" ht="15.75" customHeight="1">
      <c r="C753" s="456"/>
      <c r="D753" s="459"/>
      <c r="E753" s="459"/>
      <c r="F753" s="8"/>
      <c r="G753" s="8"/>
      <c r="H753" s="460"/>
      <c r="I753" s="23"/>
      <c r="J753" s="460"/>
      <c r="K753" s="460"/>
      <c r="L753" s="460"/>
      <c r="M753" s="23"/>
      <c r="N753" s="394"/>
      <c r="O753" s="23"/>
      <c r="P753" s="23"/>
      <c r="Q753" s="23"/>
      <c r="R753" s="394"/>
      <c r="S753" s="394"/>
      <c r="T753" s="23"/>
      <c r="U753" s="23"/>
      <c r="V753" s="23"/>
      <c r="W753" s="23"/>
      <c r="X753" s="23"/>
      <c r="Y753" s="23"/>
      <c r="Z753" s="23"/>
      <c r="AA753" s="23"/>
      <c r="AB753" s="23"/>
    </row>
    <row r="754" spans="3:28" ht="15.75" customHeight="1">
      <c r="C754" s="456"/>
      <c r="D754" s="459"/>
      <c r="E754" s="459"/>
      <c r="F754" s="8"/>
      <c r="G754" s="8"/>
      <c r="H754" s="460"/>
      <c r="I754" s="23"/>
      <c r="J754" s="460"/>
      <c r="K754" s="460"/>
      <c r="L754" s="460"/>
      <c r="M754" s="23"/>
      <c r="N754" s="394"/>
      <c r="O754" s="23"/>
      <c r="P754" s="23"/>
      <c r="Q754" s="23"/>
      <c r="R754" s="394"/>
      <c r="S754" s="394"/>
      <c r="T754" s="23"/>
      <c r="U754" s="23"/>
      <c r="V754" s="23"/>
      <c r="W754" s="23"/>
      <c r="X754" s="23"/>
      <c r="Y754" s="23"/>
      <c r="Z754" s="23"/>
      <c r="AA754" s="23"/>
      <c r="AB754" s="23"/>
    </row>
    <row r="755" spans="3:28" ht="15.75" customHeight="1">
      <c r="C755" s="456"/>
      <c r="D755" s="459"/>
      <c r="E755" s="459"/>
      <c r="F755" s="8"/>
      <c r="G755" s="8"/>
      <c r="H755" s="460"/>
      <c r="I755" s="23"/>
      <c r="J755" s="460"/>
      <c r="K755" s="460"/>
      <c r="L755" s="460"/>
      <c r="M755" s="23"/>
      <c r="N755" s="394"/>
      <c r="O755" s="23"/>
      <c r="P755" s="23"/>
      <c r="Q755" s="23"/>
      <c r="R755" s="394"/>
      <c r="S755" s="394"/>
      <c r="T755" s="23"/>
      <c r="U755" s="23"/>
      <c r="V755" s="23"/>
      <c r="W755" s="23"/>
      <c r="X755" s="23"/>
      <c r="Y755" s="23"/>
      <c r="Z755" s="23"/>
      <c r="AA755" s="23"/>
      <c r="AB755" s="23"/>
    </row>
    <row r="756" spans="3:28" ht="15.75" customHeight="1">
      <c r="C756" s="456"/>
      <c r="D756" s="459"/>
      <c r="E756" s="459"/>
      <c r="F756" s="8"/>
      <c r="G756" s="8"/>
      <c r="H756" s="460"/>
      <c r="I756" s="23"/>
      <c r="J756" s="460"/>
      <c r="K756" s="460"/>
      <c r="L756" s="460"/>
      <c r="M756" s="23"/>
      <c r="N756" s="394"/>
      <c r="O756" s="23"/>
      <c r="P756" s="23"/>
      <c r="Q756" s="23"/>
      <c r="R756" s="394"/>
      <c r="S756" s="394"/>
      <c r="T756" s="23"/>
      <c r="U756" s="23"/>
      <c r="V756" s="23"/>
      <c r="W756" s="23"/>
      <c r="X756" s="23"/>
      <c r="Y756" s="23"/>
      <c r="Z756" s="23"/>
      <c r="AA756" s="23"/>
      <c r="AB756" s="23"/>
    </row>
    <row r="757" spans="3:28" ht="15.75" customHeight="1">
      <c r="C757" s="456"/>
      <c r="D757" s="459"/>
      <c r="E757" s="459"/>
      <c r="F757" s="8"/>
      <c r="G757" s="8"/>
      <c r="H757" s="460"/>
      <c r="I757" s="23"/>
      <c r="J757" s="460"/>
      <c r="K757" s="460"/>
      <c r="L757" s="460"/>
      <c r="M757" s="23"/>
      <c r="N757" s="394"/>
      <c r="O757" s="23"/>
      <c r="P757" s="23"/>
      <c r="Q757" s="23"/>
      <c r="R757" s="394"/>
      <c r="S757" s="394"/>
      <c r="T757" s="23"/>
      <c r="U757" s="23"/>
      <c r="V757" s="23"/>
      <c r="W757" s="23"/>
      <c r="X757" s="23"/>
      <c r="Y757" s="23"/>
      <c r="Z757" s="23"/>
      <c r="AA757" s="23"/>
      <c r="AB757" s="23"/>
    </row>
    <row r="758" spans="3:28" ht="15.75" customHeight="1">
      <c r="C758" s="456"/>
      <c r="D758" s="459"/>
      <c r="E758" s="459"/>
      <c r="F758" s="8"/>
      <c r="G758" s="8"/>
      <c r="H758" s="460"/>
      <c r="I758" s="23"/>
      <c r="J758" s="460"/>
      <c r="K758" s="460"/>
      <c r="L758" s="460"/>
      <c r="M758" s="23"/>
      <c r="N758" s="394"/>
      <c r="O758" s="23"/>
      <c r="P758" s="23"/>
      <c r="Q758" s="23"/>
      <c r="R758" s="394"/>
      <c r="S758" s="394"/>
      <c r="T758" s="23"/>
      <c r="U758" s="23"/>
      <c r="V758" s="23"/>
      <c r="W758" s="23"/>
      <c r="X758" s="23"/>
      <c r="Y758" s="23"/>
      <c r="Z758" s="23"/>
      <c r="AA758" s="23"/>
      <c r="AB758" s="23"/>
    </row>
    <row r="759" spans="3:28" ht="15.75" customHeight="1">
      <c r="C759" s="456"/>
      <c r="D759" s="459"/>
      <c r="E759" s="459"/>
      <c r="F759" s="8"/>
      <c r="G759" s="8"/>
      <c r="H759" s="460"/>
      <c r="I759" s="23"/>
      <c r="J759" s="460"/>
      <c r="K759" s="460"/>
      <c r="L759" s="460"/>
      <c r="M759" s="23"/>
      <c r="N759" s="394"/>
      <c r="O759" s="23"/>
      <c r="P759" s="23"/>
      <c r="Q759" s="23"/>
      <c r="R759" s="394"/>
      <c r="S759" s="394"/>
      <c r="T759" s="23"/>
      <c r="U759" s="23"/>
      <c r="V759" s="23"/>
      <c r="W759" s="23"/>
      <c r="X759" s="23"/>
      <c r="Y759" s="23"/>
      <c r="Z759" s="23"/>
      <c r="AA759" s="23"/>
      <c r="AB759" s="23"/>
    </row>
    <row r="760" spans="3:28" ht="15.75" customHeight="1">
      <c r="C760" s="456"/>
      <c r="D760" s="459"/>
      <c r="E760" s="459"/>
      <c r="F760" s="8"/>
      <c r="G760" s="8"/>
      <c r="H760" s="460"/>
      <c r="I760" s="23"/>
      <c r="J760" s="460"/>
      <c r="K760" s="460"/>
      <c r="L760" s="460"/>
      <c r="M760" s="23"/>
      <c r="N760" s="394"/>
      <c r="O760" s="23"/>
      <c r="P760" s="23"/>
      <c r="Q760" s="23"/>
      <c r="R760" s="394"/>
      <c r="S760" s="394"/>
      <c r="T760" s="23"/>
      <c r="U760" s="23"/>
      <c r="V760" s="23"/>
      <c r="W760" s="23"/>
      <c r="X760" s="23"/>
      <c r="Y760" s="23"/>
      <c r="Z760" s="23"/>
      <c r="AA760" s="23"/>
      <c r="AB760" s="23"/>
    </row>
    <row r="761" spans="3:28" ht="15.75" customHeight="1">
      <c r="C761" s="456"/>
      <c r="D761" s="459"/>
      <c r="E761" s="459"/>
      <c r="F761" s="8"/>
      <c r="G761" s="8"/>
      <c r="H761" s="460"/>
      <c r="I761" s="23"/>
      <c r="J761" s="460"/>
      <c r="K761" s="460"/>
      <c r="L761" s="460"/>
      <c r="M761" s="23"/>
      <c r="N761" s="394"/>
      <c r="O761" s="23"/>
      <c r="P761" s="23"/>
      <c r="Q761" s="23"/>
      <c r="R761" s="394"/>
      <c r="S761" s="394"/>
      <c r="T761" s="23"/>
      <c r="U761" s="23"/>
      <c r="V761" s="23"/>
      <c r="W761" s="23"/>
      <c r="X761" s="23"/>
      <c r="Y761" s="23"/>
      <c r="Z761" s="23"/>
      <c r="AA761" s="23"/>
      <c r="AB761" s="23"/>
    </row>
    <row r="762" spans="3:28" ht="15.75" customHeight="1">
      <c r="C762" s="456"/>
      <c r="D762" s="459"/>
      <c r="E762" s="459"/>
      <c r="F762" s="8"/>
      <c r="G762" s="8"/>
      <c r="H762" s="460"/>
      <c r="I762" s="23"/>
      <c r="J762" s="460"/>
      <c r="K762" s="460"/>
      <c r="L762" s="460"/>
      <c r="M762" s="23"/>
      <c r="N762" s="394"/>
      <c r="O762" s="23"/>
      <c r="P762" s="23"/>
      <c r="Q762" s="23"/>
      <c r="R762" s="394"/>
      <c r="S762" s="394"/>
      <c r="T762" s="23"/>
      <c r="U762" s="23"/>
      <c r="V762" s="23"/>
      <c r="W762" s="23"/>
      <c r="X762" s="23"/>
      <c r="Y762" s="23"/>
      <c r="Z762" s="23"/>
      <c r="AA762" s="23"/>
      <c r="AB762" s="23"/>
    </row>
    <row r="763" spans="3:28" ht="15.75" customHeight="1">
      <c r="C763" s="456"/>
      <c r="D763" s="459"/>
      <c r="E763" s="459"/>
      <c r="F763" s="8"/>
      <c r="G763" s="8"/>
      <c r="H763" s="460"/>
      <c r="I763" s="23"/>
      <c r="J763" s="460"/>
      <c r="K763" s="460"/>
      <c r="L763" s="460"/>
      <c r="M763" s="23"/>
      <c r="N763" s="394"/>
      <c r="O763" s="23"/>
      <c r="P763" s="23"/>
      <c r="Q763" s="23"/>
      <c r="R763" s="394"/>
      <c r="S763" s="394"/>
      <c r="T763" s="23"/>
      <c r="U763" s="23"/>
      <c r="V763" s="23"/>
      <c r="W763" s="23"/>
      <c r="X763" s="23"/>
      <c r="Y763" s="23"/>
      <c r="Z763" s="23"/>
      <c r="AA763" s="23"/>
      <c r="AB763" s="23"/>
    </row>
    <row r="764" spans="3:28" ht="15.75" customHeight="1">
      <c r="C764" s="456"/>
      <c r="D764" s="459"/>
      <c r="E764" s="459"/>
      <c r="F764" s="8"/>
      <c r="G764" s="8"/>
      <c r="H764" s="460"/>
      <c r="I764" s="23"/>
      <c r="J764" s="460"/>
      <c r="K764" s="460"/>
      <c r="L764" s="460"/>
      <c r="M764" s="23"/>
      <c r="N764" s="394"/>
      <c r="O764" s="23"/>
      <c r="P764" s="23"/>
      <c r="Q764" s="23"/>
      <c r="R764" s="394"/>
      <c r="S764" s="394"/>
      <c r="T764" s="23"/>
      <c r="U764" s="23"/>
      <c r="V764" s="23"/>
      <c r="W764" s="23"/>
      <c r="X764" s="23"/>
      <c r="Y764" s="23"/>
      <c r="Z764" s="23"/>
      <c r="AA764" s="23"/>
      <c r="AB764" s="23"/>
    </row>
    <row r="765" spans="3:28" ht="15.75" customHeight="1">
      <c r="C765" s="456"/>
      <c r="D765" s="459"/>
      <c r="E765" s="459"/>
      <c r="F765" s="8"/>
      <c r="G765" s="8"/>
      <c r="H765" s="460"/>
      <c r="I765" s="23"/>
      <c r="J765" s="460"/>
      <c r="K765" s="460"/>
      <c r="L765" s="460"/>
      <c r="M765" s="23"/>
      <c r="N765" s="394"/>
      <c r="O765" s="23"/>
      <c r="P765" s="23"/>
      <c r="Q765" s="23"/>
      <c r="R765" s="394"/>
      <c r="S765" s="394"/>
      <c r="T765" s="23"/>
      <c r="U765" s="23"/>
      <c r="V765" s="23"/>
      <c r="W765" s="23"/>
      <c r="X765" s="23"/>
      <c r="Y765" s="23"/>
      <c r="Z765" s="23"/>
      <c r="AA765" s="23"/>
      <c r="AB765" s="23"/>
    </row>
    <row r="766" spans="3:28" ht="15.75" customHeight="1">
      <c r="C766" s="456"/>
      <c r="D766" s="459"/>
      <c r="E766" s="459"/>
      <c r="F766" s="8"/>
      <c r="G766" s="8"/>
      <c r="H766" s="460"/>
      <c r="I766" s="23"/>
      <c r="J766" s="460"/>
      <c r="K766" s="460"/>
      <c r="L766" s="460"/>
      <c r="M766" s="23"/>
      <c r="N766" s="394"/>
      <c r="O766" s="23"/>
      <c r="P766" s="23"/>
      <c r="Q766" s="23"/>
      <c r="R766" s="394"/>
      <c r="S766" s="394"/>
      <c r="T766" s="23"/>
      <c r="U766" s="23"/>
      <c r="V766" s="23"/>
      <c r="W766" s="23"/>
      <c r="X766" s="23"/>
      <c r="Y766" s="23"/>
      <c r="Z766" s="23"/>
      <c r="AA766" s="23"/>
      <c r="AB766" s="23"/>
    </row>
    <row r="767" spans="3:28" ht="15.75" customHeight="1">
      <c r="C767" s="456"/>
      <c r="D767" s="459"/>
      <c r="E767" s="459"/>
      <c r="F767" s="8"/>
      <c r="G767" s="8"/>
      <c r="H767" s="460"/>
      <c r="I767" s="23"/>
      <c r="J767" s="460"/>
      <c r="K767" s="460"/>
      <c r="L767" s="460"/>
      <c r="M767" s="23"/>
      <c r="N767" s="394"/>
      <c r="O767" s="23"/>
      <c r="P767" s="23"/>
      <c r="Q767" s="23"/>
      <c r="R767" s="394"/>
      <c r="S767" s="394"/>
      <c r="T767" s="23"/>
      <c r="U767" s="23"/>
      <c r="V767" s="23"/>
      <c r="W767" s="23"/>
      <c r="X767" s="23"/>
      <c r="Y767" s="23"/>
      <c r="Z767" s="23"/>
      <c r="AA767" s="23"/>
      <c r="AB767" s="23"/>
    </row>
    <row r="768" spans="3:28" ht="15.75" customHeight="1">
      <c r="C768" s="456"/>
      <c r="D768" s="459"/>
      <c r="E768" s="459"/>
      <c r="F768" s="8"/>
      <c r="G768" s="8"/>
      <c r="H768" s="460"/>
      <c r="I768" s="23"/>
      <c r="J768" s="460"/>
      <c r="K768" s="460"/>
      <c r="L768" s="460"/>
      <c r="M768" s="23"/>
      <c r="N768" s="394"/>
      <c r="O768" s="23"/>
      <c r="P768" s="23"/>
      <c r="Q768" s="23"/>
      <c r="R768" s="394"/>
      <c r="S768" s="394"/>
      <c r="T768" s="23"/>
      <c r="U768" s="23"/>
      <c r="V768" s="23"/>
      <c r="W768" s="23"/>
      <c r="X768" s="23"/>
      <c r="Y768" s="23"/>
      <c r="Z768" s="23"/>
      <c r="AA768" s="23"/>
      <c r="AB768" s="23"/>
    </row>
    <row r="769" spans="3:28" ht="15.75" customHeight="1">
      <c r="C769" s="456"/>
      <c r="D769" s="459"/>
      <c r="E769" s="459"/>
      <c r="F769" s="8"/>
      <c r="G769" s="8"/>
      <c r="H769" s="460"/>
      <c r="I769" s="23"/>
      <c r="J769" s="460"/>
      <c r="K769" s="460"/>
      <c r="L769" s="460"/>
      <c r="M769" s="23"/>
      <c r="N769" s="394"/>
      <c r="O769" s="23"/>
      <c r="P769" s="23"/>
      <c r="Q769" s="23"/>
      <c r="R769" s="394"/>
      <c r="S769" s="394"/>
      <c r="T769" s="23"/>
      <c r="U769" s="23"/>
      <c r="V769" s="23"/>
      <c r="W769" s="23"/>
      <c r="X769" s="23"/>
      <c r="Y769" s="23"/>
      <c r="Z769" s="23"/>
      <c r="AA769" s="23"/>
      <c r="AB769" s="23"/>
    </row>
    <row r="770" spans="3:28" ht="15.75" customHeight="1">
      <c r="C770" s="456"/>
      <c r="D770" s="459"/>
      <c r="E770" s="459"/>
      <c r="F770" s="8"/>
      <c r="G770" s="8"/>
      <c r="H770" s="460"/>
      <c r="I770" s="23"/>
      <c r="J770" s="460"/>
      <c r="K770" s="460"/>
      <c r="L770" s="460"/>
      <c r="M770" s="23"/>
      <c r="N770" s="394"/>
      <c r="O770" s="23"/>
      <c r="P770" s="23"/>
      <c r="Q770" s="23"/>
      <c r="R770" s="394"/>
      <c r="S770" s="394"/>
      <c r="T770" s="23"/>
      <c r="U770" s="23"/>
      <c r="V770" s="23"/>
      <c r="W770" s="23"/>
      <c r="X770" s="23"/>
      <c r="Y770" s="23"/>
      <c r="Z770" s="23"/>
      <c r="AA770" s="23"/>
      <c r="AB770" s="23"/>
    </row>
    <row r="771" spans="3:28" ht="15.75" customHeight="1">
      <c r="C771" s="456"/>
      <c r="D771" s="459"/>
      <c r="E771" s="459"/>
      <c r="F771" s="8"/>
      <c r="G771" s="8"/>
      <c r="H771" s="460"/>
      <c r="I771" s="23"/>
      <c r="J771" s="460"/>
      <c r="K771" s="460"/>
      <c r="L771" s="460"/>
      <c r="M771" s="23"/>
      <c r="N771" s="394"/>
      <c r="O771" s="23"/>
      <c r="P771" s="23"/>
      <c r="Q771" s="23"/>
      <c r="R771" s="394"/>
      <c r="S771" s="394"/>
      <c r="T771" s="23"/>
      <c r="U771" s="23"/>
      <c r="V771" s="23"/>
      <c r="W771" s="23"/>
      <c r="X771" s="23"/>
      <c r="Y771" s="23"/>
      <c r="Z771" s="23"/>
      <c r="AA771" s="23"/>
      <c r="AB771" s="23"/>
    </row>
    <row r="772" spans="3:28" ht="15.75" customHeight="1">
      <c r="C772" s="456"/>
      <c r="D772" s="459"/>
      <c r="E772" s="459"/>
      <c r="F772" s="8"/>
      <c r="G772" s="8"/>
      <c r="H772" s="460"/>
      <c r="I772" s="23"/>
      <c r="J772" s="460"/>
      <c r="K772" s="460"/>
      <c r="L772" s="460"/>
      <c r="M772" s="23"/>
      <c r="N772" s="394"/>
      <c r="O772" s="23"/>
      <c r="P772" s="23"/>
      <c r="Q772" s="23"/>
      <c r="R772" s="394"/>
      <c r="S772" s="394"/>
      <c r="T772" s="23"/>
      <c r="U772" s="23"/>
      <c r="V772" s="23"/>
      <c r="W772" s="23"/>
      <c r="X772" s="23"/>
      <c r="Y772" s="23"/>
      <c r="Z772" s="23"/>
      <c r="AA772" s="23"/>
      <c r="AB772" s="23"/>
    </row>
    <row r="773" spans="3:28" ht="15.75" customHeight="1">
      <c r="C773" s="456"/>
      <c r="D773" s="459"/>
      <c r="E773" s="459"/>
      <c r="F773" s="8"/>
      <c r="G773" s="8"/>
      <c r="H773" s="460"/>
      <c r="I773" s="23"/>
      <c r="J773" s="460"/>
      <c r="K773" s="460"/>
      <c r="L773" s="460"/>
      <c r="M773" s="23"/>
      <c r="N773" s="394"/>
      <c r="O773" s="23"/>
      <c r="P773" s="23"/>
      <c r="Q773" s="23"/>
      <c r="R773" s="394"/>
      <c r="S773" s="394"/>
      <c r="T773" s="23"/>
      <c r="U773" s="23"/>
      <c r="V773" s="23"/>
      <c r="W773" s="23"/>
      <c r="X773" s="23"/>
      <c r="Y773" s="23"/>
      <c r="Z773" s="23"/>
      <c r="AA773" s="23"/>
      <c r="AB773" s="23"/>
    </row>
    <row r="774" spans="3:28" ht="15.75" customHeight="1">
      <c r="C774" s="456"/>
      <c r="D774" s="459"/>
      <c r="E774" s="459"/>
      <c r="F774" s="8"/>
      <c r="G774" s="8"/>
      <c r="H774" s="460"/>
      <c r="I774" s="23"/>
      <c r="J774" s="460"/>
      <c r="K774" s="460"/>
      <c r="L774" s="460"/>
      <c r="M774" s="23"/>
      <c r="N774" s="394"/>
      <c r="O774" s="23"/>
      <c r="P774" s="23"/>
      <c r="Q774" s="23"/>
      <c r="R774" s="394"/>
      <c r="S774" s="394"/>
      <c r="T774" s="23"/>
      <c r="U774" s="23"/>
      <c r="V774" s="23"/>
      <c r="W774" s="23"/>
      <c r="X774" s="23"/>
      <c r="Y774" s="23"/>
      <c r="Z774" s="23"/>
      <c r="AA774" s="23"/>
      <c r="AB774" s="23"/>
    </row>
    <row r="775" spans="3:28" ht="15.75" customHeight="1">
      <c r="C775" s="456"/>
      <c r="D775" s="459"/>
      <c r="E775" s="459"/>
      <c r="F775" s="8"/>
      <c r="G775" s="8"/>
      <c r="H775" s="460"/>
      <c r="I775" s="23"/>
      <c r="J775" s="460"/>
      <c r="K775" s="460"/>
      <c r="L775" s="460"/>
      <c r="M775" s="23"/>
      <c r="N775" s="394"/>
      <c r="O775" s="23"/>
      <c r="P775" s="23"/>
      <c r="Q775" s="23"/>
      <c r="R775" s="394"/>
      <c r="S775" s="394"/>
      <c r="T775" s="23"/>
      <c r="U775" s="23"/>
      <c r="V775" s="23"/>
      <c r="W775" s="23"/>
      <c r="X775" s="23"/>
      <c r="Y775" s="23"/>
      <c r="Z775" s="23"/>
      <c r="AA775" s="23"/>
      <c r="AB775" s="23"/>
    </row>
    <row r="776" spans="3:28" ht="15.75" customHeight="1">
      <c r="C776" s="456"/>
      <c r="D776" s="459"/>
      <c r="E776" s="459"/>
      <c r="F776" s="8"/>
      <c r="G776" s="8"/>
      <c r="H776" s="460"/>
      <c r="I776" s="23"/>
      <c r="J776" s="460"/>
      <c r="K776" s="460"/>
      <c r="L776" s="460"/>
      <c r="M776" s="23"/>
      <c r="N776" s="394"/>
      <c r="O776" s="23"/>
      <c r="P776" s="23"/>
      <c r="Q776" s="23"/>
      <c r="R776" s="394"/>
      <c r="S776" s="394"/>
      <c r="T776" s="23"/>
      <c r="U776" s="23"/>
      <c r="V776" s="23"/>
      <c r="W776" s="23"/>
      <c r="X776" s="23"/>
      <c r="Y776" s="23"/>
      <c r="Z776" s="23"/>
      <c r="AA776" s="23"/>
      <c r="AB776" s="23"/>
    </row>
    <row r="777" spans="3:28" ht="15.75" customHeight="1">
      <c r="C777" s="456"/>
      <c r="D777" s="459"/>
      <c r="E777" s="459"/>
      <c r="F777" s="8"/>
      <c r="G777" s="8"/>
      <c r="H777" s="460"/>
      <c r="I777" s="23"/>
      <c r="J777" s="460"/>
      <c r="K777" s="460"/>
      <c r="L777" s="460"/>
      <c r="M777" s="23"/>
      <c r="N777" s="394"/>
      <c r="O777" s="23"/>
      <c r="P777" s="23"/>
      <c r="Q777" s="23"/>
      <c r="R777" s="394"/>
      <c r="S777" s="394"/>
      <c r="T777" s="23"/>
      <c r="U777" s="23"/>
      <c r="V777" s="23"/>
      <c r="W777" s="23"/>
      <c r="X777" s="23"/>
      <c r="Y777" s="23"/>
      <c r="Z777" s="23"/>
      <c r="AA777" s="23"/>
      <c r="AB777" s="23"/>
    </row>
    <row r="778" spans="3:28" ht="15.75" customHeight="1">
      <c r="C778" s="456"/>
      <c r="D778" s="459"/>
      <c r="E778" s="459"/>
      <c r="F778" s="8"/>
      <c r="G778" s="8"/>
      <c r="H778" s="460"/>
      <c r="I778" s="23"/>
      <c r="J778" s="460"/>
      <c r="K778" s="460"/>
      <c r="L778" s="460"/>
      <c r="M778" s="23"/>
      <c r="N778" s="394"/>
      <c r="O778" s="23"/>
      <c r="P778" s="23"/>
      <c r="Q778" s="23"/>
      <c r="R778" s="394"/>
      <c r="S778" s="394"/>
      <c r="T778" s="23"/>
      <c r="U778" s="23"/>
      <c r="V778" s="23"/>
      <c r="W778" s="23"/>
      <c r="X778" s="23"/>
      <c r="Y778" s="23"/>
      <c r="Z778" s="23"/>
      <c r="AA778" s="23"/>
      <c r="AB778" s="23"/>
    </row>
    <row r="779" spans="3:28" ht="15.75" customHeight="1">
      <c r="C779" s="456"/>
      <c r="D779" s="459"/>
      <c r="E779" s="459"/>
      <c r="F779" s="8"/>
      <c r="G779" s="8"/>
      <c r="H779" s="460"/>
      <c r="I779" s="23"/>
      <c r="J779" s="460"/>
      <c r="K779" s="460"/>
      <c r="L779" s="460"/>
      <c r="M779" s="23"/>
      <c r="N779" s="394"/>
      <c r="O779" s="23"/>
      <c r="P779" s="23"/>
      <c r="Q779" s="23"/>
      <c r="R779" s="394"/>
      <c r="S779" s="394"/>
      <c r="T779" s="23"/>
      <c r="U779" s="23"/>
      <c r="V779" s="23"/>
      <c r="W779" s="23"/>
      <c r="X779" s="23"/>
      <c r="Y779" s="23"/>
      <c r="Z779" s="23"/>
      <c r="AA779" s="23"/>
      <c r="AB779" s="23"/>
    </row>
    <row r="780" spans="3:28" ht="15.75" customHeight="1">
      <c r="C780" s="456"/>
      <c r="D780" s="459"/>
      <c r="E780" s="459"/>
      <c r="F780" s="8"/>
      <c r="G780" s="8"/>
      <c r="H780" s="460"/>
      <c r="I780" s="23"/>
      <c r="J780" s="460"/>
      <c r="K780" s="460"/>
      <c r="L780" s="460"/>
      <c r="M780" s="23"/>
      <c r="N780" s="394"/>
      <c r="O780" s="23"/>
      <c r="P780" s="23"/>
      <c r="Q780" s="23"/>
      <c r="R780" s="394"/>
      <c r="S780" s="394"/>
      <c r="T780" s="23"/>
      <c r="U780" s="23"/>
      <c r="V780" s="23"/>
      <c r="W780" s="23"/>
      <c r="X780" s="23"/>
      <c r="Y780" s="23"/>
      <c r="Z780" s="23"/>
      <c r="AA780" s="23"/>
      <c r="AB780" s="23"/>
    </row>
    <row r="781" spans="3:28" ht="15.75" customHeight="1">
      <c r="C781" s="456"/>
      <c r="D781" s="459"/>
      <c r="E781" s="459"/>
      <c r="F781" s="8"/>
      <c r="G781" s="8"/>
      <c r="H781" s="460"/>
      <c r="I781" s="23"/>
      <c r="J781" s="460"/>
      <c r="K781" s="460"/>
      <c r="L781" s="460"/>
      <c r="M781" s="23"/>
      <c r="N781" s="394"/>
      <c r="O781" s="23"/>
      <c r="P781" s="23"/>
      <c r="Q781" s="23"/>
      <c r="R781" s="394"/>
      <c r="S781" s="394"/>
      <c r="T781" s="23"/>
      <c r="U781" s="23"/>
      <c r="V781" s="23"/>
      <c r="W781" s="23"/>
      <c r="X781" s="23"/>
      <c r="Y781" s="23"/>
      <c r="Z781" s="23"/>
      <c r="AA781" s="23"/>
      <c r="AB781" s="23"/>
    </row>
    <row r="782" spans="3:28" ht="15.75" customHeight="1">
      <c r="C782" s="456"/>
      <c r="D782" s="459"/>
      <c r="E782" s="459"/>
      <c r="F782" s="8"/>
      <c r="G782" s="8"/>
      <c r="H782" s="460"/>
      <c r="I782" s="23"/>
      <c r="J782" s="460"/>
      <c r="K782" s="460"/>
      <c r="L782" s="460"/>
      <c r="M782" s="23"/>
      <c r="N782" s="394"/>
      <c r="O782" s="23"/>
      <c r="P782" s="23"/>
      <c r="Q782" s="23"/>
      <c r="R782" s="394"/>
      <c r="S782" s="394"/>
      <c r="T782" s="23"/>
      <c r="U782" s="23"/>
      <c r="V782" s="23"/>
      <c r="W782" s="23"/>
      <c r="X782" s="23"/>
      <c r="Y782" s="23"/>
      <c r="Z782" s="23"/>
      <c r="AA782" s="23"/>
      <c r="AB782" s="23"/>
    </row>
    <row r="783" spans="3:28" ht="15.75" customHeight="1">
      <c r="C783" s="456"/>
      <c r="D783" s="459"/>
      <c r="E783" s="459"/>
      <c r="F783" s="8"/>
      <c r="G783" s="8"/>
      <c r="H783" s="460"/>
      <c r="I783" s="23"/>
      <c r="J783" s="460"/>
      <c r="K783" s="460"/>
      <c r="L783" s="460"/>
      <c r="M783" s="23"/>
      <c r="N783" s="394"/>
      <c r="O783" s="23"/>
      <c r="P783" s="23"/>
      <c r="Q783" s="23"/>
      <c r="R783" s="394"/>
      <c r="S783" s="394"/>
      <c r="T783" s="23"/>
      <c r="U783" s="23"/>
      <c r="V783" s="23"/>
      <c r="W783" s="23"/>
      <c r="X783" s="23"/>
      <c r="Y783" s="23"/>
      <c r="Z783" s="23"/>
      <c r="AA783" s="23"/>
      <c r="AB783" s="23"/>
    </row>
    <row r="784" spans="3:28" ht="15.75" customHeight="1">
      <c r="C784" s="456"/>
      <c r="D784" s="459"/>
      <c r="E784" s="459"/>
      <c r="F784" s="8"/>
      <c r="G784" s="8"/>
      <c r="H784" s="460"/>
      <c r="I784" s="23"/>
      <c r="J784" s="460"/>
      <c r="K784" s="460"/>
      <c r="L784" s="460"/>
      <c r="M784" s="23"/>
      <c r="N784" s="394"/>
      <c r="O784" s="23"/>
      <c r="P784" s="23"/>
      <c r="Q784" s="23"/>
      <c r="R784" s="394"/>
      <c r="S784" s="394"/>
      <c r="T784" s="23"/>
      <c r="U784" s="23"/>
      <c r="V784" s="23"/>
      <c r="W784" s="23"/>
      <c r="X784" s="23"/>
      <c r="Y784" s="23"/>
      <c r="Z784" s="23"/>
      <c r="AA784" s="23"/>
      <c r="AB784" s="23"/>
    </row>
    <row r="785" spans="3:28" ht="15.75" customHeight="1">
      <c r="C785" s="456"/>
      <c r="D785" s="459"/>
      <c r="E785" s="459"/>
      <c r="F785" s="8"/>
      <c r="G785" s="8"/>
      <c r="H785" s="460"/>
      <c r="I785" s="23"/>
      <c r="J785" s="460"/>
      <c r="K785" s="460"/>
      <c r="L785" s="460"/>
      <c r="M785" s="23"/>
      <c r="N785" s="394"/>
      <c r="O785" s="23"/>
      <c r="P785" s="23"/>
      <c r="Q785" s="23"/>
      <c r="R785" s="394"/>
      <c r="S785" s="394"/>
      <c r="T785" s="23"/>
      <c r="U785" s="23"/>
      <c r="V785" s="23"/>
      <c r="W785" s="23"/>
      <c r="X785" s="23"/>
      <c r="Y785" s="23"/>
      <c r="Z785" s="23"/>
      <c r="AA785" s="23"/>
      <c r="AB785" s="23"/>
    </row>
    <row r="786" spans="3:28" ht="15.75" customHeight="1">
      <c r="C786" s="456"/>
      <c r="D786" s="459"/>
      <c r="E786" s="459"/>
      <c r="F786" s="8"/>
      <c r="G786" s="8"/>
      <c r="H786" s="460"/>
      <c r="I786" s="23"/>
      <c r="J786" s="460"/>
      <c r="K786" s="460"/>
      <c r="L786" s="460"/>
      <c r="M786" s="23"/>
      <c r="N786" s="394"/>
      <c r="O786" s="23"/>
      <c r="P786" s="23"/>
      <c r="Q786" s="23"/>
      <c r="R786" s="394"/>
      <c r="S786" s="394"/>
      <c r="T786" s="23"/>
      <c r="U786" s="23"/>
      <c r="V786" s="23"/>
      <c r="W786" s="23"/>
      <c r="X786" s="23"/>
      <c r="Y786" s="23"/>
      <c r="Z786" s="23"/>
      <c r="AA786" s="23"/>
      <c r="AB786" s="23"/>
    </row>
    <row r="787" spans="3:28" ht="15.75" customHeight="1">
      <c r="C787" s="456"/>
      <c r="D787" s="459"/>
      <c r="E787" s="459"/>
      <c r="F787" s="8"/>
      <c r="G787" s="8"/>
      <c r="H787" s="460"/>
      <c r="I787" s="23"/>
      <c r="J787" s="460"/>
      <c r="K787" s="460"/>
      <c r="L787" s="460"/>
      <c r="M787" s="23"/>
      <c r="N787" s="394"/>
      <c r="O787" s="23"/>
      <c r="P787" s="23"/>
      <c r="Q787" s="23"/>
      <c r="R787" s="394"/>
      <c r="S787" s="394"/>
      <c r="T787" s="23"/>
      <c r="U787" s="23"/>
      <c r="V787" s="23"/>
      <c r="W787" s="23"/>
      <c r="X787" s="23"/>
      <c r="Y787" s="23"/>
      <c r="Z787" s="23"/>
      <c r="AA787" s="23"/>
      <c r="AB787" s="23"/>
    </row>
    <row r="788" spans="3:28" ht="15.75" customHeight="1">
      <c r="C788" s="456"/>
      <c r="D788" s="459"/>
      <c r="E788" s="459"/>
      <c r="F788" s="8"/>
      <c r="G788" s="8"/>
      <c r="H788" s="460"/>
      <c r="I788" s="23"/>
      <c r="J788" s="460"/>
      <c r="K788" s="460"/>
      <c r="L788" s="460"/>
      <c r="M788" s="23"/>
      <c r="N788" s="394"/>
      <c r="O788" s="23"/>
      <c r="P788" s="23"/>
      <c r="Q788" s="23"/>
      <c r="R788" s="394"/>
      <c r="S788" s="394"/>
      <c r="T788" s="23"/>
      <c r="U788" s="23"/>
      <c r="V788" s="23"/>
      <c r="W788" s="23"/>
      <c r="X788" s="23"/>
      <c r="Y788" s="23"/>
      <c r="Z788" s="23"/>
      <c r="AA788" s="23"/>
      <c r="AB788" s="23"/>
    </row>
    <row r="789" spans="3:28" ht="15.75" customHeight="1">
      <c r="C789" s="456"/>
      <c r="D789" s="459"/>
      <c r="E789" s="459"/>
      <c r="F789" s="8"/>
      <c r="G789" s="8"/>
      <c r="H789" s="460"/>
      <c r="I789" s="23"/>
      <c r="J789" s="460"/>
      <c r="K789" s="460"/>
      <c r="L789" s="460"/>
      <c r="M789" s="23"/>
      <c r="N789" s="394"/>
      <c r="O789" s="23"/>
      <c r="P789" s="23"/>
      <c r="Q789" s="23"/>
      <c r="R789" s="394"/>
      <c r="S789" s="394"/>
      <c r="T789" s="23"/>
      <c r="U789" s="23"/>
      <c r="V789" s="23"/>
      <c r="W789" s="23"/>
      <c r="X789" s="23"/>
      <c r="Y789" s="23"/>
      <c r="Z789" s="23"/>
      <c r="AA789" s="23"/>
      <c r="AB789" s="23"/>
    </row>
    <row r="790" spans="3:28" ht="15.75" customHeight="1">
      <c r="C790" s="456"/>
      <c r="D790" s="459"/>
      <c r="E790" s="459"/>
      <c r="F790" s="8"/>
      <c r="G790" s="8"/>
      <c r="H790" s="460"/>
      <c r="I790" s="23"/>
      <c r="J790" s="460"/>
      <c r="K790" s="460"/>
      <c r="L790" s="460"/>
      <c r="M790" s="23"/>
      <c r="N790" s="394"/>
      <c r="O790" s="23"/>
      <c r="P790" s="23"/>
      <c r="Q790" s="23"/>
      <c r="R790" s="394"/>
      <c r="S790" s="394"/>
      <c r="T790" s="23"/>
      <c r="U790" s="23"/>
      <c r="V790" s="23"/>
      <c r="W790" s="23"/>
      <c r="X790" s="23"/>
      <c r="Y790" s="23"/>
      <c r="Z790" s="23"/>
      <c r="AA790" s="23"/>
      <c r="AB790" s="23"/>
    </row>
    <row r="791" spans="3:28" ht="15.75" customHeight="1">
      <c r="C791" s="456"/>
      <c r="D791" s="459"/>
      <c r="E791" s="459"/>
      <c r="F791" s="8"/>
      <c r="G791" s="8"/>
      <c r="H791" s="460"/>
      <c r="I791" s="23"/>
      <c r="J791" s="460"/>
      <c r="K791" s="460"/>
      <c r="L791" s="460"/>
      <c r="M791" s="23"/>
      <c r="N791" s="394"/>
      <c r="O791" s="23"/>
      <c r="P791" s="23"/>
      <c r="Q791" s="23"/>
      <c r="R791" s="394"/>
      <c r="S791" s="394"/>
      <c r="T791" s="23"/>
      <c r="U791" s="23"/>
      <c r="V791" s="23"/>
      <c r="W791" s="23"/>
      <c r="X791" s="23"/>
      <c r="Y791" s="23"/>
      <c r="Z791" s="23"/>
      <c r="AA791" s="23"/>
      <c r="AB791" s="23"/>
    </row>
    <row r="792" spans="3:28" ht="15.75" customHeight="1">
      <c r="C792" s="456"/>
      <c r="D792" s="459"/>
      <c r="E792" s="459"/>
      <c r="F792" s="8"/>
      <c r="G792" s="8"/>
      <c r="H792" s="460"/>
      <c r="I792" s="23"/>
      <c r="J792" s="460"/>
      <c r="K792" s="460"/>
      <c r="L792" s="460"/>
      <c r="M792" s="23"/>
      <c r="N792" s="394"/>
      <c r="O792" s="23"/>
      <c r="P792" s="23"/>
      <c r="Q792" s="23"/>
      <c r="R792" s="394"/>
      <c r="S792" s="394"/>
      <c r="T792" s="23"/>
      <c r="U792" s="23"/>
      <c r="V792" s="23"/>
      <c r="W792" s="23"/>
      <c r="X792" s="23"/>
      <c r="Y792" s="23"/>
      <c r="Z792" s="23"/>
      <c r="AA792" s="23"/>
      <c r="AB792" s="23"/>
    </row>
    <row r="793" spans="3:28" ht="15.75" customHeight="1">
      <c r="C793" s="456"/>
      <c r="D793" s="459"/>
      <c r="E793" s="459"/>
      <c r="F793" s="8"/>
      <c r="G793" s="8"/>
      <c r="H793" s="460"/>
      <c r="I793" s="23"/>
      <c r="J793" s="460"/>
      <c r="K793" s="460"/>
      <c r="L793" s="460"/>
      <c r="M793" s="23"/>
      <c r="N793" s="394"/>
      <c r="O793" s="23"/>
      <c r="P793" s="23"/>
      <c r="Q793" s="23"/>
      <c r="R793" s="394"/>
      <c r="S793" s="394"/>
      <c r="T793" s="23"/>
      <c r="U793" s="23"/>
      <c r="V793" s="23"/>
      <c r="W793" s="23"/>
      <c r="X793" s="23"/>
      <c r="Y793" s="23"/>
      <c r="Z793" s="23"/>
      <c r="AA793" s="23"/>
      <c r="AB793" s="23"/>
    </row>
    <row r="794" spans="3:28" ht="15.75" customHeight="1">
      <c r="C794" s="456"/>
      <c r="D794" s="459"/>
      <c r="E794" s="459"/>
      <c r="F794" s="8"/>
      <c r="G794" s="8"/>
      <c r="H794" s="460"/>
      <c r="I794" s="23"/>
      <c r="J794" s="460"/>
      <c r="K794" s="460"/>
      <c r="L794" s="460"/>
      <c r="M794" s="23"/>
      <c r="N794" s="394"/>
      <c r="O794" s="23"/>
      <c r="P794" s="23"/>
      <c r="Q794" s="23"/>
      <c r="R794" s="394"/>
      <c r="S794" s="394"/>
      <c r="T794" s="23"/>
      <c r="U794" s="23"/>
      <c r="V794" s="23"/>
      <c r="W794" s="23"/>
      <c r="X794" s="23"/>
      <c r="Y794" s="23"/>
      <c r="Z794" s="23"/>
      <c r="AA794" s="23"/>
      <c r="AB794" s="23"/>
    </row>
    <row r="795" spans="3:28" ht="15.75" customHeight="1">
      <c r="C795" s="456"/>
      <c r="D795" s="459"/>
      <c r="E795" s="459"/>
      <c r="F795" s="8"/>
      <c r="G795" s="8"/>
      <c r="H795" s="460"/>
      <c r="I795" s="23"/>
      <c r="J795" s="460"/>
      <c r="K795" s="460"/>
      <c r="L795" s="460"/>
      <c r="M795" s="23"/>
      <c r="N795" s="394"/>
      <c r="O795" s="23"/>
      <c r="P795" s="23"/>
      <c r="Q795" s="23"/>
      <c r="R795" s="394"/>
      <c r="S795" s="394"/>
      <c r="T795" s="23"/>
      <c r="U795" s="23"/>
      <c r="V795" s="23"/>
      <c r="W795" s="23"/>
      <c r="X795" s="23"/>
      <c r="Y795" s="23"/>
      <c r="Z795" s="23"/>
      <c r="AA795" s="23"/>
      <c r="AB795" s="23"/>
    </row>
    <row r="796" spans="3:28" ht="15.75" customHeight="1">
      <c r="C796" s="456"/>
      <c r="D796" s="459"/>
      <c r="E796" s="459"/>
      <c r="F796" s="8"/>
      <c r="G796" s="8"/>
      <c r="H796" s="460"/>
      <c r="I796" s="23"/>
      <c r="J796" s="460"/>
      <c r="K796" s="460"/>
      <c r="L796" s="460"/>
      <c r="M796" s="23"/>
      <c r="N796" s="394"/>
      <c r="O796" s="23"/>
      <c r="P796" s="23"/>
      <c r="Q796" s="23"/>
      <c r="R796" s="394"/>
      <c r="S796" s="394"/>
      <c r="T796" s="23"/>
      <c r="U796" s="23"/>
      <c r="V796" s="23"/>
      <c r="W796" s="23"/>
      <c r="X796" s="23"/>
      <c r="Y796" s="23"/>
      <c r="Z796" s="23"/>
      <c r="AA796" s="23"/>
      <c r="AB796" s="23"/>
    </row>
    <row r="797" spans="3:28" ht="15.75" customHeight="1">
      <c r="C797" s="456"/>
      <c r="D797" s="459"/>
      <c r="E797" s="459"/>
      <c r="F797" s="8"/>
      <c r="G797" s="8"/>
      <c r="H797" s="460"/>
      <c r="I797" s="23"/>
      <c r="J797" s="460"/>
      <c r="K797" s="460"/>
      <c r="L797" s="460"/>
      <c r="M797" s="23"/>
      <c r="N797" s="394"/>
      <c r="O797" s="23"/>
      <c r="P797" s="23"/>
      <c r="Q797" s="23"/>
      <c r="R797" s="394"/>
      <c r="S797" s="394"/>
      <c r="T797" s="23"/>
      <c r="U797" s="23"/>
      <c r="V797" s="23"/>
      <c r="W797" s="23"/>
      <c r="X797" s="23"/>
      <c r="Y797" s="23"/>
      <c r="Z797" s="23"/>
      <c r="AA797" s="23"/>
      <c r="AB797" s="23"/>
    </row>
    <row r="798" spans="3:28" ht="15.75" customHeight="1">
      <c r="C798" s="456"/>
      <c r="D798" s="459"/>
      <c r="E798" s="459"/>
      <c r="F798" s="8"/>
      <c r="G798" s="8"/>
      <c r="H798" s="460"/>
      <c r="I798" s="23"/>
      <c r="J798" s="460"/>
      <c r="K798" s="460"/>
      <c r="L798" s="460"/>
      <c r="M798" s="23"/>
      <c r="N798" s="394"/>
      <c r="O798" s="23"/>
      <c r="P798" s="23"/>
      <c r="Q798" s="23"/>
      <c r="R798" s="394"/>
      <c r="S798" s="394"/>
      <c r="T798" s="23"/>
      <c r="U798" s="23"/>
      <c r="V798" s="23"/>
      <c r="W798" s="23"/>
      <c r="X798" s="23"/>
      <c r="Y798" s="23"/>
      <c r="Z798" s="23"/>
      <c r="AA798" s="23"/>
      <c r="AB798" s="23"/>
    </row>
    <row r="799" spans="3:28" ht="15.75" customHeight="1">
      <c r="C799" s="456"/>
      <c r="D799" s="459"/>
      <c r="E799" s="459"/>
      <c r="F799" s="8"/>
      <c r="G799" s="8"/>
      <c r="H799" s="460"/>
      <c r="I799" s="23"/>
      <c r="J799" s="460"/>
      <c r="K799" s="460"/>
      <c r="L799" s="460"/>
      <c r="M799" s="23"/>
      <c r="N799" s="394"/>
      <c r="O799" s="23"/>
      <c r="P799" s="23"/>
      <c r="Q799" s="23"/>
      <c r="R799" s="394"/>
      <c r="S799" s="394"/>
      <c r="T799" s="23"/>
      <c r="U799" s="23"/>
      <c r="V799" s="23"/>
      <c r="W799" s="23"/>
      <c r="X799" s="23"/>
      <c r="Y799" s="23"/>
      <c r="Z799" s="23"/>
      <c r="AA799" s="23"/>
      <c r="AB799" s="23"/>
    </row>
    <row r="800" spans="3:28" ht="15.75" customHeight="1">
      <c r="C800" s="456"/>
      <c r="D800" s="459"/>
      <c r="E800" s="459"/>
      <c r="F800" s="8"/>
      <c r="G800" s="8"/>
      <c r="H800" s="460"/>
      <c r="I800" s="23"/>
      <c r="J800" s="460"/>
      <c r="K800" s="460"/>
      <c r="L800" s="460"/>
      <c r="M800" s="23"/>
      <c r="N800" s="394"/>
      <c r="O800" s="23"/>
      <c r="P800" s="23"/>
      <c r="Q800" s="23"/>
      <c r="R800" s="394"/>
      <c r="S800" s="394"/>
      <c r="T800" s="23"/>
      <c r="U800" s="23"/>
      <c r="V800" s="23"/>
      <c r="W800" s="23"/>
      <c r="X800" s="23"/>
      <c r="Y800" s="23"/>
      <c r="Z800" s="23"/>
      <c r="AA800" s="23"/>
      <c r="AB800" s="23"/>
    </row>
    <row r="801" spans="3:28" ht="15.75" customHeight="1">
      <c r="C801" s="456"/>
      <c r="D801" s="459"/>
      <c r="E801" s="459"/>
      <c r="F801" s="8"/>
      <c r="G801" s="8"/>
      <c r="H801" s="460"/>
      <c r="I801" s="23"/>
      <c r="J801" s="460"/>
      <c r="K801" s="460"/>
      <c r="L801" s="460"/>
      <c r="M801" s="23"/>
      <c r="N801" s="394"/>
      <c r="O801" s="23"/>
      <c r="P801" s="23"/>
      <c r="Q801" s="23"/>
      <c r="R801" s="394"/>
      <c r="S801" s="394"/>
      <c r="T801" s="23"/>
      <c r="U801" s="23"/>
      <c r="V801" s="23"/>
      <c r="W801" s="23"/>
      <c r="X801" s="23"/>
      <c r="Y801" s="23"/>
      <c r="Z801" s="23"/>
      <c r="AA801" s="23"/>
      <c r="AB801" s="23"/>
    </row>
    <row r="802" spans="3:28" ht="15.75" customHeight="1">
      <c r="C802" s="456"/>
      <c r="D802" s="459"/>
      <c r="E802" s="459"/>
      <c r="F802" s="8"/>
      <c r="G802" s="8"/>
      <c r="H802" s="460"/>
      <c r="I802" s="23"/>
      <c r="J802" s="460"/>
      <c r="K802" s="460"/>
      <c r="L802" s="460"/>
      <c r="M802" s="23"/>
      <c r="N802" s="394"/>
      <c r="O802" s="23"/>
      <c r="P802" s="23"/>
      <c r="Q802" s="23"/>
      <c r="R802" s="394"/>
      <c r="S802" s="394"/>
      <c r="T802" s="23"/>
      <c r="U802" s="23"/>
      <c r="V802" s="23"/>
      <c r="W802" s="23"/>
      <c r="X802" s="23"/>
      <c r="Y802" s="23"/>
      <c r="Z802" s="23"/>
      <c r="AA802" s="23"/>
      <c r="AB802" s="23"/>
    </row>
    <row r="803" spans="3:28" ht="15.75" customHeight="1">
      <c r="C803" s="456"/>
      <c r="D803" s="459"/>
      <c r="E803" s="459"/>
      <c r="F803" s="8"/>
      <c r="G803" s="8"/>
      <c r="H803" s="460"/>
      <c r="I803" s="23"/>
      <c r="J803" s="460"/>
      <c r="K803" s="460"/>
      <c r="L803" s="460"/>
      <c r="M803" s="23"/>
      <c r="N803" s="394"/>
      <c r="O803" s="23"/>
      <c r="P803" s="23"/>
      <c r="Q803" s="23"/>
      <c r="R803" s="394"/>
      <c r="S803" s="394"/>
      <c r="T803" s="23"/>
      <c r="U803" s="23"/>
      <c r="V803" s="23"/>
      <c r="W803" s="23"/>
      <c r="X803" s="23"/>
      <c r="Y803" s="23"/>
      <c r="Z803" s="23"/>
      <c r="AA803" s="23"/>
      <c r="AB803" s="23"/>
    </row>
    <row r="804" spans="3:28" ht="15.75" customHeight="1">
      <c r="C804" s="456"/>
      <c r="D804" s="459"/>
      <c r="E804" s="459"/>
      <c r="F804" s="8"/>
      <c r="G804" s="8"/>
      <c r="H804" s="460"/>
      <c r="I804" s="23"/>
      <c r="J804" s="460"/>
      <c r="K804" s="460"/>
      <c r="L804" s="460"/>
      <c r="M804" s="23"/>
      <c r="N804" s="394"/>
      <c r="O804" s="23"/>
      <c r="P804" s="23"/>
      <c r="Q804" s="23"/>
      <c r="R804" s="394"/>
      <c r="S804" s="394"/>
      <c r="T804" s="23"/>
      <c r="U804" s="23"/>
      <c r="V804" s="23"/>
      <c r="W804" s="23"/>
      <c r="X804" s="23"/>
      <c r="Y804" s="23"/>
      <c r="Z804" s="23"/>
      <c r="AA804" s="23"/>
      <c r="AB804" s="23"/>
    </row>
    <row r="805" spans="3:28" ht="15.75" customHeight="1">
      <c r="C805" s="456"/>
      <c r="D805" s="459"/>
      <c r="E805" s="459"/>
      <c r="F805" s="8"/>
      <c r="G805" s="8"/>
      <c r="H805" s="460"/>
      <c r="I805" s="23"/>
      <c r="J805" s="460"/>
      <c r="K805" s="460"/>
      <c r="L805" s="460"/>
      <c r="M805" s="23"/>
      <c r="N805" s="394"/>
      <c r="O805" s="23"/>
      <c r="P805" s="23"/>
      <c r="Q805" s="23"/>
      <c r="R805" s="394"/>
      <c r="S805" s="394"/>
      <c r="T805" s="23"/>
      <c r="U805" s="23"/>
      <c r="V805" s="23"/>
      <c r="W805" s="23"/>
      <c r="X805" s="23"/>
      <c r="Y805" s="23"/>
      <c r="Z805" s="23"/>
      <c r="AA805" s="23"/>
      <c r="AB805" s="23"/>
    </row>
    <row r="806" spans="3:28" ht="15.75" customHeight="1">
      <c r="C806" s="456"/>
      <c r="D806" s="459"/>
      <c r="E806" s="459"/>
      <c r="F806" s="8"/>
      <c r="G806" s="8"/>
      <c r="H806" s="460"/>
      <c r="I806" s="23"/>
      <c r="J806" s="460"/>
      <c r="K806" s="460"/>
      <c r="L806" s="460"/>
      <c r="M806" s="23"/>
      <c r="N806" s="394"/>
      <c r="O806" s="23"/>
      <c r="P806" s="23"/>
      <c r="Q806" s="23"/>
      <c r="R806" s="394"/>
      <c r="S806" s="394"/>
      <c r="T806" s="23"/>
      <c r="U806" s="23"/>
      <c r="V806" s="23"/>
      <c r="W806" s="23"/>
      <c r="X806" s="23"/>
      <c r="Y806" s="23"/>
      <c r="Z806" s="23"/>
      <c r="AA806" s="23"/>
      <c r="AB806" s="23"/>
    </row>
    <row r="807" spans="3:28" ht="15.75" customHeight="1">
      <c r="C807" s="456"/>
      <c r="D807" s="459"/>
      <c r="E807" s="459"/>
      <c r="F807" s="8"/>
      <c r="G807" s="8"/>
      <c r="H807" s="460"/>
      <c r="I807" s="23"/>
      <c r="J807" s="460"/>
      <c r="K807" s="460"/>
      <c r="L807" s="460"/>
      <c r="M807" s="23"/>
      <c r="N807" s="394"/>
      <c r="O807" s="23"/>
      <c r="P807" s="23"/>
      <c r="Q807" s="23"/>
      <c r="R807" s="394"/>
      <c r="S807" s="394"/>
      <c r="T807" s="23"/>
      <c r="U807" s="23"/>
      <c r="V807" s="23"/>
      <c r="W807" s="23"/>
      <c r="X807" s="23"/>
      <c r="Y807" s="23"/>
      <c r="Z807" s="23"/>
      <c r="AA807" s="23"/>
      <c r="AB807" s="23"/>
    </row>
    <row r="808" spans="3:28" ht="15.75" customHeight="1">
      <c r="C808" s="456"/>
      <c r="D808" s="459"/>
      <c r="E808" s="459"/>
      <c r="F808" s="8"/>
      <c r="G808" s="8"/>
      <c r="H808" s="460"/>
      <c r="I808" s="23"/>
      <c r="J808" s="460"/>
      <c r="K808" s="460"/>
      <c r="L808" s="460"/>
      <c r="M808" s="23"/>
      <c r="N808" s="394"/>
      <c r="O808" s="23"/>
      <c r="P808" s="23"/>
      <c r="Q808" s="23"/>
      <c r="R808" s="394"/>
      <c r="S808" s="394"/>
      <c r="T808" s="23"/>
      <c r="U808" s="23"/>
      <c r="V808" s="23"/>
      <c r="W808" s="23"/>
      <c r="X808" s="23"/>
      <c r="Y808" s="23"/>
      <c r="Z808" s="23"/>
      <c r="AA808" s="23"/>
      <c r="AB808" s="23"/>
    </row>
    <row r="809" spans="3:28" ht="15.75" customHeight="1">
      <c r="C809" s="456"/>
      <c r="D809" s="459"/>
      <c r="E809" s="459"/>
      <c r="F809" s="8"/>
      <c r="G809" s="8"/>
      <c r="H809" s="460"/>
      <c r="I809" s="23"/>
      <c r="J809" s="460"/>
      <c r="K809" s="460"/>
      <c r="L809" s="460"/>
      <c r="M809" s="23"/>
      <c r="N809" s="394"/>
      <c r="O809" s="23"/>
      <c r="P809" s="23"/>
      <c r="Q809" s="23"/>
      <c r="R809" s="394"/>
      <c r="S809" s="394"/>
      <c r="T809" s="23"/>
      <c r="U809" s="23"/>
      <c r="V809" s="23"/>
      <c r="W809" s="23"/>
      <c r="X809" s="23"/>
      <c r="Y809" s="23"/>
      <c r="Z809" s="23"/>
      <c r="AA809" s="23"/>
      <c r="AB809" s="23"/>
    </row>
    <row r="810" spans="3:28" ht="15.75" customHeight="1">
      <c r="C810" s="456"/>
      <c r="D810" s="459"/>
      <c r="E810" s="459"/>
      <c r="F810" s="8"/>
      <c r="G810" s="8"/>
      <c r="H810" s="460"/>
      <c r="I810" s="23"/>
      <c r="J810" s="460"/>
      <c r="K810" s="460"/>
      <c r="L810" s="460"/>
      <c r="M810" s="23"/>
      <c r="N810" s="394"/>
      <c r="O810" s="23"/>
      <c r="P810" s="23"/>
      <c r="Q810" s="23"/>
      <c r="R810" s="394"/>
      <c r="S810" s="394"/>
      <c r="T810" s="23"/>
      <c r="U810" s="23"/>
      <c r="V810" s="23"/>
      <c r="W810" s="23"/>
      <c r="X810" s="23"/>
      <c r="Y810" s="23"/>
      <c r="Z810" s="23"/>
      <c r="AA810" s="23"/>
      <c r="AB810" s="23"/>
    </row>
    <row r="811" spans="3:28" ht="15.75" customHeight="1">
      <c r="C811" s="456"/>
      <c r="D811" s="459"/>
      <c r="E811" s="459"/>
      <c r="F811" s="8"/>
      <c r="G811" s="8"/>
      <c r="H811" s="460"/>
      <c r="I811" s="23"/>
      <c r="J811" s="460"/>
      <c r="K811" s="460"/>
      <c r="L811" s="460"/>
      <c r="M811" s="23"/>
      <c r="N811" s="394"/>
      <c r="O811" s="23"/>
      <c r="P811" s="23"/>
      <c r="Q811" s="23"/>
      <c r="R811" s="394"/>
      <c r="S811" s="394"/>
      <c r="T811" s="23"/>
      <c r="U811" s="23"/>
      <c r="V811" s="23"/>
      <c r="W811" s="23"/>
      <c r="X811" s="23"/>
      <c r="Y811" s="23"/>
      <c r="Z811" s="23"/>
      <c r="AA811" s="23"/>
      <c r="AB811" s="23"/>
    </row>
    <row r="812" spans="3:28" ht="15.75" customHeight="1">
      <c r="C812" s="456"/>
      <c r="D812" s="459"/>
      <c r="E812" s="459"/>
      <c r="F812" s="8"/>
      <c r="G812" s="8"/>
      <c r="H812" s="460"/>
      <c r="I812" s="23"/>
      <c r="J812" s="460"/>
      <c r="K812" s="460"/>
      <c r="L812" s="460"/>
      <c r="M812" s="23"/>
      <c r="N812" s="394"/>
      <c r="O812" s="23"/>
      <c r="P812" s="23"/>
      <c r="Q812" s="23"/>
      <c r="R812" s="394"/>
      <c r="S812" s="394"/>
      <c r="T812" s="23"/>
      <c r="U812" s="23"/>
      <c r="V812" s="23"/>
      <c r="W812" s="23"/>
      <c r="X812" s="23"/>
      <c r="Y812" s="23"/>
      <c r="Z812" s="23"/>
      <c r="AA812" s="23"/>
      <c r="AB812" s="23"/>
    </row>
    <row r="813" spans="3:28" ht="15.75" customHeight="1">
      <c r="C813" s="456"/>
      <c r="D813" s="459"/>
      <c r="E813" s="459"/>
      <c r="F813" s="8"/>
      <c r="G813" s="8"/>
      <c r="H813" s="460"/>
      <c r="I813" s="23"/>
      <c r="J813" s="460"/>
      <c r="K813" s="460"/>
      <c r="L813" s="460"/>
      <c r="M813" s="23"/>
      <c r="N813" s="394"/>
      <c r="O813" s="23"/>
      <c r="P813" s="23"/>
      <c r="Q813" s="23"/>
      <c r="R813" s="394"/>
      <c r="S813" s="394"/>
      <c r="T813" s="23"/>
      <c r="U813" s="23"/>
      <c r="V813" s="23"/>
      <c r="W813" s="23"/>
      <c r="X813" s="23"/>
      <c r="Y813" s="23"/>
      <c r="Z813" s="23"/>
      <c r="AA813" s="23"/>
      <c r="AB813" s="23"/>
    </row>
    <row r="814" spans="3:28" ht="15.75" customHeight="1">
      <c r="C814" s="456"/>
      <c r="D814" s="459"/>
      <c r="E814" s="459"/>
      <c r="F814" s="8"/>
      <c r="G814" s="8"/>
      <c r="H814" s="460"/>
      <c r="I814" s="23"/>
      <c r="J814" s="460"/>
      <c r="K814" s="460"/>
      <c r="L814" s="460"/>
      <c r="M814" s="23"/>
      <c r="N814" s="394"/>
      <c r="O814" s="23"/>
      <c r="P814" s="23"/>
      <c r="Q814" s="23"/>
      <c r="R814" s="394"/>
      <c r="S814" s="394"/>
      <c r="T814" s="23"/>
      <c r="U814" s="23"/>
      <c r="V814" s="23"/>
      <c r="W814" s="23"/>
      <c r="X814" s="23"/>
      <c r="Y814" s="23"/>
      <c r="Z814" s="23"/>
      <c r="AA814" s="23"/>
      <c r="AB814" s="23"/>
    </row>
    <row r="815" spans="3:28" ht="15.75" customHeight="1">
      <c r="C815" s="456"/>
      <c r="D815" s="459"/>
      <c r="E815" s="459"/>
      <c r="F815" s="8"/>
      <c r="G815" s="8"/>
      <c r="H815" s="460"/>
      <c r="I815" s="23"/>
      <c r="J815" s="460"/>
      <c r="K815" s="460"/>
      <c r="L815" s="460"/>
      <c r="M815" s="23"/>
      <c r="N815" s="394"/>
      <c r="O815" s="23"/>
      <c r="P815" s="23"/>
      <c r="Q815" s="23"/>
      <c r="R815" s="394"/>
      <c r="S815" s="394"/>
      <c r="T815" s="23"/>
      <c r="U815" s="23"/>
      <c r="V815" s="23"/>
      <c r="W815" s="23"/>
      <c r="X815" s="23"/>
      <c r="Y815" s="23"/>
      <c r="Z815" s="23"/>
      <c r="AA815" s="23"/>
      <c r="AB815" s="23"/>
    </row>
    <row r="816" spans="3:28" ht="15.75" customHeight="1">
      <c r="C816" s="456"/>
      <c r="D816" s="459"/>
      <c r="E816" s="459"/>
      <c r="F816" s="8"/>
      <c r="G816" s="8"/>
      <c r="H816" s="460"/>
      <c r="I816" s="23"/>
      <c r="J816" s="460"/>
      <c r="K816" s="460"/>
      <c r="L816" s="460"/>
      <c r="M816" s="23"/>
      <c r="N816" s="394"/>
      <c r="O816" s="23"/>
      <c r="P816" s="23"/>
      <c r="Q816" s="23"/>
      <c r="R816" s="394"/>
      <c r="S816" s="394"/>
      <c r="T816" s="23"/>
      <c r="U816" s="23"/>
      <c r="V816" s="23"/>
      <c r="W816" s="23"/>
      <c r="X816" s="23"/>
      <c r="Y816" s="23"/>
      <c r="Z816" s="23"/>
      <c r="AA816" s="23"/>
      <c r="AB816" s="23"/>
    </row>
    <row r="817" spans="3:28" ht="15.75" customHeight="1">
      <c r="C817" s="456"/>
      <c r="D817" s="459"/>
      <c r="E817" s="459"/>
      <c r="F817" s="8"/>
      <c r="G817" s="8"/>
      <c r="H817" s="460"/>
      <c r="I817" s="23"/>
      <c r="J817" s="460"/>
      <c r="K817" s="460"/>
      <c r="L817" s="460"/>
      <c r="M817" s="23"/>
      <c r="N817" s="394"/>
      <c r="O817" s="23"/>
      <c r="P817" s="23"/>
      <c r="Q817" s="23"/>
      <c r="R817" s="394"/>
      <c r="S817" s="394"/>
      <c r="T817" s="23"/>
      <c r="U817" s="23"/>
      <c r="V817" s="23"/>
      <c r="W817" s="23"/>
      <c r="X817" s="23"/>
      <c r="Y817" s="23"/>
      <c r="Z817" s="23"/>
      <c r="AA817" s="23"/>
      <c r="AB817" s="23"/>
    </row>
    <row r="818" spans="3:28" ht="15.75" customHeight="1">
      <c r="C818" s="456"/>
      <c r="D818" s="459"/>
      <c r="E818" s="459"/>
      <c r="F818" s="8"/>
      <c r="G818" s="8"/>
      <c r="H818" s="460"/>
      <c r="I818" s="23"/>
      <c r="J818" s="460"/>
      <c r="K818" s="460"/>
      <c r="L818" s="460"/>
      <c r="M818" s="23"/>
      <c r="N818" s="394"/>
      <c r="O818" s="23"/>
      <c r="P818" s="23"/>
      <c r="Q818" s="23"/>
      <c r="R818" s="394"/>
      <c r="S818" s="394"/>
      <c r="T818" s="23"/>
      <c r="U818" s="23"/>
      <c r="V818" s="23"/>
      <c r="W818" s="23"/>
      <c r="X818" s="23"/>
      <c r="Y818" s="23"/>
      <c r="Z818" s="23"/>
      <c r="AA818" s="23"/>
      <c r="AB818" s="23"/>
    </row>
    <row r="819" spans="3:28" ht="15.75" customHeight="1">
      <c r="C819" s="456"/>
      <c r="D819" s="459"/>
      <c r="E819" s="459"/>
      <c r="F819" s="8"/>
      <c r="G819" s="8"/>
      <c r="H819" s="460"/>
      <c r="I819" s="23"/>
      <c r="J819" s="460"/>
      <c r="K819" s="460"/>
      <c r="L819" s="460"/>
      <c r="M819" s="23"/>
      <c r="N819" s="394"/>
      <c r="O819" s="23"/>
      <c r="P819" s="23"/>
      <c r="Q819" s="23"/>
      <c r="R819" s="394"/>
      <c r="S819" s="394"/>
      <c r="T819" s="23"/>
      <c r="U819" s="23"/>
      <c r="V819" s="23"/>
      <c r="W819" s="23"/>
      <c r="X819" s="23"/>
      <c r="Y819" s="23"/>
      <c r="Z819" s="23"/>
      <c r="AA819" s="23"/>
      <c r="AB819" s="23"/>
    </row>
    <row r="820" spans="3:28" ht="15.75" customHeight="1">
      <c r="C820" s="456"/>
      <c r="D820" s="459"/>
      <c r="E820" s="459"/>
      <c r="F820" s="8"/>
      <c r="G820" s="8"/>
      <c r="H820" s="460"/>
      <c r="I820" s="23"/>
      <c r="J820" s="460"/>
      <c r="K820" s="460"/>
      <c r="L820" s="460"/>
      <c r="M820" s="23"/>
      <c r="N820" s="394"/>
      <c r="O820" s="23"/>
      <c r="P820" s="23"/>
      <c r="Q820" s="23"/>
      <c r="R820" s="394"/>
      <c r="S820" s="394"/>
      <c r="T820" s="23"/>
      <c r="U820" s="23"/>
      <c r="V820" s="23"/>
      <c r="W820" s="23"/>
      <c r="X820" s="23"/>
      <c r="Y820" s="23"/>
      <c r="Z820" s="23"/>
      <c r="AA820" s="23"/>
      <c r="AB820" s="23"/>
    </row>
    <row r="821" spans="3:28" ht="15.75" customHeight="1">
      <c r="C821" s="456"/>
      <c r="D821" s="459"/>
      <c r="E821" s="459"/>
      <c r="F821" s="8"/>
      <c r="G821" s="8"/>
      <c r="H821" s="460"/>
      <c r="I821" s="23"/>
      <c r="J821" s="460"/>
      <c r="K821" s="460"/>
      <c r="L821" s="460"/>
      <c r="M821" s="23"/>
      <c r="N821" s="394"/>
      <c r="O821" s="23"/>
      <c r="P821" s="23"/>
      <c r="Q821" s="23"/>
      <c r="R821" s="394"/>
      <c r="S821" s="394"/>
      <c r="T821" s="23"/>
      <c r="U821" s="23"/>
      <c r="V821" s="23"/>
      <c r="W821" s="23"/>
      <c r="X821" s="23"/>
      <c r="Y821" s="23"/>
      <c r="Z821" s="23"/>
      <c r="AA821" s="23"/>
      <c r="AB821" s="23"/>
    </row>
    <row r="822" spans="3:28" ht="15.75" customHeight="1">
      <c r="C822" s="456"/>
      <c r="D822" s="459"/>
      <c r="E822" s="459"/>
      <c r="F822" s="8"/>
      <c r="G822" s="8"/>
      <c r="H822" s="460"/>
      <c r="I822" s="23"/>
      <c r="J822" s="460"/>
      <c r="K822" s="460"/>
      <c r="L822" s="460"/>
      <c r="M822" s="23"/>
      <c r="N822" s="394"/>
      <c r="O822" s="23"/>
      <c r="P822" s="23"/>
      <c r="Q822" s="23"/>
      <c r="R822" s="394"/>
      <c r="S822" s="394"/>
      <c r="T822" s="23"/>
      <c r="U822" s="23"/>
      <c r="V822" s="23"/>
      <c r="W822" s="23"/>
      <c r="X822" s="23"/>
      <c r="Y822" s="23"/>
      <c r="Z822" s="23"/>
      <c r="AA822" s="23"/>
      <c r="AB822" s="23"/>
    </row>
    <row r="823" spans="3:28" ht="15.75" customHeight="1">
      <c r="C823" s="456"/>
      <c r="D823" s="459"/>
      <c r="E823" s="459"/>
      <c r="F823" s="8"/>
      <c r="G823" s="8"/>
      <c r="H823" s="460"/>
      <c r="I823" s="23"/>
      <c r="J823" s="460"/>
      <c r="K823" s="460"/>
      <c r="L823" s="460"/>
      <c r="M823" s="23"/>
      <c r="N823" s="394"/>
      <c r="O823" s="23"/>
      <c r="P823" s="23"/>
      <c r="Q823" s="23"/>
      <c r="R823" s="394"/>
      <c r="S823" s="394"/>
      <c r="T823" s="23"/>
      <c r="U823" s="23"/>
      <c r="V823" s="23"/>
      <c r="W823" s="23"/>
      <c r="X823" s="23"/>
      <c r="Y823" s="23"/>
      <c r="Z823" s="23"/>
      <c r="AA823" s="23"/>
      <c r="AB823" s="23"/>
    </row>
    <row r="824" spans="3:28" ht="15.75" customHeight="1">
      <c r="C824" s="456"/>
      <c r="D824" s="459"/>
      <c r="E824" s="459"/>
      <c r="F824" s="8"/>
      <c r="G824" s="8"/>
      <c r="H824" s="460"/>
      <c r="I824" s="23"/>
      <c r="J824" s="460"/>
      <c r="K824" s="460"/>
      <c r="L824" s="460"/>
      <c r="M824" s="23"/>
      <c r="N824" s="394"/>
      <c r="O824" s="23"/>
      <c r="P824" s="23"/>
      <c r="Q824" s="23"/>
      <c r="R824" s="394"/>
      <c r="S824" s="394"/>
      <c r="T824" s="23"/>
      <c r="U824" s="23"/>
      <c r="V824" s="23"/>
      <c r="W824" s="23"/>
      <c r="X824" s="23"/>
      <c r="Y824" s="23"/>
      <c r="Z824" s="23"/>
      <c r="AA824" s="23"/>
      <c r="AB824" s="23"/>
    </row>
    <row r="825" spans="3:28" ht="15.75" customHeight="1">
      <c r="C825" s="456"/>
      <c r="D825" s="459"/>
      <c r="E825" s="459"/>
      <c r="F825" s="8"/>
      <c r="G825" s="8"/>
      <c r="H825" s="460"/>
      <c r="I825" s="23"/>
      <c r="J825" s="460"/>
      <c r="K825" s="460"/>
      <c r="L825" s="460"/>
      <c r="M825" s="23"/>
      <c r="N825" s="394"/>
      <c r="O825" s="23"/>
      <c r="P825" s="23"/>
      <c r="Q825" s="23"/>
      <c r="R825" s="394"/>
      <c r="S825" s="394"/>
      <c r="T825" s="23"/>
      <c r="U825" s="23"/>
      <c r="V825" s="23"/>
      <c r="W825" s="23"/>
      <c r="X825" s="23"/>
      <c r="Y825" s="23"/>
      <c r="Z825" s="23"/>
      <c r="AA825" s="23"/>
      <c r="AB825" s="23"/>
    </row>
    <row r="826" spans="3:28" ht="15.75" customHeight="1">
      <c r="C826" s="456"/>
      <c r="D826" s="459"/>
      <c r="E826" s="459"/>
      <c r="F826" s="8"/>
      <c r="G826" s="8"/>
      <c r="H826" s="460"/>
      <c r="I826" s="23"/>
      <c r="J826" s="460"/>
      <c r="K826" s="460"/>
      <c r="L826" s="460"/>
      <c r="M826" s="23"/>
      <c r="N826" s="394"/>
      <c r="O826" s="23"/>
      <c r="P826" s="23"/>
      <c r="Q826" s="23"/>
      <c r="R826" s="394"/>
      <c r="S826" s="394"/>
      <c r="T826" s="23"/>
      <c r="U826" s="23"/>
      <c r="V826" s="23"/>
      <c r="W826" s="23"/>
      <c r="X826" s="23"/>
      <c r="Y826" s="23"/>
      <c r="Z826" s="23"/>
      <c r="AA826" s="23"/>
      <c r="AB826" s="23"/>
    </row>
    <row r="827" spans="3:28" ht="15.75" customHeight="1">
      <c r="C827" s="456"/>
      <c r="D827" s="459"/>
      <c r="E827" s="459"/>
      <c r="F827" s="8"/>
      <c r="G827" s="8"/>
      <c r="H827" s="460"/>
      <c r="I827" s="23"/>
      <c r="J827" s="460"/>
      <c r="K827" s="460"/>
      <c r="L827" s="460"/>
      <c r="M827" s="23"/>
      <c r="N827" s="394"/>
      <c r="O827" s="23"/>
      <c r="P827" s="23"/>
      <c r="Q827" s="23"/>
      <c r="R827" s="394"/>
      <c r="S827" s="394"/>
      <c r="T827" s="23"/>
      <c r="U827" s="23"/>
      <c r="V827" s="23"/>
      <c r="W827" s="23"/>
      <c r="X827" s="23"/>
      <c r="Y827" s="23"/>
      <c r="Z827" s="23"/>
      <c r="AA827" s="23"/>
      <c r="AB827" s="23"/>
    </row>
    <row r="828" spans="3:28" ht="15.75" customHeight="1">
      <c r="C828" s="456"/>
      <c r="D828" s="459"/>
      <c r="E828" s="459"/>
      <c r="F828" s="8"/>
      <c r="G828" s="8"/>
      <c r="H828" s="460"/>
      <c r="I828" s="23"/>
      <c r="J828" s="460"/>
      <c r="K828" s="460"/>
      <c r="L828" s="460"/>
      <c r="M828" s="23"/>
      <c r="N828" s="394"/>
      <c r="O828" s="23"/>
      <c r="P828" s="23"/>
      <c r="Q828" s="23"/>
      <c r="R828" s="394"/>
      <c r="S828" s="394"/>
      <c r="T828" s="23"/>
      <c r="U828" s="23"/>
      <c r="V828" s="23"/>
      <c r="W828" s="23"/>
      <c r="X828" s="23"/>
      <c r="Y828" s="23"/>
      <c r="Z828" s="23"/>
      <c r="AA828" s="23"/>
      <c r="AB828" s="23"/>
    </row>
    <row r="829" spans="3:28" ht="15.75" customHeight="1">
      <c r="C829" s="456"/>
      <c r="D829" s="459"/>
      <c r="E829" s="459"/>
      <c r="F829" s="8"/>
      <c r="G829" s="8"/>
      <c r="H829" s="460"/>
      <c r="I829" s="23"/>
      <c r="J829" s="460"/>
      <c r="K829" s="460"/>
      <c r="L829" s="460"/>
      <c r="M829" s="23"/>
      <c r="N829" s="394"/>
      <c r="O829" s="23"/>
      <c r="P829" s="23"/>
      <c r="Q829" s="23"/>
      <c r="R829" s="394"/>
      <c r="S829" s="394"/>
      <c r="T829" s="23"/>
      <c r="U829" s="23"/>
      <c r="V829" s="23"/>
      <c r="W829" s="23"/>
      <c r="X829" s="23"/>
      <c r="Y829" s="23"/>
      <c r="Z829" s="23"/>
      <c r="AA829" s="23"/>
      <c r="AB829" s="23"/>
    </row>
    <row r="830" spans="3:28" ht="15.75" customHeight="1">
      <c r="C830" s="456"/>
      <c r="D830" s="459"/>
      <c r="E830" s="459"/>
      <c r="F830" s="8"/>
      <c r="G830" s="8"/>
      <c r="H830" s="460"/>
      <c r="I830" s="23"/>
      <c r="J830" s="460"/>
      <c r="K830" s="460"/>
      <c r="L830" s="460"/>
      <c r="M830" s="23"/>
      <c r="N830" s="394"/>
      <c r="O830" s="23"/>
      <c r="P830" s="23"/>
      <c r="Q830" s="23"/>
      <c r="R830" s="394"/>
      <c r="S830" s="394"/>
      <c r="T830" s="23"/>
      <c r="U830" s="23"/>
      <c r="V830" s="23"/>
      <c r="W830" s="23"/>
      <c r="X830" s="23"/>
      <c r="Y830" s="23"/>
      <c r="Z830" s="23"/>
      <c r="AA830" s="23"/>
      <c r="AB830" s="23"/>
    </row>
    <row r="831" spans="3:28" ht="15.75" customHeight="1">
      <c r="C831" s="456"/>
      <c r="D831" s="459"/>
      <c r="E831" s="459"/>
      <c r="F831" s="8"/>
      <c r="G831" s="8"/>
      <c r="H831" s="460"/>
      <c r="I831" s="23"/>
      <c r="J831" s="460"/>
      <c r="K831" s="460"/>
      <c r="L831" s="460"/>
      <c r="M831" s="23"/>
      <c r="N831" s="394"/>
      <c r="O831" s="23"/>
      <c r="P831" s="23"/>
      <c r="Q831" s="23"/>
      <c r="R831" s="394"/>
      <c r="S831" s="394"/>
      <c r="T831" s="23"/>
      <c r="U831" s="23"/>
      <c r="V831" s="23"/>
      <c r="W831" s="23"/>
      <c r="X831" s="23"/>
      <c r="Y831" s="23"/>
      <c r="Z831" s="23"/>
      <c r="AA831" s="23"/>
      <c r="AB831" s="23"/>
    </row>
    <row r="832" spans="3:28" ht="15.75" customHeight="1">
      <c r="C832" s="456"/>
      <c r="D832" s="459"/>
      <c r="E832" s="459"/>
      <c r="F832" s="8"/>
      <c r="G832" s="8"/>
      <c r="H832" s="460"/>
      <c r="I832" s="23"/>
      <c r="J832" s="460"/>
      <c r="K832" s="460"/>
      <c r="L832" s="460"/>
      <c r="M832" s="23"/>
      <c r="N832" s="394"/>
      <c r="O832" s="23"/>
      <c r="P832" s="23"/>
      <c r="Q832" s="23"/>
      <c r="R832" s="394"/>
      <c r="S832" s="394"/>
      <c r="T832" s="23"/>
      <c r="U832" s="23"/>
      <c r="V832" s="23"/>
      <c r="W832" s="23"/>
      <c r="X832" s="23"/>
      <c r="Y832" s="23"/>
      <c r="Z832" s="23"/>
      <c r="AA832" s="23"/>
      <c r="AB832" s="23"/>
    </row>
    <row r="833" spans="3:28" ht="15.75" customHeight="1">
      <c r="C833" s="456"/>
      <c r="D833" s="459"/>
      <c r="E833" s="459"/>
      <c r="F833" s="8"/>
      <c r="G833" s="8"/>
      <c r="H833" s="460"/>
      <c r="I833" s="23"/>
      <c r="J833" s="460"/>
      <c r="K833" s="460"/>
      <c r="L833" s="460"/>
      <c r="M833" s="23"/>
      <c r="N833" s="394"/>
      <c r="O833" s="23"/>
      <c r="P833" s="23"/>
      <c r="Q833" s="23"/>
      <c r="R833" s="394"/>
      <c r="S833" s="394"/>
      <c r="T833" s="23"/>
      <c r="U833" s="23"/>
      <c r="V833" s="23"/>
      <c r="W833" s="23"/>
      <c r="X833" s="23"/>
      <c r="Y833" s="23"/>
      <c r="Z833" s="23"/>
      <c r="AA833" s="23"/>
      <c r="AB833" s="23"/>
    </row>
    <row r="834" spans="3:28" ht="15.75" customHeight="1">
      <c r="C834" s="456"/>
      <c r="D834" s="459"/>
      <c r="E834" s="459"/>
      <c r="F834" s="8"/>
      <c r="G834" s="8"/>
      <c r="H834" s="460"/>
      <c r="I834" s="23"/>
      <c r="J834" s="460"/>
      <c r="K834" s="460"/>
      <c r="L834" s="460"/>
      <c r="M834" s="23"/>
      <c r="N834" s="394"/>
      <c r="O834" s="23"/>
      <c r="P834" s="23"/>
      <c r="Q834" s="23"/>
      <c r="R834" s="394"/>
      <c r="S834" s="394"/>
      <c r="T834" s="23"/>
      <c r="U834" s="23"/>
      <c r="V834" s="23"/>
      <c r="W834" s="23"/>
      <c r="X834" s="23"/>
      <c r="Y834" s="23"/>
      <c r="Z834" s="23"/>
      <c r="AA834" s="23"/>
      <c r="AB834" s="23"/>
    </row>
    <row r="835" spans="3:28" ht="15.75" customHeight="1">
      <c r="C835" s="456"/>
      <c r="D835" s="459"/>
      <c r="E835" s="459"/>
      <c r="F835" s="8"/>
      <c r="G835" s="8"/>
      <c r="H835" s="460"/>
      <c r="I835" s="23"/>
      <c r="J835" s="460"/>
      <c r="K835" s="460"/>
      <c r="L835" s="460"/>
      <c r="M835" s="23"/>
      <c r="N835" s="394"/>
      <c r="O835" s="23"/>
      <c r="P835" s="23"/>
      <c r="Q835" s="23"/>
      <c r="R835" s="394"/>
      <c r="S835" s="394"/>
      <c r="T835" s="23"/>
      <c r="U835" s="23"/>
      <c r="V835" s="23"/>
      <c r="W835" s="23"/>
      <c r="X835" s="23"/>
      <c r="Y835" s="23"/>
      <c r="Z835" s="23"/>
      <c r="AA835" s="23"/>
      <c r="AB835" s="23"/>
    </row>
    <row r="836" spans="3:28" ht="15.75" customHeight="1">
      <c r="C836" s="456"/>
      <c r="D836" s="459"/>
      <c r="E836" s="459"/>
      <c r="F836" s="8"/>
      <c r="G836" s="8"/>
      <c r="H836" s="460"/>
      <c r="I836" s="23"/>
      <c r="J836" s="460"/>
      <c r="K836" s="460"/>
      <c r="L836" s="460"/>
      <c r="M836" s="23"/>
      <c r="N836" s="394"/>
      <c r="O836" s="23"/>
      <c r="P836" s="23"/>
      <c r="Q836" s="23"/>
      <c r="R836" s="394"/>
      <c r="S836" s="394"/>
      <c r="T836" s="23"/>
      <c r="U836" s="23"/>
      <c r="V836" s="23"/>
      <c r="W836" s="23"/>
      <c r="X836" s="23"/>
      <c r="Y836" s="23"/>
      <c r="Z836" s="23"/>
      <c r="AA836" s="23"/>
      <c r="AB836" s="23"/>
    </row>
    <row r="837" spans="3:28" ht="15.75" customHeight="1">
      <c r="C837" s="456"/>
      <c r="D837" s="459"/>
      <c r="E837" s="459"/>
      <c r="F837" s="8"/>
      <c r="G837" s="8"/>
      <c r="H837" s="460"/>
      <c r="I837" s="23"/>
      <c r="J837" s="460"/>
      <c r="K837" s="460"/>
      <c r="L837" s="460"/>
      <c r="M837" s="23"/>
      <c r="N837" s="394"/>
      <c r="O837" s="23"/>
      <c r="P837" s="23"/>
      <c r="Q837" s="23"/>
      <c r="R837" s="394"/>
      <c r="S837" s="394"/>
      <c r="T837" s="23"/>
      <c r="U837" s="23"/>
      <c r="V837" s="23"/>
      <c r="W837" s="23"/>
      <c r="X837" s="23"/>
      <c r="Y837" s="23"/>
      <c r="Z837" s="23"/>
      <c r="AA837" s="23"/>
      <c r="AB837" s="23"/>
    </row>
    <row r="838" spans="3:28" ht="15.75" customHeight="1">
      <c r="C838" s="456"/>
      <c r="D838" s="459"/>
      <c r="E838" s="459"/>
      <c r="F838" s="8"/>
      <c r="G838" s="8"/>
      <c r="H838" s="460"/>
      <c r="I838" s="23"/>
      <c r="J838" s="460"/>
      <c r="K838" s="460"/>
      <c r="L838" s="460"/>
      <c r="M838" s="23"/>
      <c r="N838" s="394"/>
      <c r="O838" s="23"/>
      <c r="P838" s="23"/>
      <c r="Q838" s="23"/>
      <c r="R838" s="394"/>
      <c r="S838" s="394"/>
      <c r="T838" s="23"/>
      <c r="U838" s="23"/>
      <c r="V838" s="23"/>
      <c r="W838" s="23"/>
      <c r="X838" s="23"/>
      <c r="Y838" s="23"/>
      <c r="Z838" s="23"/>
      <c r="AA838" s="23"/>
      <c r="AB838" s="23"/>
    </row>
    <row r="839" spans="3:28" ht="15.75" customHeight="1">
      <c r="C839" s="456"/>
      <c r="D839" s="459"/>
      <c r="E839" s="459"/>
      <c r="F839" s="8"/>
      <c r="G839" s="8"/>
      <c r="H839" s="460"/>
      <c r="I839" s="23"/>
      <c r="J839" s="460"/>
      <c r="K839" s="460"/>
      <c r="L839" s="460"/>
      <c r="M839" s="23"/>
      <c r="N839" s="394"/>
      <c r="O839" s="23"/>
      <c r="P839" s="23"/>
      <c r="Q839" s="23"/>
      <c r="R839" s="394"/>
      <c r="S839" s="394"/>
      <c r="T839" s="23"/>
      <c r="U839" s="23"/>
      <c r="V839" s="23"/>
      <c r="W839" s="23"/>
      <c r="X839" s="23"/>
      <c r="Y839" s="23"/>
      <c r="Z839" s="23"/>
      <c r="AA839" s="23"/>
      <c r="AB839" s="23"/>
    </row>
    <row r="840" spans="3:28" ht="15.75" customHeight="1">
      <c r="C840" s="456"/>
      <c r="D840" s="459"/>
      <c r="E840" s="459"/>
      <c r="F840" s="8"/>
      <c r="G840" s="8"/>
      <c r="H840" s="460"/>
      <c r="I840" s="23"/>
      <c r="J840" s="460"/>
      <c r="K840" s="460"/>
      <c r="L840" s="460"/>
      <c r="M840" s="23"/>
      <c r="N840" s="394"/>
      <c r="O840" s="23"/>
      <c r="P840" s="23"/>
      <c r="Q840" s="23"/>
      <c r="R840" s="394"/>
      <c r="S840" s="394"/>
      <c r="T840" s="23"/>
      <c r="U840" s="23"/>
      <c r="V840" s="23"/>
      <c r="W840" s="23"/>
      <c r="X840" s="23"/>
      <c r="Y840" s="23"/>
      <c r="Z840" s="23"/>
      <c r="AA840" s="23"/>
      <c r="AB840" s="23"/>
    </row>
    <row r="841" spans="3:28" ht="15.75" customHeight="1">
      <c r="C841" s="456"/>
      <c r="D841" s="459"/>
      <c r="E841" s="459"/>
      <c r="F841" s="8"/>
      <c r="G841" s="8"/>
      <c r="H841" s="460"/>
      <c r="I841" s="23"/>
      <c r="J841" s="460"/>
      <c r="K841" s="460"/>
      <c r="L841" s="460"/>
      <c r="M841" s="23"/>
      <c r="N841" s="394"/>
      <c r="O841" s="23"/>
      <c r="P841" s="23"/>
      <c r="Q841" s="23"/>
      <c r="R841" s="394"/>
      <c r="S841" s="394"/>
      <c r="T841" s="23"/>
      <c r="U841" s="23"/>
      <c r="V841" s="23"/>
      <c r="W841" s="23"/>
      <c r="X841" s="23"/>
      <c r="Y841" s="23"/>
      <c r="Z841" s="23"/>
      <c r="AA841" s="23"/>
      <c r="AB841" s="23"/>
    </row>
    <row r="842" spans="3:28" ht="15.75" customHeight="1">
      <c r="C842" s="456"/>
      <c r="D842" s="459"/>
      <c r="E842" s="459"/>
      <c r="F842" s="8"/>
      <c r="G842" s="8"/>
      <c r="H842" s="460"/>
      <c r="I842" s="23"/>
      <c r="J842" s="460"/>
      <c r="K842" s="460"/>
      <c r="L842" s="460"/>
      <c r="M842" s="23"/>
      <c r="N842" s="394"/>
      <c r="O842" s="23"/>
      <c r="P842" s="23"/>
      <c r="Q842" s="23"/>
      <c r="R842" s="394"/>
      <c r="S842" s="394"/>
      <c r="T842" s="23"/>
      <c r="U842" s="23"/>
      <c r="V842" s="23"/>
      <c r="W842" s="23"/>
      <c r="X842" s="23"/>
      <c r="Y842" s="23"/>
      <c r="Z842" s="23"/>
      <c r="AA842" s="23"/>
      <c r="AB842" s="23"/>
    </row>
    <row r="843" spans="3:28" ht="15.75" customHeight="1">
      <c r="C843" s="456"/>
      <c r="D843" s="459"/>
      <c r="E843" s="459"/>
      <c r="F843" s="8"/>
      <c r="G843" s="8"/>
      <c r="H843" s="460"/>
      <c r="I843" s="23"/>
      <c r="J843" s="460"/>
      <c r="K843" s="460"/>
      <c r="L843" s="460"/>
      <c r="M843" s="23"/>
      <c r="N843" s="394"/>
      <c r="O843" s="23"/>
      <c r="P843" s="23"/>
      <c r="Q843" s="23"/>
      <c r="R843" s="394"/>
      <c r="S843" s="394"/>
      <c r="T843" s="23"/>
      <c r="U843" s="23"/>
      <c r="V843" s="23"/>
      <c r="W843" s="23"/>
      <c r="X843" s="23"/>
      <c r="Y843" s="23"/>
      <c r="Z843" s="23"/>
      <c r="AA843" s="23"/>
      <c r="AB843" s="23"/>
    </row>
    <row r="844" spans="3:28" ht="15.75" customHeight="1">
      <c r="C844" s="456"/>
      <c r="D844" s="459"/>
      <c r="E844" s="459"/>
      <c r="F844" s="8"/>
      <c r="G844" s="8"/>
      <c r="H844" s="460"/>
      <c r="I844" s="23"/>
      <c r="J844" s="460"/>
      <c r="K844" s="460"/>
      <c r="L844" s="460"/>
      <c r="M844" s="23"/>
      <c r="N844" s="394"/>
      <c r="O844" s="23"/>
      <c r="P844" s="23"/>
      <c r="Q844" s="23"/>
      <c r="R844" s="394"/>
      <c r="S844" s="394"/>
      <c r="T844" s="23"/>
      <c r="U844" s="23"/>
      <c r="V844" s="23"/>
      <c r="W844" s="23"/>
      <c r="X844" s="23"/>
      <c r="Y844" s="23"/>
      <c r="Z844" s="23"/>
      <c r="AA844" s="23"/>
      <c r="AB844" s="23"/>
    </row>
    <row r="845" spans="3:28" ht="15.75" customHeight="1">
      <c r="C845" s="456"/>
      <c r="D845" s="459"/>
      <c r="E845" s="459"/>
      <c r="F845" s="8"/>
      <c r="G845" s="8"/>
      <c r="H845" s="460"/>
      <c r="I845" s="23"/>
      <c r="J845" s="460"/>
      <c r="K845" s="460"/>
      <c r="L845" s="460"/>
      <c r="M845" s="23"/>
      <c r="N845" s="394"/>
      <c r="O845" s="23"/>
      <c r="P845" s="23"/>
      <c r="Q845" s="23"/>
      <c r="R845" s="394"/>
      <c r="S845" s="394"/>
      <c r="T845" s="23"/>
      <c r="U845" s="23"/>
      <c r="V845" s="23"/>
      <c r="W845" s="23"/>
      <c r="X845" s="23"/>
      <c r="Y845" s="23"/>
      <c r="Z845" s="23"/>
      <c r="AA845" s="23"/>
      <c r="AB845" s="23"/>
    </row>
    <row r="846" spans="3:28" ht="15.75" customHeight="1">
      <c r="C846" s="456"/>
      <c r="D846" s="459"/>
      <c r="E846" s="459"/>
      <c r="F846" s="8"/>
      <c r="G846" s="8"/>
      <c r="H846" s="460"/>
      <c r="I846" s="23"/>
      <c r="J846" s="460"/>
      <c r="K846" s="460"/>
      <c r="L846" s="460"/>
      <c r="M846" s="23"/>
      <c r="N846" s="394"/>
      <c r="O846" s="23"/>
      <c r="P846" s="23"/>
      <c r="Q846" s="23"/>
      <c r="R846" s="394"/>
      <c r="S846" s="394"/>
      <c r="T846" s="23"/>
      <c r="U846" s="23"/>
      <c r="V846" s="23"/>
      <c r="W846" s="23"/>
      <c r="X846" s="23"/>
      <c r="Y846" s="23"/>
      <c r="Z846" s="23"/>
      <c r="AA846" s="23"/>
      <c r="AB846" s="23"/>
    </row>
    <row r="847" spans="3:28" ht="15.75" customHeight="1">
      <c r="C847" s="456"/>
      <c r="D847" s="459"/>
      <c r="E847" s="459"/>
      <c r="F847" s="8"/>
      <c r="G847" s="8"/>
      <c r="H847" s="460"/>
      <c r="I847" s="23"/>
      <c r="J847" s="460"/>
      <c r="K847" s="460"/>
      <c r="L847" s="460"/>
      <c r="M847" s="23"/>
      <c r="N847" s="394"/>
      <c r="O847" s="23"/>
      <c r="P847" s="23"/>
      <c r="Q847" s="23"/>
      <c r="R847" s="394"/>
      <c r="S847" s="394"/>
      <c r="T847" s="23"/>
      <c r="U847" s="23"/>
      <c r="V847" s="23"/>
      <c r="W847" s="23"/>
      <c r="X847" s="23"/>
      <c r="Y847" s="23"/>
      <c r="Z847" s="23"/>
      <c r="AA847" s="23"/>
      <c r="AB847" s="23"/>
    </row>
    <row r="848" spans="3:28" ht="15.75" customHeight="1">
      <c r="C848" s="456"/>
      <c r="D848" s="459"/>
      <c r="E848" s="459"/>
      <c r="F848" s="8"/>
      <c r="G848" s="8"/>
      <c r="H848" s="460"/>
      <c r="I848" s="23"/>
      <c r="J848" s="460"/>
      <c r="K848" s="460"/>
      <c r="L848" s="460"/>
      <c r="M848" s="23"/>
      <c r="N848" s="394"/>
      <c r="O848" s="23"/>
      <c r="P848" s="23"/>
      <c r="Q848" s="23"/>
      <c r="R848" s="394"/>
      <c r="S848" s="394"/>
      <c r="T848" s="23"/>
      <c r="U848" s="23"/>
      <c r="V848" s="23"/>
      <c r="W848" s="23"/>
      <c r="X848" s="23"/>
      <c r="Y848" s="23"/>
      <c r="Z848" s="23"/>
      <c r="AA848" s="23"/>
      <c r="AB848" s="23"/>
    </row>
    <row r="849" spans="3:28" ht="15.75" customHeight="1">
      <c r="C849" s="456"/>
      <c r="D849" s="459"/>
      <c r="E849" s="459"/>
      <c r="F849" s="8"/>
      <c r="G849" s="8"/>
      <c r="H849" s="460"/>
      <c r="I849" s="23"/>
      <c r="J849" s="460"/>
      <c r="K849" s="460"/>
      <c r="L849" s="460"/>
      <c r="M849" s="23"/>
      <c r="N849" s="394"/>
      <c r="O849" s="23"/>
      <c r="P849" s="23"/>
      <c r="Q849" s="23"/>
      <c r="R849" s="394"/>
      <c r="S849" s="394"/>
      <c r="T849" s="23"/>
      <c r="U849" s="23"/>
      <c r="V849" s="23"/>
      <c r="W849" s="23"/>
      <c r="X849" s="23"/>
      <c r="Y849" s="23"/>
      <c r="Z849" s="23"/>
      <c r="AA849" s="23"/>
      <c r="AB849" s="23"/>
    </row>
    <row r="850" spans="3:28" ht="15.75" customHeight="1">
      <c r="C850" s="456"/>
      <c r="D850" s="459"/>
      <c r="E850" s="459"/>
      <c r="F850" s="8"/>
      <c r="G850" s="8"/>
      <c r="H850" s="460"/>
      <c r="I850" s="23"/>
      <c r="J850" s="460"/>
      <c r="K850" s="460"/>
      <c r="L850" s="460"/>
      <c r="M850" s="23"/>
      <c r="N850" s="394"/>
      <c r="O850" s="23"/>
      <c r="P850" s="23"/>
      <c r="Q850" s="23"/>
      <c r="R850" s="394"/>
      <c r="S850" s="394"/>
      <c r="T850" s="23"/>
      <c r="U850" s="23"/>
      <c r="V850" s="23"/>
      <c r="W850" s="23"/>
      <c r="X850" s="23"/>
      <c r="Y850" s="23"/>
      <c r="Z850" s="23"/>
      <c r="AA850" s="23"/>
      <c r="AB850" s="23"/>
    </row>
    <row r="851" spans="3:28" ht="15.75" customHeight="1">
      <c r="C851" s="456"/>
      <c r="D851" s="459"/>
      <c r="E851" s="459"/>
      <c r="F851" s="8"/>
      <c r="G851" s="8"/>
      <c r="H851" s="460"/>
      <c r="I851" s="23"/>
      <c r="J851" s="460"/>
      <c r="K851" s="460"/>
      <c r="L851" s="460"/>
      <c r="M851" s="23"/>
      <c r="N851" s="394"/>
      <c r="O851" s="23"/>
      <c r="P851" s="23"/>
      <c r="Q851" s="23"/>
      <c r="R851" s="394"/>
      <c r="S851" s="394"/>
      <c r="T851" s="23"/>
      <c r="U851" s="23"/>
      <c r="V851" s="23"/>
      <c r="W851" s="23"/>
      <c r="X851" s="23"/>
      <c r="Y851" s="23"/>
      <c r="Z851" s="23"/>
      <c r="AA851" s="23"/>
      <c r="AB851" s="23"/>
    </row>
    <row r="852" spans="3:28" ht="15.75" customHeight="1">
      <c r="C852" s="456"/>
      <c r="D852" s="459"/>
      <c r="E852" s="459"/>
      <c r="F852" s="8"/>
      <c r="G852" s="8"/>
      <c r="H852" s="460"/>
      <c r="I852" s="23"/>
      <c r="J852" s="460"/>
      <c r="K852" s="460"/>
      <c r="L852" s="460"/>
      <c r="M852" s="23"/>
      <c r="N852" s="394"/>
      <c r="O852" s="23"/>
      <c r="P852" s="23"/>
      <c r="Q852" s="23"/>
      <c r="R852" s="394"/>
      <c r="S852" s="394"/>
      <c r="T852" s="23"/>
      <c r="U852" s="23"/>
      <c r="V852" s="23"/>
      <c r="W852" s="23"/>
      <c r="X852" s="23"/>
      <c r="Y852" s="23"/>
      <c r="Z852" s="23"/>
      <c r="AA852" s="23"/>
      <c r="AB852" s="23"/>
    </row>
    <row r="853" spans="3:28" ht="15.75" customHeight="1">
      <c r="C853" s="456"/>
      <c r="D853" s="459"/>
      <c r="E853" s="459"/>
      <c r="F853" s="8"/>
      <c r="G853" s="8"/>
      <c r="H853" s="460"/>
      <c r="I853" s="23"/>
      <c r="J853" s="460"/>
      <c r="K853" s="460"/>
      <c r="L853" s="460"/>
      <c r="M853" s="23"/>
      <c r="N853" s="394"/>
      <c r="O853" s="23"/>
      <c r="P853" s="23"/>
      <c r="Q853" s="23"/>
      <c r="R853" s="394"/>
      <c r="S853" s="394"/>
      <c r="T853" s="23"/>
      <c r="U853" s="23"/>
      <c r="V853" s="23"/>
      <c r="W853" s="23"/>
      <c r="X853" s="23"/>
      <c r="Y853" s="23"/>
      <c r="Z853" s="23"/>
      <c r="AA853" s="23"/>
      <c r="AB853" s="23"/>
    </row>
    <row r="854" spans="3:28" ht="15.75" customHeight="1">
      <c r="C854" s="456"/>
      <c r="D854" s="459"/>
      <c r="E854" s="459"/>
      <c r="F854" s="8"/>
      <c r="G854" s="8"/>
      <c r="H854" s="460"/>
      <c r="I854" s="23"/>
      <c r="J854" s="460"/>
      <c r="K854" s="460"/>
      <c r="L854" s="460"/>
      <c r="M854" s="23"/>
      <c r="N854" s="394"/>
      <c r="O854" s="23"/>
      <c r="P854" s="23"/>
      <c r="Q854" s="23"/>
      <c r="R854" s="394"/>
      <c r="S854" s="394"/>
      <c r="T854" s="23"/>
      <c r="U854" s="23"/>
      <c r="V854" s="23"/>
      <c r="W854" s="23"/>
      <c r="X854" s="23"/>
      <c r="Y854" s="23"/>
      <c r="Z854" s="23"/>
      <c r="AA854" s="23"/>
      <c r="AB854" s="23"/>
    </row>
    <row r="855" spans="3:28" ht="15.75" customHeight="1">
      <c r="C855" s="456"/>
      <c r="D855" s="459"/>
      <c r="E855" s="459"/>
      <c r="F855" s="8"/>
      <c r="G855" s="8"/>
      <c r="H855" s="460"/>
      <c r="I855" s="23"/>
      <c r="J855" s="460"/>
      <c r="K855" s="460"/>
      <c r="L855" s="460"/>
      <c r="M855" s="23"/>
      <c r="N855" s="394"/>
      <c r="O855" s="23"/>
      <c r="P855" s="23"/>
      <c r="Q855" s="23"/>
      <c r="R855" s="394"/>
      <c r="S855" s="394"/>
      <c r="T855" s="23"/>
      <c r="U855" s="23"/>
      <c r="V855" s="23"/>
      <c r="W855" s="23"/>
      <c r="X855" s="23"/>
      <c r="Y855" s="23"/>
      <c r="Z855" s="23"/>
      <c r="AA855" s="23"/>
      <c r="AB855" s="23"/>
    </row>
    <row r="856" spans="3:28" ht="15.75" customHeight="1">
      <c r="C856" s="456"/>
      <c r="D856" s="459"/>
      <c r="E856" s="459"/>
      <c r="F856" s="8"/>
      <c r="G856" s="8"/>
      <c r="H856" s="460"/>
      <c r="I856" s="23"/>
      <c r="J856" s="460"/>
      <c r="K856" s="460"/>
      <c r="L856" s="460"/>
      <c r="M856" s="23"/>
      <c r="N856" s="394"/>
      <c r="O856" s="23"/>
      <c r="P856" s="23"/>
      <c r="Q856" s="23"/>
      <c r="R856" s="394"/>
      <c r="S856" s="394"/>
      <c r="T856" s="23"/>
      <c r="U856" s="23"/>
      <c r="V856" s="23"/>
      <c r="W856" s="23"/>
      <c r="X856" s="23"/>
      <c r="Y856" s="23"/>
      <c r="Z856" s="23"/>
      <c r="AA856" s="23"/>
      <c r="AB856" s="23"/>
    </row>
    <row r="857" spans="3:28" ht="15.75" customHeight="1">
      <c r="C857" s="456"/>
      <c r="D857" s="459"/>
      <c r="E857" s="459"/>
      <c r="F857" s="8"/>
      <c r="G857" s="8"/>
      <c r="H857" s="460"/>
      <c r="I857" s="23"/>
      <c r="J857" s="460"/>
      <c r="K857" s="460"/>
      <c r="L857" s="460"/>
      <c r="M857" s="23"/>
      <c r="N857" s="394"/>
      <c r="O857" s="23"/>
      <c r="P857" s="23"/>
      <c r="Q857" s="23"/>
      <c r="R857" s="394"/>
      <c r="S857" s="394"/>
      <c r="T857" s="23"/>
      <c r="U857" s="23"/>
      <c r="V857" s="23"/>
      <c r="W857" s="23"/>
      <c r="X857" s="23"/>
      <c r="Y857" s="23"/>
      <c r="Z857" s="23"/>
      <c r="AA857" s="23"/>
      <c r="AB857" s="23"/>
    </row>
    <row r="858" spans="3:28" ht="15.75" customHeight="1">
      <c r="C858" s="456"/>
      <c r="D858" s="459"/>
      <c r="E858" s="459"/>
      <c r="F858" s="8"/>
      <c r="G858" s="8"/>
      <c r="H858" s="460"/>
      <c r="I858" s="23"/>
      <c r="J858" s="460"/>
      <c r="K858" s="460"/>
      <c r="L858" s="460"/>
      <c r="M858" s="23"/>
      <c r="N858" s="394"/>
      <c r="O858" s="23"/>
      <c r="P858" s="23"/>
      <c r="Q858" s="23"/>
      <c r="R858" s="394"/>
      <c r="S858" s="394"/>
      <c r="T858" s="23"/>
      <c r="U858" s="23"/>
      <c r="V858" s="23"/>
      <c r="W858" s="23"/>
      <c r="X858" s="23"/>
      <c r="Y858" s="23"/>
      <c r="Z858" s="23"/>
      <c r="AA858" s="23"/>
      <c r="AB858" s="23"/>
    </row>
    <row r="859" spans="3:28" ht="15.75" customHeight="1">
      <c r="C859" s="456"/>
      <c r="D859" s="459"/>
      <c r="E859" s="459"/>
      <c r="F859" s="8"/>
      <c r="G859" s="8"/>
      <c r="H859" s="460"/>
      <c r="I859" s="23"/>
      <c r="J859" s="460"/>
      <c r="K859" s="460"/>
      <c r="L859" s="460"/>
      <c r="M859" s="23"/>
      <c r="N859" s="394"/>
      <c r="O859" s="23"/>
      <c r="P859" s="23"/>
      <c r="Q859" s="23"/>
      <c r="R859" s="394"/>
      <c r="S859" s="394"/>
      <c r="T859" s="23"/>
      <c r="U859" s="23"/>
      <c r="V859" s="23"/>
      <c r="W859" s="23"/>
      <c r="X859" s="23"/>
      <c r="Y859" s="23"/>
      <c r="Z859" s="23"/>
      <c r="AA859" s="23"/>
      <c r="AB859" s="23"/>
    </row>
    <row r="860" spans="3:28" ht="15.75" customHeight="1">
      <c r="C860" s="456"/>
      <c r="D860" s="459"/>
      <c r="E860" s="459"/>
      <c r="F860" s="8"/>
      <c r="G860" s="8"/>
      <c r="H860" s="460"/>
      <c r="I860" s="23"/>
      <c r="J860" s="460"/>
      <c r="K860" s="460"/>
      <c r="L860" s="460"/>
      <c r="M860" s="23"/>
      <c r="N860" s="394"/>
      <c r="O860" s="23"/>
      <c r="P860" s="23"/>
      <c r="Q860" s="23"/>
      <c r="R860" s="394"/>
      <c r="S860" s="394"/>
      <c r="T860" s="23"/>
      <c r="U860" s="23"/>
      <c r="V860" s="23"/>
      <c r="W860" s="23"/>
      <c r="X860" s="23"/>
      <c r="Y860" s="23"/>
      <c r="Z860" s="23"/>
      <c r="AA860" s="23"/>
      <c r="AB860" s="23"/>
    </row>
    <row r="861" spans="3:28" ht="15.75" customHeight="1">
      <c r="C861" s="456"/>
      <c r="D861" s="459"/>
      <c r="E861" s="459"/>
      <c r="F861" s="8"/>
      <c r="G861" s="8"/>
      <c r="H861" s="460"/>
      <c r="I861" s="23"/>
      <c r="J861" s="460"/>
      <c r="K861" s="460"/>
      <c r="L861" s="460"/>
      <c r="M861" s="23"/>
      <c r="N861" s="394"/>
      <c r="O861" s="23"/>
      <c r="P861" s="23"/>
      <c r="Q861" s="23"/>
      <c r="R861" s="394"/>
      <c r="S861" s="394"/>
      <c r="T861" s="23"/>
      <c r="U861" s="23"/>
      <c r="V861" s="23"/>
      <c r="W861" s="23"/>
      <c r="X861" s="23"/>
      <c r="Y861" s="23"/>
      <c r="Z861" s="23"/>
      <c r="AA861" s="23"/>
      <c r="AB861" s="23"/>
    </row>
    <row r="862" spans="3:28" ht="15.75" customHeight="1">
      <c r="C862" s="456"/>
      <c r="D862" s="459"/>
      <c r="E862" s="459"/>
      <c r="F862" s="8"/>
      <c r="G862" s="8"/>
      <c r="H862" s="460"/>
      <c r="I862" s="23"/>
      <c r="J862" s="460"/>
      <c r="K862" s="460"/>
      <c r="L862" s="460"/>
      <c r="M862" s="23"/>
      <c r="N862" s="394"/>
      <c r="O862" s="23"/>
      <c r="P862" s="23"/>
      <c r="Q862" s="23"/>
      <c r="R862" s="394"/>
      <c r="S862" s="394"/>
      <c r="T862" s="23"/>
      <c r="U862" s="23"/>
      <c r="V862" s="23"/>
      <c r="W862" s="23"/>
      <c r="X862" s="23"/>
      <c r="Y862" s="23"/>
      <c r="Z862" s="23"/>
      <c r="AA862" s="23"/>
      <c r="AB862" s="23"/>
    </row>
    <row r="863" spans="3:28" ht="15.75" customHeight="1">
      <c r="C863" s="456"/>
      <c r="D863" s="459"/>
      <c r="E863" s="459"/>
      <c r="F863" s="8"/>
      <c r="G863" s="8"/>
      <c r="H863" s="460"/>
      <c r="I863" s="23"/>
      <c r="J863" s="460"/>
      <c r="K863" s="460"/>
      <c r="L863" s="460"/>
      <c r="M863" s="23"/>
      <c r="N863" s="394"/>
      <c r="O863" s="23"/>
      <c r="P863" s="23"/>
      <c r="Q863" s="23"/>
      <c r="R863" s="394"/>
      <c r="S863" s="394"/>
      <c r="T863" s="23"/>
      <c r="U863" s="23"/>
      <c r="V863" s="23"/>
      <c r="W863" s="23"/>
      <c r="X863" s="23"/>
      <c r="Y863" s="23"/>
      <c r="Z863" s="23"/>
      <c r="AA863" s="23"/>
      <c r="AB863" s="23"/>
    </row>
    <row r="864" spans="3:28" ht="15.75" customHeight="1">
      <c r="C864" s="456"/>
      <c r="D864" s="459"/>
      <c r="E864" s="459"/>
      <c r="F864" s="8"/>
      <c r="G864" s="8"/>
      <c r="H864" s="460"/>
      <c r="I864" s="23"/>
      <c r="J864" s="460"/>
      <c r="K864" s="460"/>
      <c r="L864" s="460"/>
      <c r="M864" s="23"/>
      <c r="N864" s="394"/>
      <c r="O864" s="23"/>
      <c r="P864" s="23"/>
      <c r="Q864" s="23"/>
      <c r="R864" s="394"/>
      <c r="S864" s="394"/>
      <c r="T864" s="23"/>
      <c r="U864" s="23"/>
      <c r="V864" s="23"/>
      <c r="W864" s="23"/>
      <c r="X864" s="23"/>
      <c r="Y864" s="23"/>
      <c r="Z864" s="23"/>
      <c r="AA864" s="23"/>
      <c r="AB864" s="23"/>
    </row>
    <row r="865" spans="3:28" ht="15.75" customHeight="1">
      <c r="C865" s="456"/>
      <c r="D865" s="459"/>
      <c r="E865" s="459"/>
      <c r="F865" s="8"/>
      <c r="G865" s="8"/>
      <c r="H865" s="460"/>
      <c r="I865" s="23"/>
      <c r="J865" s="460"/>
      <c r="K865" s="460"/>
      <c r="L865" s="460"/>
      <c r="M865" s="23"/>
      <c r="N865" s="394"/>
      <c r="O865" s="23"/>
      <c r="P865" s="23"/>
      <c r="Q865" s="23"/>
      <c r="R865" s="394"/>
      <c r="S865" s="394"/>
      <c r="T865" s="23"/>
      <c r="U865" s="23"/>
      <c r="V865" s="23"/>
      <c r="W865" s="23"/>
      <c r="X865" s="23"/>
      <c r="Y865" s="23"/>
      <c r="Z865" s="23"/>
      <c r="AA865" s="23"/>
      <c r="AB865" s="23"/>
    </row>
    <row r="866" spans="3:28" ht="15.75" customHeight="1">
      <c r="C866" s="456"/>
      <c r="D866" s="459"/>
      <c r="E866" s="459"/>
      <c r="F866" s="8"/>
      <c r="G866" s="8"/>
      <c r="H866" s="460"/>
      <c r="I866" s="23"/>
      <c r="J866" s="460"/>
      <c r="K866" s="460"/>
      <c r="L866" s="460"/>
      <c r="M866" s="23"/>
      <c r="N866" s="394"/>
      <c r="O866" s="23"/>
      <c r="P866" s="23"/>
      <c r="Q866" s="23"/>
      <c r="R866" s="394"/>
      <c r="S866" s="394"/>
      <c r="T866" s="23"/>
      <c r="U866" s="23"/>
      <c r="V866" s="23"/>
      <c r="W866" s="23"/>
      <c r="X866" s="23"/>
      <c r="Y866" s="23"/>
      <c r="Z866" s="23"/>
      <c r="AA866" s="23"/>
      <c r="AB866" s="23"/>
    </row>
    <row r="867" spans="3:28" ht="15.75" customHeight="1">
      <c r="C867" s="456"/>
      <c r="D867" s="459"/>
      <c r="E867" s="459"/>
      <c r="F867" s="8"/>
      <c r="G867" s="8"/>
      <c r="H867" s="460"/>
      <c r="I867" s="23"/>
      <c r="J867" s="460"/>
      <c r="K867" s="460"/>
      <c r="L867" s="460"/>
      <c r="M867" s="23"/>
      <c r="N867" s="394"/>
      <c r="O867" s="23"/>
      <c r="P867" s="23"/>
      <c r="Q867" s="23"/>
      <c r="R867" s="394"/>
      <c r="S867" s="394"/>
      <c r="T867" s="23"/>
      <c r="U867" s="23"/>
      <c r="V867" s="23"/>
      <c r="W867" s="23"/>
      <c r="X867" s="23"/>
      <c r="Y867" s="23"/>
      <c r="Z867" s="23"/>
      <c r="AA867" s="23"/>
      <c r="AB867" s="23"/>
    </row>
    <row r="868" spans="3:28" ht="15.75" customHeight="1">
      <c r="C868" s="456"/>
      <c r="D868" s="459"/>
      <c r="E868" s="459"/>
      <c r="F868" s="8"/>
      <c r="G868" s="8"/>
      <c r="H868" s="460"/>
      <c r="I868" s="23"/>
      <c r="J868" s="460"/>
      <c r="K868" s="460"/>
      <c r="L868" s="460"/>
      <c r="M868" s="23"/>
      <c r="N868" s="394"/>
      <c r="O868" s="23"/>
      <c r="P868" s="23"/>
      <c r="Q868" s="23"/>
      <c r="R868" s="394"/>
      <c r="S868" s="394"/>
      <c r="T868" s="23"/>
      <c r="U868" s="23"/>
      <c r="V868" s="23"/>
      <c r="W868" s="23"/>
      <c r="X868" s="23"/>
      <c r="Y868" s="23"/>
      <c r="Z868" s="23"/>
      <c r="AA868" s="23"/>
      <c r="AB868" s="23"/>
    </row>
    <row r="869" spans="3:28" ht="15.75" customHeight="1">
      <c r="C869" s="456"/>
      <c r="D869" s="459"/>
      <c r="E869" s="459"/>
      <c r="F869" s="8"/>
      <c r="G869" s="8"/>
      <c r="H869" s="460"/>
      <c r="I869" s="23"/>
      <c r="J869" s="460"/>
      <c r="K869" s="460"/>
      <c r="L869" s="460"/>
      <c r="M869" s="23"/>
      <c r="N869" s="394"/>
      <c r="O869" s="23"/>
      <c r="P869" s="23"/>
      <c r="Q869" s="23"/>
      <c r="R869" s="394"/>
      <c r="S869" s="394"/>
      <c r="T869" s="23"/>
      <c r="U869" s="23"/>
      <c r="V869" s="23"/>
      <c r="W869" s="23"/>
      <c r="X869" s="23"/>
      <c r="Y869" s="23"/>
      <c r="Z869" s="23"/>
      <c r="AA869" s="23"/>
      <c r="AB869" s="23"/>
    </row>
    <row r="870" spans="3:28" ht="15.75" customHeight="1">
      <c r="C870" s="456"/>
      <c r="D870" s="459"/>
      <c r="E870" s="459"/>
      <c r="F870" s="8"/>
      <c r="G870" s="8"/>
      <c r="H870" s="460"/>
      <c r="I870" s="23"/>
      <c r="J870" s="460"/>
      <c r="K870" s="460"/>
      <c r="L870" s="460"/>
      <c r="M870" s="23"/>
      <c r="N870" s="394"/>
      <c r="O870" s="23"/>
      <c r="P870" s="23"/>
      <c r="Q870" s="23"/>
      <c r="R870" s="394"/>
      <c r="S870" s="394"/>
      <c r="T870" s="23"/>
      <c r="U870" s="23"/>
      <c r="V870" s="23"/>
      <c r="W870" s="23"/>
      <c r="X870" s="23"/>
      <c r="Y870" s="23"/>
      <c r="Z870" s="23"/>
      <c r="AA870" s="23"/>
      <c r="AB870" s="23"/>
    </row>
    <row r="871" spans="3:28" ht="15.75" customHeight="1">
      <c r="C871" s="456"/>
      <c r="D871" s="459"/>
      <c r="E871" s="459"/>
      <c r="F871" s="8"/>
      <c r="G871" s="8"/>
      <c r="H871" s="460"/>
      <c r="I871" s="23"/>
      <c r="J871" s="460"/>
      <c r="K871" s="460"/>
      <c r="L871" s="460"/>
      <c r="M871" s="23"/>
      <c r="N871" s="394"/>
      <c r="O871" s="23"/>
      <c r="P871" s="23"/>
      <c r="Q871" s="23"/>
      <c r="R871" s="394"/>
      <c r="S871" s="394"/>
      <c r="T871" s="23"/>
      <c r="U871" s="23"/>
      <c r="V871" s="23"/>
      <c r="W871" s="23"/>
      <c r="X871" s="23"/>
      <c r="Y871" s="23"/>
      <c r="Z871" s="23"/>
      <c r="AA871" s="23"/>
      <c r="AB871" s="23"/>
    </row>
    <row r="872" spans="3:28" ht="15.75" customHeight="1">
      <c r="C872" s="456"/>
      <c r="D872" s="459"/>
      <c r="E872" s="459"/>
      <c r="F872" s="8"/>
      <c r="G872" s="8"/>
      <c r="H872" s="460"/>
      <c r="I872" s="23"/>
      <c r="J872" s="460"/>
      <c r="K872" s="460"/>
      <c r="L872" s="460"/>
      <c r="M872" s="23"/>
      <c r="N872" s="394"/>
      <c r="O872" s="23"/>
      <c r="P872" s="23"/>
      <c r="Q872" s="23"/>
      <c r="R872" s="394"/>
      <c r="S872" s="394"/>
      <c r="T872" s="23"/>
      <c r="U872" s="23"/>
      <c r="V872" s="23"/>
      <c r="W872" s="23"/>
      <c r="X872" s="23"/>
      <c r="Y872" s="23"/>
      <c r="Z872" s="23"/>
      <c r="AA872" s="23"/>
      <c r="AB872" s="23"/>
    </row>
    <row r="873" spans="3:28" ht="15.75" customHeight="1">
      <c r="C873" s="456"/>
      <c r="D873" s="459"/>
      <c r="E873" s="459"/>
      <c r="F873" s="8"/>
      <c r="G873" s="8"/>
      <c r="H873" s="460"/>
      <c r="I873" s="23"/>
      <c r="J873" s="460"/>
      <c r="K873" s="460"/>
      <c r="L873" s="460"/>
      <c r="M873" s="23"/>
      <c r="N873" s="394"/>
      <c r="O873" s="23"/>
      <c r="P873" s="23"/>
      <c r="Q873" s="23"/>
      <c r="R873" s="394"/>
      <c r="S873" s="394"/>
      <c r="T873" s="23"/>
      <c r="U873" s="23"/>
      <c r="V873" s="23"/>
      <c r="W873" s="23"/>
      <c r="X873" s="23"/>
      <c r="Y873" s="23"/>
      <c r="Z873" s="23"/>
      <c r="AA873" s="23"/>
      <c r="AB873" s="23"/>
    </row>
    <row r="874" spans="3:28" ht="15.75" customHeight="1">
      <c r="C874" s="456"/>
      <c r="D874" s="459"/>
      <c r="E874" s="459"/>
      <c r="F874" s="8"/>
      <c r="G874" s="8"/>
      <c r="H874" s="460"/>
      <c r="I874" s="23"/>
      <c r="J874" s="460"/>
      <c r="K874" s="460"/>
      <c r="L874" s="460"/>
      <c r="M874" s="23"/>
      <c r="N874" s="394"/>
      <c r="O874" s="23"/>
      <c r="P874" s="23"/>
      <c r="Q874" s="23"/>
      <c r="R874" s="394"/>
      <c r="S874" s="394"/>
      <c r="T874" s="23"/>
      <c r="U874" s="23"/>
      <c r="V874" s="23"/>
      <c r="W874" s="23"/>
      <c r="X874" s="23"/>
      <c r="Y874" s="23"/>
      <c r="Z874" s="23"/>
      <c r="AA874" s="23"/>
      <c r="AB874" s="23"/>
    </row>
    <row r="875" spans="3:28" ht="15.75" customHeight="1">
      <c r="C875" s="456"/>
      <c r="D875" s="459"/>
      <c r="E875" s="459"/>
      <c r="F875" s="8"/>
      <c r="G875" s="8"/>
      <c r="H875" s="460"/>
      <c r="I875" s="23"/>
      <c r="J875" s="460"/>
      <c r="K875" s="460"/>
      <c r="L875" s="460"/>
      <c r="M875" s="23"/>
      <c r="N875" s="394"/>
      <c r="O875" s="23"/>
      <c r="P875" s="23"/>
      <c r="Q875" s="23"/>
      <c r="R875" s="394"/>
      <c r="S875" s="394"/>
      <c r="T875" s="23"/>
      <c r="U875" s="23"/>
      <c r="V875" s="23"/>
      <c r="W875" s="23"/>
      <c r="X875" s="23"/>
      <c r="Y875" s="23"/>
      <c r="Z875" s="23"/>
      <c r="AA875" s="23"/>
      <c r="AB875" s="23"/>
    </row>
    <row r="876" spans="3:28" ht="15.75" customHeight="1">
      <c r="C876" s="456"/>
      <c r="D876" s="459"/>
      <c r="E876" s="459"/>
      <c r="F876" s="8"/>
      <c r="G876" s="8"/>
      <c r="H876" s="460"/>
      <c r="I876" s="23"/>
      <c r="J876" s="460"/>
      <c r="K876" s="460"/>
      <c r="L876" s="460"/>
      <c r="M876" s="23"/>
      <c r="N876" s="394"/>
      <c r="O876" s="23"/>
      <c r="P876" s="23"/>
      <c r="Q876" s="23"/>
      <c r="R876" s="394"/>
      <c r="S876" s="394"/>
      <c r="T876" s="23"/>
      <c r="U876" s="23"/>
      <c r="V876" s="23"/>
      <c r="W876" s="23"/>
      <c r="X876" s="23"/>
      <c r="Y876" s="23"/>
      <c r="Z876" s="23"/>
      <c r="AA876" s="23"/>
      <c r="AB876" s="23"/>
    </row>
    <row r="877" spans="3:28" ht="15.75" customHeight="1">
      <c r="C877" s="456"/>
      <c r="D877" s="459"/>
      <c r="E877" s="459"/>
      <c r="F877" s="8"/>
      <c r="G877" s="8"/>
      <c r="H877" s="460"/>
      <c r="I877" s="23"/>
      <c r="J877" s="460"/>
      <c r="K877" s="460"/>
      <c r="L877" s="460"/>
      <c r="M877" s="23"/>
      <c r="N877" s="394"/>
      <c r="O877" s="23"/>
      <c r="P877" s="23"/>
      <c r="Q877" s="23"/>
      <c r="R877" s="394"/>
      <c r="S877" s="394"/>
      <c r="T877" s="23"/>
      <c r="U877" s="23"/>
      <c r="V877" s="23"/>
      <c r="W877" s="23"/>
      <c r="X877" s="23"/>
      <c r="Y877" s="23"/>
      <c r="Z877" s="23"/>
      <c r="AA877" s="23"/>
      <c r="AB877" s="23"/>
    </row>
    <row r="878" spans="3:28" ht="15.75" customHeight="1">
      <c r="C878" s="456"/>
      <c r="D878" s="459"/>
      <c r="E878" s="459"/>
      <c r="F878" s="8"/>
      <c r="G878" s="8"/>
      <c r="H878" s="460"/>
      <c r="I878" s="23"/>
      <c r="J878" s="460"/>
      <c r="K878" s="460"/>
      <c r="L878" s="460"/>
      <c r="M878" s="23"/>
      <c r="N878" s="394"/>
      <c r="O878" s="23"/>
      <c r="P878" s="23"/>
      <c r="Q878" s="23"/>
      <c r="R878" s="394"/>
      <c r="S878" s="394"/>
      <c r="T878" s="23"/>
      <c r="U878" s="23"/>
      <c r="V878" s="23"/>
      <c r="W878" s="23"/>
      <c r="X878" s="23"/>
      <c r="Y878" s="23"/>
      <c r="Z878" s="23"/>
      <c r="AA878" s="23"/>
      <c r="AB878" s="23"/>
    </row>
    <row r="879" spans="3:28" ht="15.75" customHeight="1">
      <c r="C879" s="456"/>
      <c r="D879" s="459"/>
      <c r="E879" s="459"/>
      <c r="F879" s="8"/>
      <c r="G879" s="8"/>
      <c r="H879" s="460"/>
      <c r="I879" s="23"/>
      <c r="J879" s="460"/>
      <c r="K879" s="460"/>
      <c r="L879" s="460"/>
      <c r="M879" s="23"/>
      <c r="N879" s="394"/>
      <c r="O879" s="23"/>
      <c r="P879" s="23"/>
      <c r="Q879" s="23"/>
      <c r="R879" s="394"/>
      <c r="S879" s="394"/>
      <c r="T879" s="23"/>
      <c r="U879" s="23"/>
      <c r="V879" s="23"/>
      <c r="W879" s="23"/>
      <c r="X879" s="23"/>
      <c r="Y879" s="23"/>
      <c r="Z879" s="23"/>
      <c r="AA879" s="23"/>
      <c r="AB879" s="23"/>
    </row>
    <row r="880" spans="3:28" ht="15.75" customHeight="1">
      <c r="C880" s="456"/>
      <c r="D880" s="459"/>
      <c r="E880" s="459"/>
      <c r="F880" s="8"/>
      <c r="G880" s="8"/>
      <c r="H880" s="460"/>
      <c r="I880" s="23"/>
      <c r="J880" s="460"/>
      <c r="K880" s="460"/>
      <c r="L880" s="460"/>
      <c r="M880" s="23"/>
      <c r="N880" s="394"/>
      <c r="O880" s="23"/>
      <c r="P880" s="23"/>
      <c r="Q880" s="23"/>
      <c r="R880" s="394"/>
      <c r="S880" s="394"/>
      <c r="T880" s="23"/>
      <c r="U880" s="23"/>
      <c r="V880" s="23"/>
      <c r="W880" s="23"/>
      <c r="X880" s="23"/>
      <c r="Y880" s="23"/>
      <c r="Z880" s="23"/>
      <c r="AA880" s="23"/>
      <c r="AB880" s="23"/>
    </row>
    <row r="881" spans="3:28" ht="15.75" customHeight="1">
      <c r="C881" s="456"/>
      <c r="D881" s="459"/>
      <c r="E881" s="459"/>
      <c r="F881" s="8"/>
      <c r="G881" s="8"/>
      <c r="H881" s="460"/>
      <c r="I881" s="23"/>
      <c r="J881" s="460"/>
      <c r="K881" s="460"/>
      <c r="L881" s="460"/>
      <c r="M881" s="23"/>
      <c r="N881" s="394"/>
      <c r="O881" s="23"/>
      <c r="P881" s="23"/>
      <c r="Q881" s="23"/>
      <c r="R881" s="394"/>
      <c r="S881" s="394"/>
      <c r="T881" s="23"/>
      <c r="U881" s="23"/>
      <c r="V881" s="23"/>
      <c r="W881" s="23"/>
      <c r="X881" s="23"/>
      <c r="Y881" s="23"/>
      <c r="Z881" s="23"/>
      <c r="AA881" s="23"/>
      <c r="AB881" s="23"/>
    </row>
    <row r="882" spans="3:28" ht="15.75" customHeight="1">
      <c r="C882" s="456"/>
      <c r="D882" s="459"/>
      <c r="E882" s="459"/>
      <c r="F882" s="8"/>
      <c r="G882" s="8"/>
      <c r="H882" s="460"/>
      <c r="I882" s="23"/>
      <c r="J882" s="460"/>
      <c r="K882" s="460"/>
      <c r="L882" s="460"/>
      <c r="M882" s="23"/>
      <c r="N882" s="394"/>
      <c r="O882" s="23"/>
      <c r="P882" s="23"/>
      <c r="Q882" s="23"/>
      <c r="R882" s="394"/>
      <c r="S882" s="394"/>
      <c r="T882" s="23"/>
      <c r="U882" s="23"/>
      <c r="V882" s="23"/>
      <c r="W882" s="23"/>
      <c r="X882" s="23"/>
      <c r="Y882" s="23"/>
      <c r="Z882" s="23"/>
      <c r="AA882" s="23"/>
      <c r="AB882" s="23"/>
    </row>
    <row r="883" spans="3:28" ht="15.75" customHeight="1">
      <c r="C883" s="456"/>
      <c r="D883" s="459"/>
      <c r="E883" s="459"/>
      <c r="F883" s="8"/>
      <c r="G883" s="8"/>
      <c r="H883" s="460"/>
      <c r="I883" s="23"/>
      <c r="J883" s="460"/>
      <c r="K883" s="460"/>
      <c r="L883" s="460"/>
      <c r="M883" s="23"/>
      <c r="N883" s="394"/>
      <c r="O883" s="23"/>
      <c r="P883" s="23"/>
      <c r="Q883" s="23"/>
      <c r="R883" s="394"/>
      <c r="S883" s="394"/>
      <c r="T883" s="23"/>
      <c r="U883" s="23"/>
      <c r="V883" s="23"/>
      <c r="W883" s="23"/>
      <c r="X883" s="23"/>
      <c r="Y883" s="23"/>
      <c r="Z883" s="23"/>
      <c r="AA883" s="23"/>
      <c r="AB883" s="23"/>
    </row>
    <row r="884" spans="3:28" ht="15.75" customHeight="1">
      <c r="C884" s="456"/>
      <c r="D884" s="459"/>
      <c r="E884" s="459"/>
      <c r="F884" s="8"/>
      <c r="G884" s="8"/>
      <c r="H884" s="460"/>
      <c r="I884" s="23"/>
      <c r="J884" s="460"/>
      <c r="K884" s="460"/>
      <c r="L884" s="460"/>
      <c r="M884" s="23"/>
      <c r="N884" s="394"/>
      <c r="O884" s="23"/>
      <c r="P884" s="23"/>
      <c r="Q884" s="23"/>
      <c r="R884" s="394"/>
      <c r="S884" s="394"/>
      <c r="T884" s="23"/>
      <c r="U884" s="23"/>
      <c r="V884" s="23"/>
      <c r="W884" s="23"/>
      <c r="X884" s="23"/>
      <c r="Y884" s="23"/>
      <c r="Z884" s="23"/>
      <c r="AA884" s="23"/>
      <c r="AB884" s="23"/>
    </row>
    <row r="885" spans="3:28" ht="15.75" customHeight="1">
      <c r="C885" s="456"/>
      <c r="D885" s="459"/>
      <c r="E885" s="459"/>
      <c r="F885" s="8"/>
      <c r="G885" s="8"/>
      <c r="H885" s="460"/>
      <c r="I885" s="23"/>
      <c r="J885" s="460"/>
      <c r="K885" s="460"/>
      <c r="L885" s="460"/>
      <c r="M885" s="23"/>
      <c r="N885" s="394"/>
      <c r="O885" s="23"/>
      <c r="P885" s="23"/>
      <c r="Q885" s="23"/>
      <c r="R885" s="394"/>
      <c r="S885" s="394"/>
      <c r="T885" s="23"/>
      <c r="U885" s="23"/>
      <c r="V885" s="23"/>
      <c r="W885" s="23"/>
      <c r="X885" s="23"/>
      <c r="Y885" s="23"/>
      <c r="Z885" s="23"/>
      <c r="AA885" s="23"/>
      <c r="AB885" s="23"/>
    </row>
    <row r="886" spans="3:28" ht="15.75" customHeight="1">
      <c r="C886" s="456"/>
      <c r="D886" s="459"/>
      <c r="E886" s="459"/>
      <c r="F886" s="8"/>
      <c r="G886" s="8"/>
      <c r="H886" s="460"/>
      <c r="I886" s="23"/>
      <c r="J886" s="460"/>
      <c r="K886" s="460"/>
      <c r="L886" s="460"/>
      <c r="M886" s="23"/>
      <c r="N886" s="394"/>
      <c r="O886" s="23"/>
      <c r="P886" s="23"/>
      <c r="Q886" s="23"/>
      <c r="R886" s="394"/>
      <c r="S886" s="394"/>
      <c r="T886" s="23"/>
      <c r="U886" s="23"/>
      <c r="V886" s="23"/>
      <c r="W886" s="23"/>
      <c r="X886" s="23"/>
      <c r="Y886" s="23"/>
      <c r="Z886" s="23"/>
      <c r="AA886" s="23"/>
      <c r="AB886" s="23"/>
    </row>
    <row r="887" spans="3:28" ht="15.75" customHeight="1">
      <c r="C887" s="456"/>
      <c r="D887" s="459"/>
      <c r="E887" s="459"/>
      <c r="F887" s="8"/>
      <c r="G887" s="8"/>
      <c r="H887" s="460"/>
      <c r="I887" s="23"/>
      <c r="J887" s="460"/>
      <c r="K887" s="460"/>
      <c r="L887" s="460"/>
      <c r="M887" s="23"/>
      <c r="N887" s="394"/>
      <c r="O887" s="23"/>
      <c r="P887" s="23"/>
      <c r="Q887" s="23"/>
      <c r="R887" s="394"/>
      <c r="S887" s="394"/>
      <c r="T887" s="23"/>
      <c r="U887" s="23"/>
      <c r="V887" s="23"/>
      <c r="W887" s="23"/>
      <c r="X887" s="23"/>
      <c r="Y887" s="23"/>
      <c r="Z887" s="23"/>
      <c r="AA887" s="23"/>
      <c r="AB887" s="23"/>
    </row>
    <row r="888" spans="3:28" ht="15.75" customHeight="1">
      <c r="C888" s="456"/>
      <c r="D888" s="459"/>
      <c r="E888" s="459"/>
      <c r="F888" s="8"/>
      <c r="G888" s="8"/>
      <c r="H888" s="460"/>
      <c r="I888" s="23"/>
      <c r="J888" s="460"/>
      <c r="K888" s="460"/>
      <c r="L888" s="460"/>
      <c r="M888" s="23"/>
      <c r="N888" s="394"/>
      <c r="O888" s="23"/>
      <c r="P888" s="23"/>
      <c r="Q888" s="23"/>
      <c r="R888" s="394"/>
      <c r="S888" s="394"/>
      <c r="T888" s="23"/>
      <c r="U888" s="23"/>
      <c r="V888" s="23"/>
      <c r="W888" s="23"/>
      <c r="X888" s="23"/>
      <c r="Y888" s="23"/>
      <c r="Z888" s="23"/>
      <c r="AA888" s="23"/>
      <c r="AB888" s="23"/>
    </row>
    <row r="889" spans="3:28" ht="15.75" customHeight="1">
      <c r="C889" s="456"/>
      <c r="D889" s="459"/>
      <c r="E889" s="459"/>
      <c r="F889" s="8"/>
      <c r="G889" s="8"/>
      <c r="H889" s="460"/>
      <c r="I889" s="23"/>
      <c r="J889" s="460"/>
      <c r="K889" s="460"/>
      <c r="L889" s="460"/>
      <c r="M889" s="23"/>
      <c r="N889" s="394"/>
      <c r="O889" s="23"/>
      <c r="P889" s="23"/>
      <c r="Q889" s="23"/>
      <c r="R889" s="394"/>
      <c r="S889" s="394"/>
      <c r="T889" s="23"/>
      <c r="U889" s="23"/>
      <c r="V889" s="23"/>
      <c r="W889" s="23"/>
      <c r="X889" s="23"/>
      <c r="Y889" s="23"/>
      <c r="Z889" s="23"/>
      <c r="AA889" s="23"/>
      <c r="AB889" s="23"/>
    </row>
    <row r="890" spans="3:28" ht="15.75" customHeight="1">
      <c r="C890" s="456"/>
      <c r="D890" s="459"/>
      <c r="E890" s="459"/>
      <c r="F890" s="8"/>
      <c r="G890" s="8"/>
      <c r="H890" s="460"/>
      <c r="I890" s="23"/>
      <c r="J890" s="460"/>
      <c r="K890" s="460"/>
      <c r="L890" s="460"/>
      <c r="M890" s="23"/>
      <c r="N890" s="394"/>
      <c r="O890" s="23"/>
      <c r="P890" s="23"/>
      <c r="Q890" s="23"/>
      <c r="R890" s="394"/>
      <c r="S890" s="394"/>
      <c r="T890" s="23"/>
      <c r="U890" s="23"/>
      <c r="V890" s="23"/>
      <c r="W890" s="23"/>
      <c r="X890" s="23"/>
      <c r="Y890" s="23"/>
      <c r="Z890" s="23"/>
      <c r="AA890" s="23"/>
      <c r="AB890" s="23"/>
    </row>
    <row r="891" spans="3:28" ht="15.75" customHeight="1">
      <c r="C891" s="456"/>
      <c r="D891" s="459"/>
      <c r="E891" s="459"/>
      <c r="F891" s="8"/>
      <c r="G891" s="8"/>
      <c r="H891" s="460"/>
      <c r="I891" s="23"/>
      <c r="J891" s="460"/>
      <c r="K891" s="460"/>
      <c r="L891" s="460"/>
      <c r="M891" s="23"/>
      <c r="N891" s="394"/>
      <c r="O891" s="23"/>
      <c r="P891" s="23"/>
      <c r="Q891" s="23"/>
      <c r="R891" s="394"/>
      <c r="S891" s="394"/>
      <c r="T891" s="23"/>
      <c r="U891" s="23"/>
      <c r="V891" s="23"/>
      <c r="W891" s="23"/>
      <c r="X891" s="23"/>
      <c r="Y891" s="23"/>
      <c r="Z891" s="23"/>
      <c r="AA891" s="23"/>
      <c r="AB891" s="23"/>
    </row>
    <row r="892" spans="3:28" ht="15.75" customHeight="1">
      <c r="C892" s="456"/>
      <c r="D892" s="459"/>
      <c r="E892" s="459"/>
      <c r="F892" s="8"/>
      <c r="G892" s="8"/>
      <c r="H892" s="460"/>
      <c r="I892" s="23"/>
      <c r="J892" s="460"/>
      <c r="K892" s="460"/>
      <c r="L892" s="460"/>
      <c r="M892" s="23"/>
      <c r="N892" s="394"/>
      <c r="O892" s="23"/>
      <c r="P892" s="23"/>
      <c r="Q892" s="23"/>
      <c r="R892" s="394"/>
      <c r="S892" s="394"/>
      <c r="T892" s="23"/>
      <c r="U892" s="23"/>
      <c r="V892" s="23"/>
      <c r="W892" s="23"/>
      <c r="X892" s="23"/>
      <c r="Y892" s="23"/>
      <c r="Z892" s="23"/>
      <c r="AA892" s="23"/>
      <c r="AB892" s="23"/>
    </row>
    <row r="893" spans="3:28" ht="15.75" customHeight="1">
      <c r="C893" s="456"/>
      <c r="D893" s="459"/>
      <c r="E893" s="459"/>
      <c r="F893" s="8"/>
      <c r="G893" s="8"/>
      <c r="H893" s="460"/>
      <c r="I893" s="23"/>
      <c r="J893" s="460"/>
      <c r="K893" s="460"/>
      <c r="L893" s="460"/>
      <c r="M893" s="23"/>
      <c r="N893" s="394"/>
      <c r="O893" s="23"/>
      <c r="P893" s="23"/>
      <c r="Q893" s="23"/>
      <c r="R893" s="394"/>
      <c r="S893" s="394"/>
      <c r="T893" s="23"/>
      <c r="U893" s="23"/>
      <c r="V893" s="23"/>
      <c r="W893" s="23"/>
      <c r="X893" s="23"/>
      <c r="Y893" s="23"/>
      <c r="Z893" s="23"/>
      <c r="AA893" s="23"/>
      <c r="AB893" s="23"/>
    </row>
    <row r="894" spans="3:28" ht="15.75" customHeight="1">
      <c r="C894" s="456"/>
      <c r="D894" s="459"/>
      <c r="E894" s="459"/>
      <c r="F894" s="8"/>
      <c r="G894" s="8"/>
      <c r="H894" s="460"/>
      <c r="I894" s="23"/>
      <c r="J894" s="460"/>
      <c r="K894" s="460"/>
      <c r="L894" s="460"/>
      <c r="M894" s="23"/>
      <c r="N894" s="394"/>
      <c r="O894" s="23"/>
      <c r="P894" s="23"/>
      <c r="Q894" s="23"/>
      <c r="R894" s="394"/>
      <c r="S894" s="394"/>
      <c r="T894" s="23"/>
      <c r="U894" s="23"/>
      <c r="V894" s="23"/>
      <c r="W894" s="23"/>
      <c r="X894" s="23"/>
      <c r="Y894" s="23"/>
      <c r="Z894" s="23"/>
      <c r="AA894" s="23"/>
      <c r="AB894" s="23"/>
    </row>
    <row r="895" spans="3:28" ht="15.75" customHeight="1">
      <c r="C895" s="456"/>
      <c r="D895" s="459"/>
      <c r="E895" s="459"/>
      <c r="F895" s="8"/>
      <c r="G895" s="8"/>
      <c r="H895" s="460"/>
      <c r="I895" s="23"/>
      <c r="J895" s="460"/>
      <c r="K895" s="460"/>
      <c r="L895" s="460"/>
      <c r="M895" s="23"/>
      <c r="N895" s="394"/>
      <c r="O895" s="23"/>
      <c r="P895" s="23"/>
      <c r="Q895" s="23"/>
      <c r="R895" s="394"/>
      <c r="S895" s="394"/>
      <c r="T895" s="23"/>
      <c r="U895" s="23"/>
      <c r="V895" s="23"/>
      <c r="W895" s="23"/>
      <c r="X895" s="23"/>
      <c r="Y895" s="23"/>
      <c r="Z895" s="23"/>
      <c r="AA895" s="23"/>
      <c r="AB895" s="23"/>
    </row>
    <row r="896" spans="3:28" ht="15.75" customHeight="1">
      <c r="C896" s="456"/>
      <c r="D896" s="459"/>
      <c r="E896" s="459"/>
      <c r="F896" s="8"/>
      <c r="G896" s="8"/>
      <c r="H896" s="460"/>
      <c r="I896" s="23"/>
      <c r="J896" s="460"/>
      <c r="K896" s="460"/>
      <c r="L896" s="460"/>
      <c r="M896" s="23"/>
      <c r="N896" s="394"/>
      <c r="O896" s="23"/>
      <c r="P896" s="23"/>
      <c r="Q896" s="23"/>
      <c r="R896" s="394"/>
      <c r="S896" s="394"/>
      <c r="T896" s="23"/>
      <c r="U896" s="23"/>
      <c r="V896" s="23"/>
      <c r="W896" s="23"/>
      <c r="X896" s="23"/>
      <c r="Y896" s="23"/>
      <c r="Z896" s="23"/>
      <c r="AA896" s="23"/>
      <c r="AB896" s="23"/>
    </row>
    <row r="897" spans="3:28" ht="15.75" customHeight="1">
      <c r="C897" s="456"/>
      <c r="D897" s="459"/>
      <c r="E897" s="459"/>
      <c r="F897" s="8"/>
      <c r="G897" s="8"/>
      <c r="H897" s="460"/>
      <c r="I897" s="23"/>
      <c r="J897" s="460"/>
      <c r="K897" s="460"/>
      <c r="L897" s="460"/>
      <c r="M897" s="23"/>
      <c r="N897" s="394"/>
      <c r="O897" s="23"/>
      <c r="P897" s="23"/>
      <c r="Q897" s="23"/>
      <c r="R897" s="394"/>
      <c r="S897" s="394"/>
      <c r="T897" s="23"/>
      <c r="U897" s="23"/>
      <c r="V897" s="23"/>
      <c r="W897" s="23"/>
      <c r="X897" s="23"/>
      <c r="Y897" s="23"/>
      <c r="Z897" s="23"/>
      <c r="AA897" s="23"/>
      <c r="AB897" s="23"/>
    </row>
    <row r="898" spans="3:28" ht="15.75" customHeight="1">
      <c r="C898" s="456"/>
      <c r="D898" s="459"/>
      <c r="E898" s="459"/>
      <c r="F898" s="8"/>
      <c r="G898" s="8"/>
      <c r="H898" s="460"/>
      <c r="I898" s="23"/>
      <c r="J898" s="460"/>
      <c r="K898" s="460"/>
      <c r="L898" s="460"/>
      <c r="M898" s="23"/>
      <c r="N898" s="394"/>
      <c r="O898" s="23"/>
      <c r="P898" s="23"/>
      <c r="Q898" s="23"/>
      <c r="R898" s="394"/>
      <c r="S898" s="394"/>
      <c r="T898" s="23"/>
      <c r="U898" s="23"/>
      <c r="V898" s="23"/>
      <c r="W898" s="23"/>
      <c r="X898" s="23"/>
      <c r="Y898" s="23"/>
      <c r="Z898" s="23"/>
      <c r="AA898" s="23"/>
      <c r="AB898" s="23"/>
    </row>
    <row r="899" spans="3:28" ht="15.75" customHeight="1">
      <c r="C899" s="456"/>
      <c r="D899" s="459"/>
      <c r="E899" s="459"/>
      <c r="F899" s="8"/>
      <c r="G899" s="8"/>
      <c r="H899" s="460"/>
      <c r="I899" s="23"/>
      <c r="J899" s="460"/>
      <c r="K899" s="460"/>
      <c r="L899" s="460"/>
      <c r="M899" s="23"/>
      <c r="N899" s="394"/>
      <c r="O899" s="23"/>
      <c r="P899" s="23"/>
      <c r="Q899" s="23"/>
      <c r="R899" s="394"/>
      <c r="S899" s="394"/>
      <c r="T899" s="23"/>
      <c r="U899" s="23"/>
      <c r="V899" s="23"/>
      <c r="W899" s="23"/>
      <c r="X899" s="23"/>
      <c r="Y899" s="23"/>
      <c r="Z899" s="23"/>
      <c r="AA899" s="23"/>
      <c r="AB899" s="23"/>
    </row>
    <row r="900" spans="3:28" ht="15.75" customHeight="1">
      <c r="C900" s="456"/>
      <c r="D900" s="459"/>
      <c r="E900" s="459"/>
      <c r="F900" s="8"/>
      <c r="G900" s="8"/>
      <c r="H900" s="460"/>
      <c r="I900" s="23"/>
      <c r="J900" s="460"/>
      <c r="K900" s="460"/>
      <c r="L900" s="460"/>
      <c r="M900" s="23"/>
      <c r="N900" s="394"/>
      <c r="O900" s="23"/>
      <c r="P900" s="23"/>
      <c r="Q900" s="23"/>
      <c r="R900" s="394"/>
      <c r="S900" s="394"/>
      <c r="T900" s="23"/>
      <c r="U900" s="23"/>
      <c r="V900" s="23"/>
      <c r="W900" s="23"/>
      <c r="X900" s="23"/>
      <c r="Y900" s="23"/>
      <c r="Z900" s="23"/>
      <c r="AA900" s="23"/>
      <c r="AB900" s="23"/>
    </row>
    <row r="901" spans="3:28" ht="15.75" customHeight="1">
      <c r="C901" s="456"/>
      <c r="D901" s="459"/>
      <c r="E901" s="459"/>
      <c r="F901" s="8"/>
      <c r="G901" s="8"/>
      <c r="H901" s="460"/>
      <c r="I901" s="23"/>
      <c r="J901" s="460"/>
      <c r="K901" s="460"/>
      <c r="L901" s="460"/>
      <c r="M901" s="23"/>
      <c r="N901" s="394"/>
      <c r="O901" s="23"/>
      <c r="P901" s="23"/>
      <c r="Q901" s="23"/>
      <c r="R901" s="394"/>
      <c r="S901" s="394"/>
      <c r="T901" s="23"/>
      <c r="U901" s="23"/>
      <c r="V901" s="23"/>
      <c r="W901" s="23"/>
      <c r="X901" s="23"/>
      <c r="Y901" s="23"/>
      <c r="Z901" s="23"/>
      <c r="AA901" s="23"/>
      <c r="AB901" s="23"/>
    </row>
    <row r="902" spans="3:28" ht="15.75" customHeight="1">
      <c r="C902" s="456"/>
      <c r="D902" s="459"/>
      <c r="E902" s="459"/>
      <c r="F902" s="8"/>
      <c r="G902" s="8"/>
      <c r="H902" s="460"/>
      <c r="I902" s="23"/>
      <c r="J902" s="460"/>
      <c r="K902" s="460"/>
      <c r="L902" s="460"/>
      <c r="M902" s="23"/>
      <c r="N902" s="394"/>
      <c r="O902" s="23"/>
      <c r="P902" s="23"/>
      <c r="Q902" s="23"/>
      <c r="R902" s="394"/>
      <c r="S902" s="394"/>
      <c r="T902" s="23"/>
      <c r="U902" s="23"/>
      <c r="V902" s="23"/>
      <c r="W902" s="23"/>
      <c r="X902" s="23"/>
      <c r="Y902" s="23"/>
      <c r="Z902" s="23"/>
      <c r="AA902" s="23"/>
      <c r="AB902" s="23"/>
    </row>
    <row r="903" spans="3:28" ht="15.75" customHeight="1">
      <c r="C903" s="456"/>
      <c r="D903" s="459"/>
      <c r="E903" s="459"/>
      <c r="F903" s="8"/>
      <c r="G903" s="8"/>
      <c r="H903" s="460"/>
      <c r="I903" s="23"/>
      <c r="J903" s="460"/>
      <c r="K903" s="460"/>
      <c r="L903" s="460"/>
      <c r="M903" s="23"/>
      <c r="N903" s="394"/>
      <c r="O903" s="23"/>
      <c r="P903" s="23"/>
      <c r="Q903" s="23"/>
      <c r="R903" s="394"/>
      <c r="S903" s="394"/>
      <c r="T903" s="23"/>
      <c r="U903" s="23"/>
      <c r="V903" s="23"/>
      <c r="W903" s="23"/>
      <c r="X903" s="23"/>
      <c r="Y903" s="23"/>
      <c r="Z903" s="23"/>
      <c r="AA903" s="23"/>
      <c r="AB903" s="23"/>
    </row>
    <row r="904" spans="3:28" ht="15.75" customHeight="1">
      <c r="C904" s="456"/>
      <c r="D904" s="459"/>
      <c r="E904" s="459"/>
      <c r="F904" s="8"/>
      <c r="G904" s="8"/>
      <c r="H904" s="460"/>
      <c r="I904" s="23"/>
      <c r="J904" s="460"/>
      <c r="K904" s="460"/>
      <c r="L904" s="460"/>
      <c r="M904" s="23"/>
      <c r="N904" s="394"/>
      <c r="O904" s="23"/>
      <c r="P904" s="23"/>
      <c r="Q904" s="23"/>
      <c r="R904" s="394"/>
      <c r="S904" s="394"/>
      <c r="T904" s="23"/>
      <c r="U904" s="23"/>
      <c r="V904" s="23"/>
      <c r="W904" s="23"/>
      <c r="X904" s="23"/>
      <c r="Y904" s="23"/>
      <c r="Z904" s="23"/>
      <c r="AA904" s="23"/>
      <c r="AB904" s="23"/>
    </row>
    <row r="905" spans="3:28" ht="15.75" customHeight="1">
      <c r="C905" s="456"/>
      <c r="D905" s="459"/>
      <c r="E905" s="459"/>
      <c r="F905" s="8"/>
      <c r="G905" s="8"/>
      <c r="H905" s="460"/>
      <c r="I905" s="23"/>
      <c r="J905" s="460"/>
      <c r="K905" s="460"/>
      <c r="L905" s="460"/>
      <c r="M905" s="23"/>
      <c r="N905" s="394"/>
      <c r="O905" s="23"/>
      <c r="P905" s="23"/>
      <c r="Q905" s="23"/>
      <c r="R905" s="394"/>
      <c r="S905" s="394"/>
      <c r="T905" s="23"/>
      <c r="U905" s="23"/>
      <c r="V905" s="23"/>
      <c r="W905" s="23"/>
      <c r="X905" s="23"/>
      <c r="Y905" s="23"/>
      <c r="Z905" s="23"/>
      <c r="AA905" s="23"/>
      <c r="AB905" s="23"/>
    </row>
    <row r="906" spans="3:28" ht="15.75" customHeight="1">
      <c r="C906" s="456"/>
      <c r="D906" s="459"/>
      <c r="E906" s="459"/>
      <c r="F906" s="8"/>
      <c r="G906" s="8"/>
      <c r="H906" s="460"/>
      <c r="I906" s="23"/>
      <c r="J906" s="460"/>
      <c r="K906" s="460"/>
      <c r="L906" s="460"/>
      <c r="M906" s="23"/>
      <c r="N906" s="394"/>
      <c r="O906" s="23"/>
      <c r="P906" s="23"/>
      <c r="Q906" s="23"/>
      <c r="R906" s="394"/>
      <c r="S906" s="394"/>
      <c r="T906" s="23"/>
      <c r="U906" s="23"/>
      <c r="V906" s="23"/>
      <c r="W906" s="23"/>
      <c r="X906" s="23"/>
      <c r="Y906" s="23"/>
      <c r="Z906" s="23"/>
      <c r="AA906" s="23"/>
      <c r="AB906" s="23"/>
    </row>
    <row r="907" spans="3:28" ht="15.75" customHeight="1">
      <c r="C907" s="456"/>
      <c r="D907" s="459"/>
      <c r="E907" s="459"/>
      <c r="F907" s="8"/>
      <c r="G907" s="8"/>
      <c r="H907" s="460"/>
      <c r="I907" s="23"/>
      <c r="J907" s="460"/>
      <c r="K907" s="460"/>
      <c r="L907" s="460"/>
      <c r="M907" s="23"/>
      <c r="N907" s="394"/>
      <c r="O907" s="23"/>
      <c r="P907" s="23"/>
      <c r="Q907" s="23"/>
      <c r="R907" s="394"/>
      <c r="S907" s="394"/>
      <c r="T907" s="23"/>
      <c r="U907" s="23"/>
      <c r="V907" s="23"/>
      <c r="W907" s="23"/>
      <c r="X907" s="23"/>
      <c r="Y907" s="23"/>
      <c r="Z907" s="23"/>
      <c r="AA907" s="23"/>
      <c r="AB907" s="23"/>
    </row>
    <row r="908" spans="3:28" ht="15.75" customHeight="1">
      <c r="C908" s="456"/>
      <c r="D908" s="459"/>
      <c r="E908" s="459"/>
      <c r="F908" s="8"/>
      <c r="G908" s="8"/>
      <c r="H908" s="460"/>
      <c r="I908" s="23"/>
      <c r="J908" s="460"/>
      <c r="K908" s="460"/>
      <c r="L908" s="460"/>
      <c r="M908" s="23"/>
      <c r="N908" s="394"/>
      <c r="O908" s="23"/>
      <c r="P908" s="23"/>
      <c r="Q908" s="23"/>
      <c r="R908" s="394"/>
      <c r="S908" s="394"/>
      <c r="T908" s="23"/>
      <c r="U908" s="23"/>
      <c r="V908" s="23"/>
      <c r="W908" s="23"/>
      <c r="X908" s="23"/>
      <c r="Y908" s="23"/>
      <c r="Z908" s="23"/>
      <c r="AA908" s="23"/>
      <c r="AB908" s="23"/>
    </row>
    <row r="909" spans="3:28" ht="15.75" customHeight="1">
      <c r="C909" s="456"/>
      <c r="D909" s="459"/>
      <c r="E909" s="459"/>
      <c r="F909" s="8"/>
      <c r="G909" s="8"/>
      <c r="H909" s="460"/>
      <c r="I909" s="23"/>
      <c r="J909" s="460"/>
      <c r="K909" s="460"/>
      <c r="L909" s="460"/>
      <c r="M909" s="23"/>
      <c r="N909" s="394"/>
      <c r="O909" s="23"/>
      <c r="P909" s="23"/>
      <c r="Q909" s="23"/>
      <c r="R909" s="394"/>
      <c r="S909" s="394"/>
      <c r="T909" s="23"/>
      <c r="U909" s="23"/>
      <c r="V909" s="23"/>
      <c r="W909" s="23"/>
      <c r="X909" s="23"/>
      <c r="Y909" s="23"/>
      <c r="Z909" s="23"/>
      <c r="AA909" s="23"/>
      <c r="AB909" s="23"/>
    </row>
    <row r="910" spans="3:28" ht="15.75" customHeight="1">
      <c r="C910" s="456"/>
      <c r="D910" s="459"/>
      <c r="E910" s="459"/>
      <c r="F910" s="8"/>
      <c r="G910" s="8"/>
      <c r="H910" s="460"/>
      <c r="I910" s="23"/>
      <c r="J910" s="460"/>
      <c r="K910" s="460"/>
      <c r="L910" s="460"/>
      <c r="M910" s="23"/>
      <c r="N910" s="394"/>
      <c r="O910" s="23"/>
      <c r="P910" s="23"/>
      <c r="Q910" s="23"/>
      <c r="R910" s="394"/>
      <c r="S910" s="394"/>
      <c r="T910" s="23"/>
      <c r="U910" s="23"/>
      <c r="V910" s="23"/>
      <c r="W910" s="23"/>
      <c r="X910" s="23"/>
      <c r="Y910" s="23"/>
      <c r="Z910" s="23"/>
      <c r="AA910" s="23"/>
      <c r="AB910" s="23"/>
    </row>
    <row r="911" spans="3:28" ht="15.75" customHeight="1">
      <c r="C911" s="456"/>
      <c r="D911" s="459"/>
      <c r="E911" s="459"/>
      <c r="F911" s="8"/>
      <c r="G911" s="8"/>
      <c r="H911" s="460"/>
      <c r="I911" s="23"/>
      <c r="J911" s="460"/>
      <c r="K911" s="460"/>
      <c r="L911" s="460"/>
      <c r="M911" s="23"/>
      <c r="N911" s="394"/>
      <c r="O911" s="23"/>
      <c r="P911" s="23"/>
      <c r="Q911" s="23"/>
      <c r="R911" s="394"/>
      <c r="S911" s="394"/>
      <c r="T911" s="23"/>
      <c r="U911" s="23"/>
      <c r="V911" s="23"/>
      <c r="W911" s="23"/>
      <c r="X911" s="23"/>
      <c r="Y911" s="23"/>
      <c r="Z911" s="23"/>
      <c r="AA911" s="23"/>
      <c r="AB911" s="23"/>
    </row>
    <row r="912" spans="3:28" ht="15.75" customHeight="1">
      <c r="C912" s="456"/>
      <c r="D912" s="459"/>
      <c r="E912" s="459"/>
      <c r="F912" s="8"/>
      <c r="G912" s="8"/>
      <c r="H912" s="460"/>
      <c r="I912" s="23"/>
      <c r="J912" s="460"/>
      <c r="K912" s="460"/>
      <c r="L912" s="460"/>
      <c r="M912" s="23"/>
      <c r="N912" s="394"/>
      <c r="O912" s="23"/>
      <c r="P912" s="23"/>
      <c r="Q912" s="23"/>
      <c r="R912" s="394"/>
      <c r="S912" s="394"/>
      <c r="T912" s="23"/>
      <c r="U912" s="23"/>
      <c r="V912" s="23"/>
      <c r="W912" s="23"/>
      <c r="X912" s="23"/>
      <c r="Y912" s="23"/>
      <c r="Z912" s="23"/>
      <c r="AA912" s="23"/>
      <c r="AB912" s="23"/>
    </row>
    <row r="913" spans="3:28" ht="15.75" customHeight="1">
      <c r="C913" s="456"/>
      <c r="D913" s="459"/>
      <c r="E913" s="459"/>
      <c r="F913" s="8"/>
      <c r="G913" s="8"/>
      <c r="H913" s="460"/>
      <c r="I913" s="23"/>
      <c r="J913" s="460"/>
      <c r="K913" s="460"/>
      <c r="L913" s="460"/>
      <c r="M913" s="23"/>
      <c r="N913" s="394"/>
      <c r="O913" s="23"/>
      <c r="P913" s="23"/>
      <c r="Q913" s="23"/>
      <c r="R913" s="394"/>
      <c r="S913" s="394"/>
      <c r="T913" s="23"/>
      <c r="U913" s="23"/>
      <c r="V913" s="23"/>
      <c r="W913" s="23"/>
      <c r="X913" s="23"/>
      <c r="Y913" s="23"/>
      <c r="Z913" s="23"/>
      <c r="AA913" s="23"/>
      <c r="AB913" s="23"/>
    </row>
    <row r="914" spans="3:28" ht="15.75" customHeight="1">
      <c r="C914" s="456"/>
      <c r="D914" s="459"/>
      <c r="E914" s="459"/>
      <c r="F914" s="8"/>
      <c r="G914" s="8"/>
      <c r="H914" s="460"/>
      <c r="I914" s="23"/>
      <c r="J914" s="460"/>
      <c r="K914" s="460"/>
      <c r="L914" s="460"/>
      <c r="M914" s="23"/>
      <c r="N914" s="394"/>
      <c r="O914" s="23"/>
      <c r="P914" s="23"/>
      <c r="Q914" s="23"/>
      <c r="R914" s="394"/>
      <c r="S914" s="394"/>
      <c r="T914" s="23"/>
      <c r="U914" s="23"/>
      <c r="V914" s="23"/>
      <c r="W914" s="23"/>
      <c r="X914" s="23"/>
      <c r="Y914" s="23"/>
      <c r="Z914" s="23"/>
      <c r="AA914" s="23"/>
      <c r="AB914" s="23"/>
    </row>
    <row r="915" spans="3:28" ht="15.75" customHeight="1">
      <c r="C915" s="456"/>
      <c r="D915" s="459"/>
      <c r="E915" s="459"/>
      <c r="F915" s="8"/>
      <c r="G915" s="8"/>
      <c r="H915" s="460"/>
      <c r="I915" s="23"/>
      <c r="J915" s="460"/>
      <c r="K915" s="460"/>
      <c r="L915" s="460"/>
      <c r="M915" s="23"/>
      <c r="N915" s="394"/>
      <c r="O915" s="23"/>
      <c r="P915" s="23"/>
      <c r="Q915" s="23"/>
      <c r="R915" s="394"/>
      <c r="S915" s="394"/>
      <c r="T915" s="23"/>
      <c r="U915" s="23"/>
      <c r="V915" s="23"/>
      <c r="W915" s="23"/>
      <c r="X915" s="23"/>
      <c r="Y915" s="23"/>
      <c r="Z915" s="23"/>
      <c r="AA915" s="23"/>
      <c r="AB915" s="23"/>
    </row>
    <row r="916" spans="3:28" ht="15.75" customHeight="1">
      <c r="C916" s="456"/>
      <c r="D916" s="459"/>
      <c r="E916" s="459"/>
      <c r="F916" s="8"/>
      <c r="G916" s="8"/>
      <c r="H916" s="460"/>
      <c r="I916" s="23"/>
      <c r="J916" s="460"/>
      <c r="K916" s="460"/>
      <c r="L916" s="460"/>
      <c r="M916" s="23"/>
      <c r="N916" s="394"/>
      <c r="O916" s="23"/>
      <c r="P916" s="23"/>
      <c r="Q916" s="23"/>
      <c r="R916" s="394"/>
      <c r="S916" s="394"/>
      <c r="T916" s="23"/>
      <c r="U916" s="23"/>
      <c r="V916" s="23"/>
      <c r="W916" s="23"/>
      <c r="X916" s="23"/>
      <c r="Y916" s="23"/>
      <c r="Z916" s="23"/>
      <c r="AA916" s="23"/>
      <c r="AB916" s="23"/>
    </row>
    <row r="917" spans="3:28" ht="15.75" customHeight="1">
      <c r="C917" s="456"/>
      <c r="D917" s="459"/>
      <c r="E917" s="459"/>
      <c r="F917" s="8"/>
      <c r="G917" s="8"/>
      <c r="H917" s="460"/>
      <c r="I917" s="23"/>
      <c r="J917" s="460"/>
      <c r="K917" s="460"/>
      <c r="L917" s="460"/>
      <c r="M917" s="23"/>
      <c r="N917" s="394"/>
      <c r="O917" s="23"/>
      <c r="P917" s="23"/>
      <c r="Q917" s="23"/>
      <c r="R917" s="394"/>
      <c r="S917" s="394"/>
      <c r="T917" s="23"/>
      <c r="U917" s="23"/>
      <c r="V917" s="23"/>
      <c r="W917" s="23"/>
      <c r="X917" s="23"/>
      <c r="Y917" s="23"/>
      <c r="Z917" s="23"/>
      <c r="AA917" s="23"/>
      <c r="AB917" s="23"/>
    </row>
    <row r="918" spans="3:28" ht="15.75" customHeight="1">
      <c r="C918" s="456"/>
      <c r="D918" s="459"/>
      <c r="E918" s="459"/>
      <c r="F918" s="8"/>
      <c r="G918" s="8"/>
      <c r="H918" s="460"/>
      <c r="I918" s="23"/>
      <c r="J918" s="460"/>
      <c r="K918" s="460"/>
      <c r="L918" s="460"/>
      <c r="M918" s="23"/>
      <c r="N918" s="394"/>
      <c r="O918" s="23"/>
      <c r="P918" s="23"/>
      <c r="Q918" s="23"/>
      <c r="R918" s="394"/>
      <c r="S918" s="394"/>
      <c r="T918" s="23"/>
      <c r="U918" s="23"/>
      <c r="V918" s="23"/>
      <c r="W918" s="23"/>
      <c r="X918" s="23"/>
      <c r="Y918" s="23"/>
      <c r="Z918" s="23"/>
      <c r="AA918" s="23"/>
      <c r="AB918" s="23"/>
    </row>
    <row r="919" spans="3:28" ht="15.75" customHeight="1">
      <c r="C919" s="456"/>
      <c r="D919" s="459"/>
      <c r="E919" s="459"/>
      <c r="F919" s="8"/>
      <c r="G919" s="8"/>
      <c r="H919" s="460"/>
      <c r="I919" s="23"/>
      <c r="J919" s="460"/>
      <c r="K919" s="460"/>
      <c r="L919" s="460"/>
      <c r="M919" s="23"/>
      <c r="N919" s="394"/>
      <c r="O919" s="23"/>
      <c r="P919" s="23"/>
      <c r="Q919" s="23"/>
      <c r="R919" s="394"/>
      <c r="S919" s="394"/>
      <c r="T919" s="23"/>
      <c r="U919" s="23"/>
      <c r="V919" s="23"/>
      <c r="W919" s="23"/>
      <c r="X919" s="23"/>
      <c r="Y919" s="23"/>
      <c r="Z919" s="23"/>
      <c r="AA919" s="23"/>
      <c r="AB919" s="23"/>
    </row>
    <row r="920" spans="3:28" ht="15.75" customHeight="1">
      <c r="C920" s="456"/>
      <c r="D920" s="459"/>
      <c r="E920" s="459"/>
      <c r="F920" s="8"/>
      <c r="G920" s="8"/>
      <c r="H920" s="460"/>
      <c r="I920" s="23"/>
      <c r="J920" s="460"/>
      <c r="K920" s="460"/>
      <c r="L920" s="460"/>
      <c r="M920" s="23"/>
      <c r="N920" s="394"/>
      <c r="O920" s="23"/>
      <c r="P920" s="23"/>
      <c r="Q920" s="23"/>
      <c r="R920" s="394"/>
      <c r="S920" s="394"/>
      <c r="T920" s="23"/>
      <c r="U920" s="23"/>
      <c r="V920" s="23"/>
      <c r="W920" s="23"/>
      <c r="X920" s="23"/>
      <c r="Y920" s="23"/>
      <c r="Z920" s="23"/>
      <c r="AA920" s="23"/>
      <c r="AB920" s="23"/>
    </row>
    <row r="921" spans="3:28" ht="15.75" customHeight="1">
      <c r="C921" s="456"/>
      <c r="D921" s="459"/>
      <c r="E921" s="459"/>
      <c r="F921" s="8"/>
      <c r="G921" s="8"/>
      <c r="H921" s="460"/>
      <c r="I921" s="23"/>
      <c r="J921" s="460"/>
      <c r="K921" s="460"/>
      <c r="L921" s="460"/>
      <c r="M921" s="23"/>
      <c r="N921" s="394"/>
      <c r="O921" s="23"/>
      <c r="P921" s="23"/>
      <c r="Q921" s="23"/>
      <c r="R921" s="394"/>
      <c r="S921" s="394"/>
      <c r="T921" s="23"/>
      <c r="U921" s="23"/>
      <c r="V921" s="23"/>
      <c r="W921" s="23"/>
      <c r="X921" s="23"/>
      <c r="Y921" s="23"/>
      <c r="Z921" s="23"/>
      <c r="AA921" s="23"/>
      <c r="AB921" s="23"/>
    </row>
    <row r="922" spans="3:28" ht="15.75" customHeight="1">
      <c r="C922" s="456"/>
      <c r="D922" s="459"/>
      <c r="E922" s="459"/>
      <c r="F922" s="8"/>
      <c r="G922" s="8"/>
      <c r="H922" s="460"/>
      <c r="I922" s="23"/>
      <c r="J922" s="460"/>
      <c r="K922" s="460"/>
      <c r="L922" s="460"/>
      <c r="M922" s="23"/>
      <c r="N922" s="394"/>
      <c r="O922" s="23"/>
      <c r="P922" s="23"/>
      <c r="Q922" s="23"/>
      <c r="R922" s="394"/>
      <c r="S922" s="394"/>
      <c r="T922" s="23"/>
      <c r="U922" s="23"/>
      <c r="V922" s="23"/>
      <c r="W922" s="23"/>
      <c r="X922" s="23"/>
      <c r="Y922" s="23"/>
      <c r="Z922" s="23"/>
      <c r="AA922" s="23"/>
      <c r="AB922" s="23"/>
    </row>
    <row r="923" spans="3:28" ht="15.75" customHeight="1">
      <c r="C923" s="456"/>
      <c r="D923" s="459"/>
      <c r="E923" s="459"/>
      <c r="F923" s="8"/>
      <c r="G923" s="8"/>
      <c r="H923" s="460"/>
      <c r="I923" s="23"/>
      <c r="J923" s="460"/>
      <c r="K923" s="460"/>
      <c r="L923" s="460"/>
      <c r="M923" s="23"/>
      <c r="N923" s="394"/>
      <c r="O923" s="23"/>
      <c r="P923" s="23"/>
      <c r="Q923" s="23"/>
      <c r="R923" s="394"/>
      <c r="S923" s="394"/>
      <c r="T923" s="23"/>
      <c r="U923" s="23"/>
      <c r="V923" s="23"/>
      <c r="W923" s="23"/>
      <c r="X923" s="23"/>
      <c r="Y923" s="23"/>
      <c r="Z923" s="23"/>
      <c r="AA923" s="23"/>
      <c r="AB923" s="23"/>
    </row>
    <row r="924" spans="3:28" ht="15.75" customHeight="1">
      <c r="C924" s="456"/>
      <c r="D924" s="459"/>
      <c r="E924" s="459"/>
      <c r="F924" s="8"/>
      <c r="G924" s="8"/>
      <c r="H924" s="460"/>
      <c r="I924" s="23"/>
      <c r="J924" s="460"/>
      <c r="K924" s="460"/>
      <c r="L924" s="460"/>
      <c r="M924" s="23"/>
      <c r="N924" s="394"/>
      <c r="O924" s="23"/>
      <c r="P924" s="23"/>
      <c r="Q924" s="23"/>
      <c r="R924" s="394"/>
      <c r="S924" s="394"/>
      <c r="T924" s="23"/>
      <c r="U924" s="23"/>
      <c r="V924" s="23"/>
      <c r="W924" s="23"/>
      <c r="X924" s="23"/>
      <c r="Y924" s="23"/>
      <c r="Z924" s="23"/>
      <c r="AA924" s="23"/>
      <c r="AB924" s="23"/>
    </row>
    <row r="925" spans="3:28" ht="15.75" customHeight="1">
      <c r="C925" s="456"/>
      <c r="D925" s="459"/>
      <c r="E925" s="459"/>
      <c r="F925" s="8"/>
      <c r="G925" s="8"/>
      <c r="H925" s="460"/>
      <c r="I925" s="23"/>
      <c r="J925" s="460"/>
      <c r="K925" s="460"/>
      <c r="L925" s="460"/>
      <c r="M925" s="23"/>
      <c r="N925" s="394"/>
      <c r="O925" s="23"/>
      <c r="P925" s="23"/>
      <c r="Q925" s="23"/>
      <c r="R925" s="394"/>
      <c r="S925" s="394"/>
      <c r="T925" s="23"/>
      <c r="U925" s="23"/>
      <c r="V925" s="23"/>
      <c r="W925" s="23"/>
      <c r="X925" s="23"/>
      <c r="Y925" s="23"/>
      <c r="Z925" s="23"/>
      <c r="AA925" s="23"/>
      <c r="AB925" s="23"/>
    </row>
    <row r="926" spans="3:28" ht="15.75" customHeight="1">
      <c r="C926" s="456"/>
      <c r="D926" s="459"/>
      <c r="E926" s="459"/>
      <c r="F926" s="8"/>
      <c r="G926" s="8"/>
      <c r="H926" s="460"/>
      <c r="I926" s="23"/>
      <c r="J926" s="460"/>
      <c r="K926" s="460"/>
      <c r="L926" s="460"/>
      <c r="M926" s="23"/>
      <c r="N926" s="394"/>
      <c r="O926" s="23"/>
      <c r="P926" s="23"/>
      <c r="Q926" s="23"/>
      <c r="R926" s="394"/>
      <c r="S926" s="394"/>
      <c r="T926" s="23"/>
      <c r="U926" s="23"/>
      <c r="V926" s="23"/>
      <c r="W926" s="23"/>
      <c r="X926" s="23"/>
      <c r="Y926" s="23"/>
      <c r="Z926" s="23"/>
      <c r="AA926" s="23"/>
      <c r="AB926" s="23"/>
    </row>
    <row r="927" spans="3:28" ht="15.75" customHeight="1">
      <c r="C927" s="456"/>
      <c r="D927" s="459"/>
      <c r="E927" s="459"/>
      <c r="F927" s="8"/>
      <c r="G927" s="8"/>
      <c r="H927" s="460"/>
      <c r="I927" s="23"/>
      <c r="J927" s="460"/>
      <c r="K927" s="460"/>
      <c r="L927" s="460"/>
      <c r="M927" s="23"/>
      <c r="N927" s="394"/>
      <c r="O927" s="23"/>
      <c r="P927" s="23"/>
      <c r="Q927" s="23"/>
      <c r="R927" s="394"/>
      <c r="S927" s="394"/>
      <c r="T927" s="23"/>
      <c r="U927" s="23"/>
      <c r="V927" s="23"/>
      <c r="W927" s="23"/>
      <c r="X927" s="23"/>
      <c r="Y927" s="23"/>
      <c r="Z927" s="23"/>
      <c r="AA927" s="23"/>
      <c r="AB927" s="23"/>
    </row>
    <row r="928" spans="3:28" ht="15.75" customHeight="1">
      <c r="C928" s="456"/>
      <c r="D928" s="459"/>
      <c r="E928" s="459"/>
      <c r="F928" s="8"/>
      <c r="G928" s="8"/>
      <c r="H928" s="460"/>
      <c r="I928" s="23"/>
      <c r="J928" s="460"/>
      <c r="K928" s="460"/>
      <c r="L928" s="460"/>
      <c r="M928" s="23"/>
      <c r="N928" s="394"/>
      <c r="O928" s="23"/>
      <c r="P928" s="23"/>
      <c r="Q928" s="23"/>
      <c r="R928" s="394"/>
      <c r="S928" s="394"/>
      <c r="T928" s="23"/>
      <c r="U928" s="23"/>
      <c r="V928" s="23"/>
      <c r="W928" s="23"/>
      <c r="X928" s="23"/>
      <c r="Y928" s="23"/>
      <c r="Z928" s="23"/>
      <c r="AA928" s="23"/>
      <c r="AB928" s="23"/>
    </row>
    <row r="929" spans="3:28" ht="15.75" customHeight="1">
      <c r="C929" s="456"/>
      <c r="D929" s="459"/>
      <c r="E929" s="459"/>
      <c r="F929" s="8"/>
      <c r="G929" s="8"/>
      <c r="H929" s="460"/>
      <c r="I929" s="23"/>
      <c r="J929" s="460"/>
      <c r="K929" s="460"/>
      <c r="L929" s="460"/>
      <c r="M929" s="23"/>
      <c r="N929" s="394"/>
      <c r="O929" s="23"/>
      <c r="P929" s="23"/>
      <c r="Q929" s="23"/>
      <c r="R929" s="394"/>
      <c r="S929" s="394"/>
      <c r="T929" s="23"/>
      <c r="U929" s="23"/>
      <c r="V929" s="23"/>
      <c r="W929" s="23"/>
      <c r="X929" s="23"/>
      <c r="Y929" s="23"/>
      <c r="Z929" s="23"/>
      <c r="AA929" s="23"/>
      <c r="AB929" s="23"/>
    </row>
    <row r="930" spans="3:28" ht="15.75" customHeight="1">
      <c r="C930" s="456"/>
      <c r="D930" s="459"/>
      <c r="E930" s="459"/>
      <c r="F930" s="8"/>
      <c r="G930" s="8"/>
      <c r="H930" s="460"/>
      <c r="I930" s="23"/>
      <c r="J930" s="460"/>
      <c r="K930" s="460"/>
      <c r="L930" s="460"/>
      <c r="M930" s="23"/>
      <c r="N930" s="394"/>
      <c r="O930" s="23"/>
      <c r="P930" s="23"/>
      <c r="Q930" s="23"/>
      <c r="R930" s="394"/>
      <c r="S930" s="394"/>
      <c r="T930" s="23"/>
      <c r="U930" s="23"/>
      <c r="V930" s="23"/>
      <c r="W930" s="23"/>
      <c r="X930" s="23"/>
      <c r="Y930" s="23"/>
      <c r="Z930" s="23"/>
      <c r="AA930" s="23"/>
      <c r="AB930" s="23"/>
    </row>
    <row r="931" spans="3:28" ht="15.75" customHeight="1">
      <c r="C931" s="456"/>
      <c r="D931" s="459"/>
      <c r="E931" s="459"/>
      <c r="F931" s="8"/>
      <c r="G931" s="8"/>
      <c r="H931" s="460"/>
      <c r="I931" s="23"/>
      <c r="J931" s="460"/>
      <c r="K931" s="460"/>
      <c r="L931" s="460"/>
      <c r="M931" s="23"/>
      <c r="N931" s="394"/>
      <c r="O931" s="23"/>
      <c r="P931" s="23"/>
      <c r="Q931" s="23"/>
      <c r="R931" s="394"/>
      <c r="S931" s="394"/>
      <c r="T931" s="23"/>
      <c r="U931" s="23"/>
      <c r="V931" s="23"/>
      <c r="W931" s="23"/>
      <c r="X931" s="23"/>
      <c r="Y931" s="23"/>
      <c r="Z931" s="23"/>
      <c r="AA931" s="23"/>
      <c r="AB931" s="23"/>
    </row>
    <row r="932" spans="3:28" ht="15.75" customHeight="1">
      <c r="C932" s="456"/>
      <c r="D932" s="459"/>
      <c r="E932" s="459"/>
      <c r="F932" s="8"/>
      <c r="G932" s="8"/>
      <c r="H932" s="460"/>
      <c r="I932" s="23"/>
      <c r="J932" s="460"/>
      <c r="K932" s="460"/>
      <c r="L932" s="460"/>
      <c r="M932" s="23"/>
      <c r="N932" s="394"/>
      <c r="O932" s="23"/>
      <c r="P932" s="23"/>
      <c r="Q932" s="23"/>
      <c r="R932" s="394"/>
      <c r="S932" s="394"/>
      <c r="T932" s="23"/>
      <c r="U932" s="23"/>
      <c r="V932" s="23"/>
      <c r="W932" s="23"/>
      <c r="X932" s="23"/>
      <c r="Y932" s="23"/>
      <c r="Z932" s="23"/>
      <c r="AA932" s="23"/>
      <c r="AB932" s="23"/>
    </row>
    <row r="933" spans="3:28" ht="15.75" customHeight="1">
      <c r="C933" s="456"/>
      <c r="D933" s="459"/>
      <c r="E933" s="459"/>
      <c r="F933" s="8"/>
      <c r="G933" s="8"/>
      <c r="H933" s="460"/>
      <c r="I933" s="23"/>
      <c r="J933" s="460"/>
      <c r="K933" s="460"/>
      <c r="L933" s="460"/>
      <c r="M933" s="23"/>
      <c r="N933" s="394"/>
      <c r="O933" s="23"/>
      <c r="P933" s="23"/>
      <c r="Q933" s="23"/>
      <c r="R933" s="394"/>
      <c r="S933" s="394"/>
      <c r="T933" s="23"/>
      <c r="U933" s="23"/>
      <c r="V933" s="23"/>
      <c r="W933" s="23"/>
      <c r="X933" s="23"/>
      <c r="Y933" s="23"/>
      <c r="Z933" s="23"/>
      <c r="AA933" s="23"/>
      <c r="AB933" s="23"/>
    </row>
    <row r="934" spans="3:28" ht="15.75" customHeight="1">
      <c r="C934" s="456"/>
      <c r="D934" s="459"/>
      <c r="E934" s="459"/>
      <c r="F934" s="8"/>
      <c r="G934" s="8"/>
      <c r="H934" s="460"/>
      <c r="I934" s="23"/>
      <c r="J934" s="460"/>
      <c r="K934" s="460"/>
      <c r="L934" s="460"/>
      <c r="M934" s="23"/>
      <c r="N934" s="394"/>
      <c r="O934" s="23"/>
      <c r="P934" s="23"/>
      <c r="Q934" s="23"/>
      <c r="R934" s="394"/>
      <c r="S934" s="394"/>
      <c r="T934" s="23"/>
      <c r="U934" s="23"/>
      <c r="V934" s="23"/>
      <c r="W934" s="23"/>
      <c r="X934" s="23"/>
      <c r="Y934" s="23"/>
      <c r="Z934" s="23"/>
      <c r="AA934" s="23"/>
      <c r="AB934" s="23"/>
    </row>
    <row r="935" spans="3:28" ht="15.75" customHeight="1">
      <c r="C935" s="456"/>
      <c r="D935" s="459"/>
      <c r="E935" s="459"/>
      <c r="F935" s="8"/>
      <c r="G935" s="8"/>
      <c r="H935" s="460"/>
      <c r="I935" s="23"/>
      <c r="J935" s="460"/>
      <c r="K935" s="460"/>
      <c r="L935" s="460"/>
      <c r="M935" s="23"/>
      <c r="N935" s="394"/>
      <c r="O935" s="23"/>
      <c r="P935" s="23"/>
      <c r="Q935" s="23"/>
      <c r="R935" s="394"/>
      <c r="S935" s="394"/>
      <c r="T935" s="23"/>
      <c r="U935" s="23"/>
      <c r="V935" s="23"/>
      <c r="W935" s="23"/>
      <c r="X935" s="23"/>
      <c r="Y935" s="23"/>
      <c r="Z935" s="23"/>
      <c r="AA935" s="23"/>
      <c r="AB935" s="23"/>
    </row>
    <row r="936" spans="3:28" ht="15.75" customHeight="1">
      <c r="C936" s="456"/>
      <c r="D936" s="459"/>
      <c r="E936" s="459"/>
      <c r="F936" s="8"/>
      <c r="G936" s="8"/>
      <c r="H936" s="460"/>
      <c r="I936" s="23"/>
      <c r="J936" s="460"/>
      <c r="K936" s="460"/>
      <c r="L936" s="460"/>
      <c r="M936" s="23"/>
      <c r="N936" s="394"/>
      <c r="O936" s="23"/>
      <c r="P936" s="23"/>
      <c r="Q936" s="23"/>
      <c r="R936" s="394"/>
      <c r="S936" s="394"/>
      <c r="T936" s="23"/>
      <c r="U936" s="23"/>
      <c r="V936" s="23"/>
      <c r="W936" s="23"/>
      <c r="X936" s="23"/>
      <c r="Y936" s="23"/>
      <c r="Z936" s="23"/>
      <c r="AA936" s="23"/>
      <c r="AB936" s="23"/>
    </row>
    <row r="937" spans="3:28" ht="15.75" customHeight="1">
      <c r="C937" s="456"/>
      <c r="D937" s="459"/>
      <c r="E937" s="459"/>
      <c r="F937" s="8"/>
      <c r="G937" s="8"/>
      <c r="H937" s="460"/>
      <c r="I937" s="23"/>
      <c r="J937" s="460"/>
      <c r="K937" s="460"/>
      <c r="L937" s="460"/>
      <c r="M937" s="23"/>
      <c r="N937" s="394"/>
      <c r="O937" s="23"/>
      <c r="P937" s="23"/>
      <c r="Q937" s="23"/>
      <c r="R937" s="394"/>
      <c r="S937" s="394"/>
      <c r="T937" s="23"/>
      <c r="U937" s="23"/>
      <c r="V937" s="23"/>
      <c r="W937" s="23"/>
      <c r="X937" s="23"/>
      <c r="Y937" s="23"/>
      <c r="Z937" s="23"/>
      <c r="AA937" s="23"/>
      <c r="AB937" s="23"/>
    </row>
    <row r="938" spans="3:28" ht="15.75" customHeight="1">
      <c r="C938" s="456"/>
      <c r="D938" s="459"/>
      <c r="E938" s="459"/>
      <c r="F938" s="8"/>
      <c r="G938" s="8"/>
      <c r="H938" s="460"/>
      <c r="I938" s="23"/>
      <c r="J938" s="460"/>
      <c r="K938" s="460"/>
      <c r="L938" s="460"/>
      <c r="M938" s="23"/>
      <c r="N938" s="394"/>
      <c r="O938" s="23"/>
      <c r="P938" s="23"/>
      <c r="Q938" s="23"/>
      <c r="R938" s="394"/>
      <c r="S938" s="394"/>
      <c r="T938" s="23"/>
      <c r="U938" s="23"/>
      <c r="V938" s="23"/>
      <c r="W938" s="23"/>
      <c r="X938" s="23"/>
      <c r="Y938" s="23"/>
      <c r="Z938" s="23"/>
      <c r="AA938" s="23"/>
      <c r="AB938" s="23"/>
    </row>
    <row r="939" spans="3:28" ht="15.75" customHeight="1">
      <c r="C939" s="456"/>
      <c r="D939" s="459"/>
      <c r="E939" s="459"/>
      <c r="F939" s="8"/>
      <c r="G939" s="8"/>
      <c r="H939" s="460"/>
      <c r="I939" s="23"/>
      <c r="J939" s="460"/>
      <c r="K939" s="460"/>
      <c r="L939" s="460"/>
      <c r="M939" s="23"/>
      <c r="N939" s="394"/>
      <c r="O939" s="23"/>
      <c r="P939" s="23"/>
      <c r="Q939" s="23"/>
      <c r="R939" s="394"/>
      <c r="S939" s="394"/>
      <c r="T939" s="23"/>
      <c r="U939" s="23"/>
      <c r="V939" s="23"/>
      <c r="W939" s="23"/>
      <c r="X939" s="23"/>
      <c r="Y939" s="23"/>
      <c r="Z939" s="23"/>
      <c r="AA939" s="23"/>
      <c r="AB939" s="23"/>
    </row>
    <row r="940" spans="3:28" ht="15.75" customHeight="1">
      <c r="C940" s="456"/>
      <c r="D940" s="459"/>
      <c r="E940" s="459"/>
      <c r="F940" s="8"/>
      <c r="G940" s="8"/>
      <c r="H940" s="460"/>
      <c r="I940" s="23"/>
      <c r="J940" s="460"/>
      <c r="K940" s="460"/>
      <c r="L940" s="460"/>
      <c r="M940" s="23"/>
      <c r="N940" s="394"/>
      <c r="O940" s="23"/>
      <c r="P940" s="23"/>
      <c r="Q940" s="23"/>
      <c r="R940" s="394"/>
      <c r="S940" s="394"/>
      <c r="T940" s="23"/>
      <c r="U940" s="23"/>
      <c r="V940" s="23"/>
      <c r="W940" s="23"/>
      <c r="X940" s="23"/>
      <c r="Y940" s="23"/>
      <c r="Z940" s="23"/>
      <c r="AA940" s="23"/>
      <c r="AB940" s="23"/>
    </row>
    <row r="941" spans="3:28" ht="15.75" customHeight="1">
      <c r="C941" s="456"/>
      <c r="D941" s="459"/>
      <c r="E941" s="459"/>
      <c r="F941" s="8"/>
      <c r="G941" s="8"/>
      <c r="H941" s="460"/>
      <c r="I941" s="23"/>
      <c r="J941" s="460"/>
      <c r="K941" s="460"/>
      <c r="L941" s="460"/>
      <c r="M941" s="23"/>
      <c r="N941" s="394"/>
      <c r="O941" s="23"/>
      <c r="P941" s="23"/>
      <c r="Q941" s="23"/>
      <c r="R941" s="394"/>
      <c r="S941" s="394"/>
      <c r="T941" s="23"/>
      <c r="U941" s="23"/>
      <c r="V941" s="23"/>
      <c r="W941" s="23"/>
      <c r="X941" s="23"/>
      <c r="Y941" s="23"/>
      <c r="Z941" s="23"/>
      <c r="AA941" s="23"/>
      <c r="AB941" s="23"/>
    </row>
    <row r="942" spans="3:28" ht="15.75" customHeight="1">
      <c r="C942" s="456"/>
      <c r="D942" s="459"/>
      <c r="E942" s="459"/>
      <c r="F942" s="8"/>
      <c r="G942" s="8"/>
      <c r="H942" s="460"/>
      <c r="I942" s="23"/>
      <c r="J942" s="460"/>
      <c r="K942" s="460"/>
      <c r="L942" s="460"/>
      <c r="M942" s="23"/>
      <c r="N942" s="394"/>
      <c r="O942" s="23"/>
      <c r="P942" s="23"/>
      <c r="Q942" s="23"/>
      <c r="R942" s="394"/>
      <c r="S942" s="394"/>
      <c r="T942" s="23"/>
      <c r="U942" s="23"/>
      <c r="V942" s="23"/>
      <c r="W942" s="23"/>
      <c r="X942" s="23"/>
      <c r="Y942" s="23"/>
      <c r="Z942" s="23"/>
      <c r="AA942" s="23"/>
      <c r="AB942" s="23"/>
    </row>
    <row r="943" spans="3:28" ht="15.75" customHeight="1">
      <c r="C943" s="456"/>
      <c r="D943" s="459"/>
      <c r="E943" s="459"/>
      <c r="F943" s="8"/>
      <c r="G943" s="8"/>
      <c r="H943" s="460"/>
      <c r="I943" s="23"/>
      <c r="J943" s="460"/>
      <c r="K943" s="460"/>
      <c r="L943" s="460"/>
      <c r="M943" s="23"/>
      <c r="N943" s="394"/>
      <c r="O943" s="23"/>
      <c r="P943" s="23"/>
      <c r="Q943" s="23"/>
      <c r="R943" s="394"/>
      <c r="S943" s="394"/>
      <c r="T943" s="23"/>
      <c r="U943" s="23"/>
      <c r="V943" s="23"/>
      <c r="W943" s="23"/>
      <c r="X943" s="23"/>
      <c r="Y943" s="23"/>
      <c r="Z943" s="23"/>
      <c r="AA943" s="23"/>
      <c r="AB943" s="23"/>
    </row>
    <row r="944" spans="3:28" ht="15.75" customHeight="1">
      <c r="C944" s="456"/>
      <c r="D944" s="459"/>
      <c r="E944" s="459"/>
      <c r="F944" s="8"/>
      <c r="G944" s="8"/>
      <c r="H944" s="460"/>
      <c r="I944" s="23"/>
      <c r="J944" s="460"/>
      <c r="K944" s="460"/>
      <c r="L944" s="460"/>
      <c r="M944" s="23"/>
      <c r="N944" s="394"/>
      <c r="O944" s="23"/>
      <c r="P944" s="23"/>
      <c r="Q944" s="23"/>
      <c r="R944" s="394"/>
      <c r="S944" s="394"/>
      <c r="T944" s="23"/>
      <c r="U944" s="23"/>
      <c r="V944" s="23"/>
      <c r="W944" s="23"/>
      <c r="X944" s="23"/>
      <c r="Y944" s="23"/>
      <c r="Z944" s="23"/>
      <c r="AA944" s="23"/>
      <c r="AB944" s="23"/>
    </row>
    <row r="945" spans="3:28" ht="15.75" customHeight="1">
      <c r="C945" s="456"/>
      <c r="D945" s="459"/>
      <c r="E945" s="459"/>
      <c r="F945" s="8"/>
      <c r="G945" s="8"/>
      <c r="H945" s="460"/>
      <c r="I945" s="23"/>
      <c r="J945" s="460"/>
      <c r="K945" s="460"/>
      <c r="L945" s="460"/>
      <c r="M945" s="23"/>
      <c r="N945" s="394"/>
      <c r="O945" s="23"/>
      <c r="P945" s="23"/>
      <c r="Q945" s="23"/>
      <c r="R945" s="394"/>
      <c r="S945" s="394"/>
      <c r="T945" s="23"/>
      <c r="U945" s="23"/>
      <c r="V945" s="23"/>
      <c r="W945" s="23"/>
      <c r="X945" s="23"/>
      <c r="Y945" s="23"/>
      <c r="Z945" s="23"/>
      <c r="AA945" s="23"/>
      <c r="AB945" s="23"/>
    </row>
    <row r="946" spans="3:28" ht="15.75" customHeight="1">
      <c r="C946" s="456"/>
      <c r="D946" s="459"/>
      <c r="E946" s="459"/>
      <c r="F946" s="8"/>
      <c r="G946" s="8"/>
      <c r="H946" s="460"/>
      <c r="I946" s="23"/>
      <c r="J946" s="460"/>
      <c r="K946" s="460"/>
      <c r="L946" s="460"/>
      <c r="M946" s="23"/>
      <c r="N946" s="394"/>
      <c r="O946" s="23"/>
      <c r="P946" s="23"/>
      <c r="Q946" s="23"/>
      <c r="R946" s="394"/>
      <c r="S946" s="394"/>
      <c r="T946" s="23"/>
      <c r="U946" s="23"/>
      <c r="V946" s="23"/>
      <c r="W946" s="23"/>
      <c r="X946" s="23"/>
      <c r="Y946" s="23"/>
      <c r="Z946" s="23"/>
      <c r="AA946" s="23"/>
      <c r="AB946" s="23"/>
    </row>
    <row r="947" spans="3:28" ht="15.75" customHeight="1">
      <c r="C947" s="456"/>
      <c r="D947" s="459"/>
      <c r="E947" s="459"/>
      <c r="F947" s="8"/>
      <c r="G947" s="8"/>
      <c r="H947" s="460"/>
      <c r="I947" s="23"/>
      <c r="J947" s="460"/>
      <c r="K947" s="460"/>
      <c r="L947" s="460"/>
      <c r="M947" s="23"/>
      <c r="N947" s="394"/>
      <c r="O947" s="23"/>
      <c r="P947" s="23"/>
      <c r="Q947" s="23"/>
      <c r="R947" s="394"/>
      <c r="S947" s="394"/>
      <c r="T947" s="23"/>
      <c r="U947" s="23"/>
      <c r="V947" s="23"/>
      <c r="W947" s="23"/>
      <c r="X947" s="23"/>
      <c r="Y947" s="23"/>
      <c r="Z947" s="23"/>
      <c r="AA947" s="23"/>
      <c r="AB947" s="23"/>
    </row>
    <row r="948" spans="3:28" ht="15.75" customHeight="1">
      <c r="C948" s="456"/>
      <c r="D948" s="459"/>
      <c r="E948" s="459"/>
      <c r="F948" s="8"/>
      <c r="G948" s="8"/>
      <c r="H948" s="460"/>
      <c r="I948" s="23"/>
      <c r="J948" s="460"/>
      <c r="K948" s="460"/>
      <c r="L948" s="460"/>
      <c r="M948" s="23"/>
      <c r="N948" s="394"/>
      <c r="O948" s="23"/>
      <c r="P948" s="23"/>
      <c r="Q948" s="23"/>
      <c r="R948" s="394"/>
      <c r="S948" s="394"/>
      <c r="T948" s="23"/>
      <c r="U948" s="23"/>
      <c r="V948" s="23"/>
      <c r="W948" s="23"/>
      <c r="X948" s="23"/>
      <c r="Y948" s="23"/>
      <c r="Z948" s="23"/>
      <c r="AA948" s="23"/>
      <c r="AB948" s="23"/>
    </row>
    <row r="949" spans="3:28" ht="15.75" customHeight="1">
      <c r="C949" s="456"/>
      <c r="D949" s="459"/>
      <c r="E949" s="459"/>
      <c r="F949" s="8"/>
      <c r="G949" s="8"/>
      <c r="H949" s="460"/>
      <c r="I949" s="23"/>
      <c r="J949" s="460"/>
      <c r="K949" s="460"/>
      <c r="L949" s="460"/>
      <c r="M949" s="23"/>
      <c r="N949" s="394"/>
      <c r="O949" s="23"/>
      <c r="P949" s="23"/>
      <c r="Q949" s="23"/>
      <c r="R949" s="394"/>
      <c r="S949" s="394"/>
      <c r="T949" s="23"/>
      <c r="U949" s="23"/>
      <c r="V949" s="23"/>
      <c r="W949" s="23"/>
      <c r="X949" s="23"/>
      <c r="Y949" s="23"/>
      <c r="Z949" s="23"/>
      <c r="AA949" s="23"/>
      <c r="AB949" s="23"/>
    </row>
    <row r="950" spans="3:28" ht="15.75" customHeight="1">
      <c r="C950" s="456"/>
      <c r="D950" s="459"/>
      <c r="E950" s="459"/>
      <c r="F950" s="8"/>
      <c r="G950" s="8"/>
      <c r="H950" s="460"/>
      <c r="I950" s="23"/>
      <c r="J950" s="460"/>
      <c r="K950" s="460"/>
      <c r="L950" s="460"/>
      <c r="M950" s="23"/>
      <c r="N950" s="394"/>
      <c r="O950" s="23"/>
      <c r="P950" s="23"/>
      <c r="Q950" s="23"/>
      <c r="R950" s="394"/>
      <c r="S950" s="394"/>
      <c r="T950" s="23"/>
      <c r="U950" s="23"/>
      <c r="V950" s="23"/>
      <c r="W950" s="23"/>
      <c r="X950" s="23"/>
      <c r="Y950" s="23"/>
      <c r="Z950" s="23"/>
      <c r="AA950" s="23"/>
      <c r="AB950" s="23"/>
    </row>
    <row r="951" spans="3:28" ht="15.75" customHeight="1">
      <c r="C951" s="456"/>
      <c r="D951" s="459"/>
      <c r="E951" s="459"/>
      <c r="F951" s="8"/>
      <c r="G951" s="8"/>
      <c r="H951" s="460"/>
      <c r="I951" s="23"/>
      <c r="J951" s="460"/>
      <c r="K951" s="460"/>
      <c r="L951" s="460"/>
      <c r="M951" s="23"/>
      <c r="N951" s="394"/>
      <c r="O951" s="23"/>
      <c r="P951" s="23"/>
      <c r="Q951" s="23"/>
      <c r="R951" s="394"/>
      <c r="S951" s="394"/>
      <c r="T951" s="23"/>
      <c r="U951" s="23"/>
      <c r="V951" s="23"/>
      <c r="W951" s="23"/>
      <c r="X951" s="23"/>
      <c r="Y951" s="23"/>
      <c r="Z951" s="23"/>
      <c r="AA951" s="23"/>
      <c r="AB951" s="23"/>
    </row>
    <row r="952" spans="3:28" ht="15.75" customHeight="1">
      <c r="C952" s="456"/>
      <c r="D952" s="459"/>
      <c r="E952" s="459"/>
      <c r="F952" s="8"/>
      <c r="G952" s="8"/>
      <c r="H952" s="460"/>
      <c r="I952" s="23"/>
      <c r="J952" s="460"/>
      <c r="K952" s="460"/>
      <c r="L952" s="460"/>
      <c r="M952" s="23"/>
      <c r="N952" s="394"/>
      <c r="O952" s="23"/>
      <c r="P952" s="23"/>
      <c r="Q952" s="23"/>
      <c r="R952" s="394"/>
      <c r="S952" s="394"/>
      <c r="T952" s="23"/>
      <c r="U952" s="23"/>
      <c r="V952" s="23"/>
      <c r="W952" s="23"/>
      <c r="X952" s="23"/>
      <c r="Y952" s="23"/>
      <c r="Z952" s="23"/>
      <c r="AA952" s="23"/>
      <c r="AB952" s="23"/>
    </row>
    <row r="953" spans="3:28" ht="15.75" customHeight="1">
      <c r="C953" s="456"/>
      <c r="D953" s="459"/>
      <c r="E953" s="459"/>
      <c r="F953" s="8"/>
      <c r="G953" s="8"/>
      <c r="H953" s="460"/>
      <c r="I953" s="23"/>
      <c r="J953" s="460"/>
      <c r="K953" s="460"/>
      <c r="L953" s="460"/>
      <c r="M953" s="23"/>
      <c r="N953" s="394"/>
      <c r="O953" s="23"/>
      <c r="P953" s="23"/>
      <c r="Q953" s="23"/>
      <c r="R953" s="394"/>
      <c r="S953" s="394"/>
      <c r="T953" s="23"/>
      <c r="U953" s="23"/>
      <c r="V953" s="23"/>
      <c r="W953" s="23"/>
      <c r="X953" s="23"/>
      <c r="Y953" s="23"/>
      <c r="Z953" s="23"/>
      <c r="AA953" s="23"/>
      <c r="AB953" s="23"/>
    </row>
    <row r="954" spans="3:28" ht="15.75" customHeight="1">
      <c r="C954" s="456"/>
      <c r="D954" s="459"/>
      <c r="E954" s="459"/>
      <c r="F954" s="8"/>
      <c r="G954" s="8"/>
      <c r="H954" s="460"/>
      <c r="I954" s="23"/>
      <c r="J954" s="460"/>
      <c r="K954" s="460"/>
      <c r="L954" s="460"/>
      <c r="M954" s="23"/>
      <c r="N954" s="394"/>
      <c r="O954" s="23"/>
      <c r="P954" s="23"/>
      <c r="Q954" s="23"/>
      <c r="R954" s="394"/>
      <c r="S954" s="394"/>
      <c r="T954" s="23"/>
      <c r="U954" s="23"/>
      <c r="V954" s="23"/>
      <c r="W954" s="23"/>
      <c r="X954" s="23"/>
      <c r="Y954" s="23"/>
      <c r="Z954" s="23"/>
      <c r="AA954" s="23"/>
      <c r="AB954" s="23"/>
    </row>
    <row r="955" spans="3:28" ht="15.75" customHeight="1">
      <c r="C955" s="456"/>
      <c r="D955" s="459"/>
      <c r="E955" s="459"/>
      <c r="F955" s="8"/>
      <c r="G955" s="8"/>
      <c r="H955" s="460"/>
      <c r="I955" s="23"/>
      <c r="J955" s="460"/>
      <c r="K955" s="460"/>
      <c r="L955" s="460"/>
      <c r="M955" s="23"/>
      <c r="N955" s="394"/>
      <c r="O955" s="23"/>
      <c r="P955" s="23"/>
      <c r="Q955" s="23"/>
      <c r="R955" s="394"/>
      <c r="S955" s="394"/>
      <c r="T955" s="23"/>
      <c r="U955" s="23"/>
      <c r="V955" s="23"/>
      <c r="W955" s="23"/>
      <c r="X955" s="23"/>
      <c r="Y955" s="23"/>
      <c r="Z955" s="23"/>
      <c r="AA955" s="23"/>
      <c r="AB955" s="23"/>
    </row>
    <row r="956" spans="3:28" ht="15.75" customHeight="1">
      <c r="C956" s="456"/>
      <c r="D956" s="459"/>
      <c r="E956" s="459"/>
      <c r="F956" s="8"/>
      <c r="G956" s="8"/>
      <c r="H956" s="460"/>
      <c r="I956" s="23"/>
      <c r="J956" s="460"/>
      <c r="K956" s="460"/>
      <c r="L956" s="460"/>
      <c r="M956" s="23"/>
      <c r="N956" s="394"/>
      <c r="O956" s="23"/>
      <c r="P956" s="23"/>
      <c r="Q956" s="23"/>
      <c r="R956" s="394"/>
      <c r="S956" s="394"/>
      <c r="T956" s="23"/>
      <c r="U956" s="23"/>
      <c r="V956" s="23"/>
      <c r="W956" s="23"/>
      <c r="X956" s="23"/>
      <c r="Y956" s="23"/>
      <c r="Z956" s="23"/>
      <c r="AA956" s="23"/>
      <c r="AB956" s="23"/>
    </row>
    <row r="957" spans="3:28" ht="15.75" customHeight="1">
      <c r="C957" s="456"/>
      <c r="D957" s="459"/>
      <c r="E957" s="459"/>
      <c r="F957" s="8"/>
      <c r="G957" s="8"/>
      <c r="H957" s="460"/>
      <c r="I957" s="23"/>
      <c r="J957" s="460"/>
      <c r="K957" s="460"/>
      <c r="L957" s="460"/>
      <c r="M957" s="23"/>
      <c r="N957" s="394"/>
      <c r="O957" s="23"/>
      <c r="P957" s="23"/>
      <c r="Q957" s="23"/>
      <c r="R957" s="394"/>
      <c r="S957" s="394"/>
      <c r="T957" s="23"/>
      <c r="U957" s="23"/>
      <c r="V957" s="23"/>
      <c r="W957" s="23"/>
      <c r="X957" s="23"/>
      <c r="Y957" s="23"/>
      <c r="Z957" s="23"/>
      <c r="AA957" s="23"/>
      <c r="AB957" s="23"/>
    </row>
    <row r="958" spans="3:28" ht="15.75" customHeight="1">
      <c r="C958" s="456"/>
      <c r="D958" s="459"/>
      <c r="E958" s="459"/>
      <c r="F958" s="8"/>
      <c r="G958" s="8"/>
      <c r="H958" s="460"/>
      <c r="I958" s="23"/>
      <c r="J958" s="460"/>
      <c r="K958" s="460"/>
      <c r="L958" s="460"/>
      <c r="M958" s="23"/>
      <c r="N958" s="394"/>
      <c r="O958" s="23"/>
      <c r="P958" s="23"/>
      <c r="Q958" s="23"/>
      <c r="R958" s="394"/>
      <c r="S958" s="394"/>
      <c r="T958" s="23"/>
      <c r="U958" s="23"/>
      <c r="V958" s="23"/>
      <c r="W958" s="23"/>
      <c r="X958" s="23"/>
      <c r="Y958" s="23"/>
      <c r="Z958" s="23"/>
      <c r="AA958" s="23"/>
      <c r="AB958" s="23"/>
    </row>
    <row r="959" spans="3:28" ht="15.75" customHeight="1">
      <c r="C959" s="456"/>
      <c r="D959" s="459"/>
      <c r="E959" s="459"/>
      <c r="F959" s="8"/>
      <c r="G959" s="8"/>
      <c r="H959" s="460"/>
      <c r="I959" s="23"/>
      <c r="J959" s="460"/>
      <c r="K959" s="460"/>
      <c r="L959" s="460"/>
      <c r="M959" s="23"/>
      <c r="N959" s="394"/>
      <c r="O959" s="23"/>
      <c r="P959" s="23"/>
      <c r="Q959" s="23"/>
      <c r="R959" s="394"/>
      <c r="S959" s="394"/>
      <c r="T959" s="23"/>
      <c r="U959" s="23"/>
      <c r="V959" s="23"/>
      <c r="W959" s="23"/>
      <c r="X959" s="23"/>
      <c r="Y959" s="23"/>
      <c r="Z959" s="23"/>
      <c r="AA959" s="23"/>
      <c r="AB959" s="23"/>
    </row>
    <row r="960" spans="3:28" ht="15.75" customHeight="1">
      <c r="C960" s="456"/>
      <c r="D960" s="459"/>
      <c r="E960" s="459"/>
      <c r="F960" s="8"/>
      <c r="G960" s="8"/>
      <c r="H960" s="460"/>
      <c r="I960" s="23"/>
      <c r="J960" s="460"/>
      <c r="K960" s="460"/>
      <c r="L960" s="460"/>
      <c r="M960" s="23"/>
      <c r="N960" s="394"/>
      <c r="O960" s="23"/>
      <c r="P960" s="23"/>
      <c r="Q960" s="23"/>
      <c r="R960" s="394"/>
      <c r="S960" s="394"/>
      <c r="T960" s="23"/>
      <c r="U960" s="23"/>
      <c r="V960" s="23"/>
      <c r="W960" s="23"/>
      <c r="X960" s="23"/>
      <c r="Y960" s="23"/>
      <c r="Z960" s="23"/>
      <c r="AA960" s="23"/>
      <c r="AB960" s="23"/>
    </row>
    <row r="961" spans="3:28" ht="15.75" customHeight="1">
      <c r="C961" s="456"/>
      <c r="D961" s="459"/>
      <c r="E961" s="459"/>
      <c r="F961" s="8"/>
      <c r="G961" s="8"/>
      <c r="H961" s="460"/>
      <c r="I961" s="23"/>
      <c r="J961" s="460"/>
      <c r="K961" s="460"/>
      <c r="L961" s="460"/>
      <c r="M961" s="23"/>
      <c r="N961" s="394"/>
      <c r="O961" s="23"/>
      <c r="P961" s="23"/>
      <c r="Q961" s="23"/>
      <c r="R961" s="394"/>
      <c r="S961" s="394"/>
      <c r="T961" s="23"/>
      <c r="U961" s="23"/>
      <c r="V961" s="23"/>
      <c r="W961" s="23"/>
      <c r="X961" s="23"/>
      <c r="Y961" s="23"/>
      <c r="Z961" s="23"/>
      <c r="AA961" s="23"/>
      <c r="AB961" s="23"/>
    </row>
    <row r="962" spans="3:28" ht="15.75" customHeight="1">
      <c r="C962" s="456"/>
      <c r="D962" s="459"/>
      <c r="E962" s="459"/>
      <c r="F962" s="8"/>
      <c r="G962" s="8"/>
      <c r="H962" s="460"/>
      <c r="I962" s="23"/>
      <c r="J962" s="460"/>
      <c r="K962" s="460"/>
      <c r="L962" s="460"/>
      <c r="M962" s="23"/>
      <c r="N962" s="394"/>
      <c r="O962" s="23"/>
      <c r="P962" s="23"/>
      <c r="Q962" s="23"/>
      <c r="R962" s="394"/>
      <c r="S962" s="394"/>
      <c r="T962" s="23"/>
      <c r="U962" s="23"/>
      <c r="V962" s="23"/>
      <c r="W962" s="23"/>
      <c r="X962" s="23"/>
      <c r="Y962" s="23"/>
      <c r="Z962" s="23"/>
      <c r="AA962" s="23"/>
      <c r="AB962" s="23"/>
    </row>
    <row r="963" spans="3:28" ht="15.75" customHeight="1">
      <c r="C963" s="456"/>
      <c r="D963" s="459"/>
      <c r="E963" s="459"/>
      <c r="F963" s="8"/>
      <c r="G963" s="8"/>
      <c r="H963" s="460"/>
      <c r="I963" s="23"/>
      <c r="J963" s="460"/>
      <c r="K963" s="460"/>
      <c r="L963" s="460"/>
      <c r="M963" s="23"/>
      <c r="N963" s="394"/>
      <c r="O963" s="23"/>
      <c r="P963" s="23"/>
      <c r="Q963" s="23"/>
      <c r="R963" s="394"/>
      <c r="S963" s="394"/>
      <c r="T963" s="23"/>
      <c r="U963" s="23"/>
      <c r="V963" s="23"/>
      <c r="W963" s="23"/>
      <c r="X963" s="23"/>
      <c r="Y963" s="23"/>
      <c r="Z963" s="23"/>
      <c r="AA963" s="23"/>
      <c r="AB963" s="23"/>
    </row>
    <row r="964" spans="3:28" ht="15.75" customHeight="1">
      <c r="C964" s="456"/>
      <c r="D964" s="459"/>
      <c r="E964" s="459"/>
      <c r="F964" s="8"/>
      <c r="G964" s="8"/>
      <c r="H964" s="460"/>
      <c r="I964" s="23"/>
      <c r="J964" s="460"/>
      <c r="K964" s="460"/>
      <c r="L964" s="460"/>
      <c r="M964" s="23"/>
      <c r="N964" s="394"/>
      <c r="O964" s="23"/>
      <c r="P964" s="23"/>
      <c r="Q964" s="23"/>
      <c r="R964" s="394"/>
      <c r="S964" s="394"/>
      <c r="T964" s="23"/>
      <c r="U964" s="23"/>
      <c r="V964" s="23"/>
      <c r="W964" s="23"/>
      <c r="X964" s="23"/>
      <c r="Y964" s="23"/>
      <c r="Z964" s="23"/>
      <c r="AA964" s="23"/>
      <c r="AB964" s="23"/>
    </row>
    <row r="965" spans="3:28" ht="15.75" customHeight="1">
      <c r="C965" s="456"/>
      <c r="D965" s="459"/>
      <c r="E965" s="459"/>
      <c r="F965" s="8"/>
      <c r="G965" s="8"/>
      <c r="H965" s="460"/>
      <c r="I965" s="23"/>
      <c r="J965" s="460"/>
      <c r="K965" s="460"/>
      <c r="L965" s="460"/>
      <c r="M965" s="23"/>
      <c r="N965" s="394"/>
      <c r="O965" s="23"/>
      <c r="P965" s="23"/>
      <c r="Q965" s="23"/>
      <c r="R965" s="394"/>
      <c r="S965" s="394"/>
      <c r="T965" s="23"/>
      <c r="U965" s="23"/>
      <c r="V965" s="23"/>
      <c r="W965" s="23"/>
      <c r="X965" s="23"/>
      <c r="Y965" s="23"/>
      <c r="Z965" s="23"/>
      <c r="AA965" s="23"/>
      <c r="AB965" s="23"/>
    </row>
    <row r="966" spans="3:28" ht="15.75" customHeight="1">
      <c r="C966" s="456"/>
      <c r="D966" s="459"/>
      <c r="E966" s="459"/>
      <c r="F966" s="8"/>
      <c r="G966" s="8"/>
      <c r="H966" s="460"/>
      <c r="I966" s="23"/>
      <c r="J966" s="460"/>
      <c r="K966" s="460"/>
      <c r="L966" s="460"/>
      <c r="M966" s="23"/>
      <c r="N966" s="394"/>
      <c r="O966" s="23"/>
      <c r="P966" s="23"/>
      <c r="Q966" s="23"/>
      <c r="R966" s="394"/>
      <c r="S966" s="394"/>
      <c r="T966" s="23"/>
      <c r="U966" s="23"/>
      <c r="V966" s="23"/>
      <c r="W966" s="23"/>
      <c r="X966" s="23"/>
      <c r="Y966" s="23"/>
      <c r="Z966" s="23"/>
      <c r="AA966" s="23"/>
      <c r="AB966" s="23"/>
    </row>
    <row r="967" spans="3:28" ht="15.75" customHeight="1">
      <c r="C967" s="456"/>
      <c r="D967" s="459"/>
      <c r="E967" s="459"/>
      <c r="F967" s="8"/>
      <c r="G967" s="8"/>
      <c r="H967" s="460"/>
      <c r="I967" s="23"/>
      <c r="J967" s="460"/>
      <c r="K967" s="460"/>
      <c r="L967" s="460"/>
      <c r="M967" s="23"/>
      <c r="N967" s="394"/>
      <c r="O967" s="23"/>
      <c r="P967" s="23"/>
      <c r="Q967" s="23"/>
      <c r="R967" s="394"/>
      <c r="S967" s="394"/>
      <c r="T967" s="23"/>
      <c r="U967" s="23"/>
      <c r="V967" s="23"/>
      <c r="W967" s="23"/>
      <c r="X967" s="23"/>
      <c r="Y967" s="23"/>
      <c r="Z967" s="23"/>
      <c r="AA967" s="23"/>
      <c r="AB967" s="23"/>
    </row>
    <row r="968" spans="3:28" ht="15.75" customHeight="1">
      <c r="C968" s="456"/>
      <c r="D968" s="459"/>
      <c r="E968" s="459"/>
      <c r="F968" s="8"/>
      <c r="G968" s="8"/>
      <c r="H968" s="460"/>
      <c r="I968" s="23"/>
      <c r="J968" s="460"/>
      <c r="K968" s="460"/>
      <c r="L968" s="460"/>
      <c r="M968" s="23"/>
      <c r="N968" s="394"/>
      <c r="O968" s="23"/>
      <c r="P968" s="23"/>
      <c r="Q968" s="23"/>
      <c r="R968" s="394"/>
      <c r="S968" s="394"/>
      <c r="T968" s="23"/>
      <c r="U968" s="23"/>
      <c r="V968" s="23"/>
      <c r="W968" s="23"/>
      <c r="X968" s="23"/>
      <c r="Y968" s="23"/>
      <c r="Z968" s="23"/>
      <c r="AA968" s="23"/>
      <c r="AB968" s="23"/>
    </row>
    <row r="969" spans="3:28" ht="15.75" customHeight="1">
      <c r="C969" s="456"/>
      <c r="D969" s="459"/>
      <c r="E969" s="459"/>
      <c r="F969" s="8"/>
      <c r="G969" s="8"/>
      <c r="H969" s="460"/>
      <c r="I969" s="23"/>
      <c r="J969" s="460"/>
      <c r="K969" s="460"/>
      <c r="L969" s="460"/>
      <c r="M969" s="23"/>
      <c r="N969" s="394"/>
      <c r="O969" s="23"/>
      <c r="P969" s="23"/>
      <c r="Q969" s="23"/>
      <c r="R969" s="394"/>
      <c r="S969" s="394"/>
      <c r="T969" s="23"/>
      <c r="U969" s="23"/>
      <c r="V969" s="23"/>
      <c r="W969" s="23"/>
      <c r="X969" s="23"/>
      <c r="Y969" s="23"/>
      <c r="Z969" s="23"/>
      <c r="AA969" s="23"/>
      <c r="AB969" s="23"/>
    </row>
    <row r="970" spans="3:28" ht="15.75" customHeight="1">
      <c r="C970" s="456"/>
      <c r="D970" s="459"/>
      <c r="E970" s="459"/>
      <c r="F970" s="8"/>
      <c r="G970" s="8"/>
      <c r="H970" s="460"/>
      <c r="I970" s="23"/>
      <c r="J970" s="460"/>
      <c r="K970" s="460"/>
      <c r="L970" s="460"/>
      <c r="M970" s="23"/>
      <c r="N970" s="394"/>
      <c r="O970" s="23"/>
      <c r="P970" s="23"/>
      <c r="Q970" s="23"/>
      <c r="R970" s="394"/>
      <c r="S970" s="394"/>
      <c r="T970" s="23"/>
      <c r="U970" s="23"/>
      <c r="V970" s="23"/>
      <c r="W970" s="23"/>
      <c r="X970" s="23"/>
      <c r="Y970" s="23"/>
      <c r="Z970" s="23"/>
      <c r="AA970" s="23"/>
      <c r="AB970" s="23"/>
    </row>
    <row r="971" spans="3:28" ht="15.75" customHeight="1">
      <c r="C971" s="456"/>
      <c r="D971" s="459"/>
      <c r="E971" s="459"/>
      <c r="F971" s="8"/>
      <c r="G971" s="8"/>
      <c r="H971" s="460"/>
      <c r="I971" s="23"/>
      <c r="J971" s="460"/>
      <c r="K971" s="460"/>
      <c r="L971" s="460"/>
      <c r="M971" s="23"/>
      <c r="N971" s="394"/>
      <c r="O971" s="23"/>
      <c r="P971" s="23"/>
      <c r="Q971" s="23"/>
      <c r="R971" s="394"/>
      <c r="S971" s="394"/>
      <c r="T971" s="23"/>
      <c r="U971" s="23"/>
      <c r="V971" s="23"/>
      <c r="W971" s="23"/>
      <c r="X971" s="23"/>
      <c r="Y971" s="23"/>
      <c r="Z971" s="23"/>
      <c r="AA971" s="23"/>
      <c r="AB971" s="23"/>
    </row>
    <row r="972" spans="3:28" ht="15.75" customHeight="1">
      <c r="C972" s="456"/>
      <c r="D972" s="459"/>
      <c r="E972" s="459"/>
      <c r="F972" s="8"/>
      <c r="G972" s="8"/>
      <c r="H972" s="460"/>
      <c r="I972" s="23"/>
      <c r="J972" s="460"/>
      <c r="K972" s="460"/>
      <c r="L972" s="460"/>
      <c r="M972" s="23"/>
      <c r="N972" s="394"/>
      <c r="O972" s="23"/>
      <c r="P972" s="23"/>
      <c r="Q972" s="23"/>
      <c r="R972" s="394"/>
      <c r="S972" s="394"/>
      <c r="T972" s="23"/>
      <c r="U972" s="23"/>
      <c r="V972" s="23"/>
      <c r="W972" s="23"/>
      <c r="X972" s="23"/>
      <c r="Y972" s="23"/>
      <c r="Z972" s="23"/>
      <c r="AA972" s="23"/>
      <c r="AB972" s="23"/>
    </row>
    <row r="973" spans="3:28" ht="15.75" customHeight="1">
      <c r="C973" s="456"/>
      <c r="D973" s="459"/>
      <c r="E973" s="459"/>
      <c r="F973" s="8"/>
      <c r="G973" s="8"/>
      <c r="H973" s="460"/>
      <c r="I973" s="23"/>
      <c r="J973" s="460"/>
      <c r="K973" s="460"/>
      <c r="L973" s="460"/>
      <c r="M973" s="23"/>
      <c r="N973" s="394"/>
      <c r="O973" s="23"/>
      <c r="P973" s="23"/>
      <c r="Q973" s="23"/>
      <c r="R973" s="394"/>
      <c r="S973" s="394"/>
      <c r="T973" s="23"/>
      <c r="U973" s="23"/>
      <c r="V973" s="23"/>
      <c r="W973" s="23"/>
      <c r="X973" s="23"/>
      <c r="Y973" s="23"/>
      <c r="Z973" s="23"/>
      <c r="AA973" s="23"/>
      <c r="AB973" s="23"/>
    </row>
    <row r="974" spans="3:28" ht="15.75" customHeight="1">
      <c r="C974" s="456"/>
      <c r="D974" s="459"/>
      <c r="E974" s="459"/>
      <c r="F974" s="8"/>
      <c r="G974" s="8"/>
      <c r="H974" s="460"/>
      <c r="I974" s="23"/>
      <c r="J974" s="460"/>
      <c r="K974" s="460"/>
      <c r="L974" s="460"/>
      <c r="M974" s="23"/>
      <c r="N974" s="394"/>
      <c r="O974" s="23"/>
      <c r="P974" s="23"/>
      <c r="Q974" s="23"/>
      <c r="R974" s="394"/>
      <c r="S974" s="394"/>
      <c r="T974" s="23"/>
      <c r="U974" s="23"/>
      <c r="V974" s="23"/>
      <c r="W974" s="23"/>
      <c r="X974" s="23"/>
      <c r="Y974" s="23"/>
      <c r="Z974" s="23"/>
      <c r="AA974" s="23"/>
      <c r="AB974" s="23"/>
    </row>
    <row r="975" spans="3:28" ht="15.75" customHeight="1">
      <c r="C975" s="456"/>
      <c r="D975" s="459"/>
      <c r="E975" s="459"/>
      <c r="F975" s="8"/>
      <c r="G975" s="8"/>
      <c r="H975" s="460"/>
      <c r="I975" s="23"/>
      <c r="J975" s="460"/>
      <c r="K975" s="460"/>
      <c r="L975" s="460"/>
      <c r="M975" s="23"/>
      <c r="N975" s="394"/>
      <c r="O975" s="23"/>
      <c r="P975" s="23"/>
      <c r="Q975" s="23"/>
      <c r="R975" s="394"/>
      <c r="S975" s="394"/>
      <c r="T975" s="23"/>
      <c r="U975" s="23"/>
      <c r="V975" s="23"/>
      <c r="W975" s="23"/>
      <c r="X975" s="23"/>
      <c r="Y975" s="23"/>
      <c r="Z975" s="23"/>
      <c r="AA975" s="23"/>
      <c r="AB975" s="23"/>
    </row>
    <row r="976" spans="3:28" ht="15.75" customHeight="1">
      <c r="C976" s="456"/>
      <c r="D976" s="459"/>
      <c r="E976" s="459"/>
      <c r="F976" s="8"/>
      <c r="G976" s="8"/>
      <c r="H976" s="460"/>
      <c r="I976" s="23"/>
      <c r="J976" s="460"/>
      <c r="K976" s="460"/>
      <c r="L976" s="460"/>
      <c r="M976" s="23"/>
      <c r="N976" s="394"/>
      <c r="O976" s="23"/>
      <c r="P976" s="23"/>
      <c r="Q976" s="23"/>
      <c r="R976" s="394"/>
      <c r="S976" s="394"/>
      <c r="T976" s="23"/>
      <c r="U976" s="23"/>
      <c r="V976" s="23"/>
      <c r="W976" s="23"/>
      <c r="X976" s="23"/>
      <c r="Y976" s="23"/>
      <c r="Z976" s="23"/>
      <c r="AA976" s="23"/>
      <c r="AB976" s="23"/>
    </row>
    <row r="977" spans="3:28" ht="15.75" customHeight="1">
      <c r="C977" s="456"/>
      <c r="D977" s="459"/>
      <c r="E977" s="459"/>
      <c r="F977" s="8"/>
      <c r="G977" s="8"/>
      <c r="H977" s="460"/>
      <c r="I977" s="23"/>
      <c r="J977" s="460"/>
      <c r="K977" s="460"/>
      <c r="L977" s="460"/>
      <c r="M977" s="23"/>
      <c r="N977" s="394"/>
      <c r="O977" s="23"/>
      <c r="P977" s="23"/>
      <c r="Q977" s="23"/>
      <c r="R977" s="394"/>
      <c r="S977" s="394"/>
      <c r="T977" s="23"/>
      <c r="U977" s="23"/>
      <c r="V977" s="23"/>
      <c r="W977" s="23"/>
      <c r="X977" s="23"/>
      <c r="Y977" s="23"/>
      <c r="Z977" s="23"/>
      <c r="AA977" s="23"/>
      <c r="AB977" s="23"/>
    </row>
    <row r="978" spans="3:28" ht="15.75" customHeight="1">
      <c r="C978" s="456"/>
      <c r="D978" s="459"/>
      <c r="E978" s="459"/>
      <c r="F978" s="8"/>
      <c r="G978" s="8"/>
      <c r="H978" s="460"/>
      <c r="I978" s="23"/>
      <c r="J978" s="460"/>
      <c r="K978" s="460"/>
      <c r="L978" s="460"/>
      <c r="M978" s="23"/>
      <c r="N978" s="394"/>
      <c r="O978" s="23"/>
      <c r="P978" s="23"/>
      <c r="Q978" s="23"/>
      <c r="R978" s="394"/>
      <c r="S978" s="394"/>
      <c r="T978" s="23"/>
      <c r="U978" s="23"/>
      <c r="V978" s="23"/>
      <c r="W978" s="23"/>
      <c r="X978" s="23"/>
      <c r="Y978" s="23"/>
      <c r="Z978" s="23"/>
      <c r="AA978" s="23"/>
      <c r="AB978" s="23"/>
    </row>
    <row r="979" spans="3:28" ht="15.75" customHeight="1">
      <c r="C979" s="456"/>
      <c r="D979" s="459"/>
      <c r="E979" s="459"/>
      <c r="F979" s="8"/>
      <c r="G979" s="8"/>
      <c r="H979" s="460"/>
      <c r="I979" s="23"/>
      <c r="J979" s="460"/>
      <c r="K979" s="460"/>
      <c r="L979" s="460"/>
      <c r="M979" s="23"/>
      <c r="N979" s="394"/>
      <c r="O979" s="23"/>
      <c r="P979" s="23"/>
      <c r="Q979" s="23"/>
      <c r="R979" s="394"/>
      <c r="S979" s="394"/>
      <c r="T979" s="23"/>
      <c r="U979" s="23"/>
      <c r="V979" s="23"/>
      <c r="W979" s="23"/>
      <c r="X979" s="23"/>
      <c r="Y979" s="23"/>
      <c r="Z979" s="23"/>
      <c r="AA979" s="23"/>
      <c r="AB979" s="23"/>
    </row>
    <row r="980" spans="3:28" ht="15.75" customHeight="1">
      <c r="C980" s="456"/>
      <c r="D980" s="459"/>
      <c r="E980" s="459"/>
      <c r="F980" s="8"/>
      <c r="G980" s="8"/>
      <c r="H980" s="460"/>
      <c r="I980" s="23"/>
      <c r="J980" s="460"/>
      <c r="K980" s="460"/>
      <c r="L980" s="460"/>
      <c r="M980" s="23"/>
      <c r="N980" s="394"/>
      <c r="O980" s="23"/>
      <c r="P980" s="23"/>
      <c r="Q980" s="23"/>
      <c r="R980" s="394"/>
      <c r="S980" s="394"/>
      <c r="T980" s="23"/>
      <c r="U980" s="23"/>
      <c r="V980" s="23"/>
      <c r="W980" s="23"/>
      <c r="X980" s="23"/>
      <c r="Y980" s="23"/>
      <c r="Z980" s="23"/>
      <c r="AA980" s="23"/>
      <c r="AB980" s="23"/>
    </row>
    <row r="981" spans="3:28" ht="15.75" customHeight="1">
      <c r="C981" s="456"/>
      <c r="D981" s="459"/>
      <c r="E981" s="459"/>
      <c r="F981" s="8"/>
      <c r="G981" s="8"/>
      <c r="H981" s="460"/>
      <c r="I981" s="23"/>
      <c r="J981" s="460"/>
      <c r="K981" s="460"/>
      <c r="L981" s="460"/>
      <c r="M981" s="23"/>
      <c r="N981" s="394"/>
      <c r="O981" s="23"/>
      <c r="P981" s="23"/>
      <c r="Q981" s="23"/>
      <c r="R981" s="394"/>
      <c r="S981" s="394"/>
      <c r="T981" s="23"/>
      <c r="U981" s="23"/>
      <c r="V981" s="23"/>
      <c r="W981" s="23"/>
      <c r="X981" s="23"/>
      <c r="Y981" s="23"/>
      <c r="Z981" s="23"/>
      <c r="AA981" s="23"/>
      <c r="AB981" s="23"/>
    </row>
    <row r="982" spans="3:28" ht="15.75" customHeight="1">
      <c r="C982" s="456"/>
      <c r="D982" s="459"/>
      <c r="E982" s="459"/>
      <c r="F982" s="8"/>
      <c r="G982" s="8"/>
      <c r="H982" s="460"/>
      <c r="I982" s="23"/>
      <c r="J982" s="460"/>
      <c r="K982" s="460"/>
      <c r="L982" s="460"/>
      <c r="M982" s="23"/>
      <c r="N982" s="394"/>
      <c r="O982" s="23"/>
      <c r="P982" s="23"/>
      <c r="Q982" s="23"/>
      <c r="R982" s="394"/>
      <c r="S982" s="394"/>
      <c r="T982" s="23"/>
      <c r="U982" s="23"/>
      <c r="V982" s="23"/>
      <c r="W982" s="23"/>
      <c r="X982" s="23"/>
      <c r="Y982" s="23"/>
      <c r="Z982" s="23"/>
      <c r="AA982" s="23"/>
      <c r="AB982" s="23"/>
    </row>
    <row r="983" spans="3:28" ht="15.75" customHeight="1">
      <c r="C983" s="456"/>
      <c r="D983" s="459"/>
      <c r="E983" s="459"/>
      <c r="F983" s="8"/>
      <c r="G983" s="8"/>
      <c r="H983" s="460"/>
      <c r="I983" s="23"/>
      <c r="J983" s="460"/>
      <c r="K983" s="460"/>
      <c r="L983" s="460"/>
      <c r="M983" s="23"/>
      <c r="N983" s="394"/>
      <c r="O983" s="23"/>
      <c r="P983" s="23"/>
      <c r="Q983" s="23"/>
      <c r="R983" s="394"/>
      <c r="S983" s="394"/>
      <c r="T983" s="23"/>
      <c r="U983" s="23"/>
      <c r="V983" s="23"/>
      <c r="W983" s="23"/>
      <c r="X983" s="23"/>
      <c r="Y983" s="23"/>
      <c r="Z983" s="23"/>
      <c r="AA983" s="23"/>
      <c r="AB983" s="23"/>
    </row>
    <row r="984" spans="3:28" ht="15.75" customHeight="1">
      <c r="C984" s="456"/>
      <c r="D984" s="459"/>
      <c r="E984" s="459"/>
      <c r="F984" s="8"/>
      <c r="G984" s="8"/>
      <c r="H984" s="460"/>
      <c r="I984" s="23"/>
      <c r="J984" s="460"/>
      <c r="K984" s="460"/>
      <c r="L984" s="460"/>
      <c r="M984" s="23"/>
      <c r="N984" s="394"/>
      <c r="O984" s="23"/>
      <c r="P984" s="23"/>
      <c r="Q984" s="23"/>
      <c r="R984" s="394"/>
      <c r="S984" s="394"/>
      <c r="T984" s="23"/>
      <c r="U984" s="23"/>
      <c r="V984" s="23"/>
      <c r="W984" s="23"/>
      <c r="X984" s="23"/>
      <c r="Y984" s="23"/>
      <c r="Z984" s="23"/>
      <c r="AA984" s="23"/>
      <c r="AB984" s="23"/>
    </row>
    <row r="985" spans="3:28" ht="15.75" customHeight="1">
      <c r="C985" s="456"/>
      <c r="D985" s="459"/>
      <c r="E985" s="459"/>
      <c r="F985" s="8"/>
      <c r="G985" s="8"/>
      <c r="H985" s="460"/>
      <c r="I985" s="23"/>
      <c r="J985" s="460"/>
      <c r="K985" s="460"/>
      <c r="L985" s="460"/>
      <c r="M985" s="23"/>
      <c r="N985" s="394"/>
      <c r="O985" s="23"/>
      <c r="P985" s="23"/>
      <c r="Q985" s="23"/>
      <c r="R985" s="394"/>
      <c r="S985" s="394"/>
      <c r="T985" s="23"/>
      <c r="U985" s="23"/>
      <c r="V985" s="23"/>
      <c r="W985" s="23"/>
      <c r="X985" s="23"/>
      <c r="Y985" s="23"/>
      <c r="Z985" s="23"/>
      <c r="AA985" s="23"/>
      <c r="AB985" s="23"/>
    </row>
    <row r="986" spans="3:28" ht="15.75" customHeight="1">
      <c r="C986" s="456"/>
      <c r="D986" s="459"/>
      <c r="E986" s="459"/>
      <c r="F986" s="8"/>
      <c r="G986" s="8"/>
      <c r="H986" s="460"/>
      <c r="I986" s="23"/>
      <c r="J986" s="460"/>
      <c r="K986" s="460"/>
      <c r="L986" s="460"/>
      <c r="M986" s="23"/>
      <c r="N986" s="394"/>
      <c r="O986" s="23"/>
      <c r="P986" s="23"/>
      <c r="Q986" s="23"/>
      <c r="R986" s="394"/>
      <c r="S986" s="394"/>
      <c r="T986" s="23"/>
      <c r="U986" s="23"/>
      <c r="V986" s="23"/>
      <c r="W986" s="23"/>
      <c r="X986" s="23"/>
      <c r="Y986" s="23"/>
      <c r="Z986" s="23"/>
      <c r="AA986" s="23"/>
      <c r="AB986" s="23"/>
    </row>
    <row r="987" spans="3:28" ht="15.75" customHeight="1">
      <c r="C987" s="456"/>
      <c r="D987" s="459"/>
      <c r="E987" s="459"/>
      <c r="F987" s="8"/>
      <c r="G987" s="8"/>
      <c r="H987" s="460"/>
      <c r="I987" s="23"/>
      <c r="J987" s="460"/>
      <c r="K987" s="460"/>
      <c r="L987" s="460"/>
      <c r="M987" s="23"/>
      <c r="N987" s="394"/>
      <c r="O987" s="23"/>
      <c r="P987" s="23"/>
      <c r="Q987" s="23"/>
      <c r="R987" s="394"/>
      <c r="S987" s="394"/>
      <c r="T987" s="23"/>
      <c r="U987" s="23"/>
      <c r="V987" s="23"/>
      <c r="W987" s="23"/>
      <c r="X987" s="23"/>
      <c r="Y987" s="23"/>
      <c r="Z987" s="23"/>
      <c r="AA987" s="23"/>
      <c r="AB987" s="23"/>
    </row>
    <row r="988" spans="3:28" ht="15.75" customHeight="1">
      <c r="C988" s="456"/>
      <c r="D988" s="459"/>
      <c r="E988" s="459"/>
      <c r="F988" s="8"/>
      <c r="G988" s="8"/>
      <c r="H988" s="460"/>
      <c r="I988" s="23"/>
      <c r="J988" s="460"/>
      <c r="K988" s="460"/>
      <c r="L988" s="460"/>
      <c r="M988" s="23"/>
      <c r="N988" s="394"/>
      <c r="O988" s="23"/>
      <c r="P988" s="23"/>
      <c r="Q988" s="23"/>
      <c r="R988" s="394"/>
      <c r="S988" s="394"/>
      <c r="T988" s="23"/>
      <c r="U988" s="23"/>
      <c r="V988" s="23"/>
      <c r="W988" s="23"/>
      <c r="X988" s="23"/>
      <c r="Y988" s="23"/>
      <c r="Z988" s="23"/>
      <c r="AA988" s="23"/>
      <c r="AB988" s="23"/>
    </row>
    <row r="989" spans="3:28" ht="15.75" customHeight="1">
      <c r="C989" s="456"/>
      <c r="D989" s="459"/>
      <c r="E989" s="459"/>
      <c r="F989" s="8"/>
      <c r="G989" s="8"/>
      <c r="H989" s="460"/>
      <c r="I989" s="23"/>
      <c r="J989" s="460"/>
      <c r="K989" s="460"/>
      <c r="L989" s="460"/>
      <c r="M989" s="23"/>
      <c r="N989" s="394"/>
      <c r="O989" s="23"/>
      <c r="P989" s="23"/>
      <c r="Q989" s="23"/>
      <c r="R989" s="394"/>
      <c r="S989" s="394"/>
      <c r="T989" s="23"/>
      <c r="U989" s="23"/>
      <c r="V989" s="23"/>
      <c r="W989" s="23"/>
      <c r="X989" s="23"/>
      <c r="Y989" s="23"/>
      <c r="Z989" s="23"/>
      <c r="AA989" s="23"/>
      <c r="AB989" s="23"/>
    </row>
    <row r="990" spans="3:28" ht="15.75" customHeight="1">
      <c r="C990" s="456"/>
      <c r="D990" s="459"/>
      <c r="E990" s="459"/>
      <c r="F990" s="8"/>
      <c r="G990" s="8"/>
      <c r="H990" s="460"/>
      <c r="I990" s="23"/>
      <c r="J990" s="460"/>
      <c r="K990" s="460"/>
      <c r="L990" s="460"/>
      <c r="M990" s="23"/>
      <c r="N990" s="394"/>
      <c r="O990" s="23"/>
      <c r="P990" s="23"/>
      <c r="Q990" s="23"/>
      <c r="R990" s="394"/>
      <c r="S990" s="394"/>
      <c r="T990" s="23"/>
      <c r="U990" s="23"/>
      <c r="V990" s="23"/>
      <c r="W990" s="23"/>
      <c r="X990" s="23"/>
      <c r="Y990" s="23"/>
      <c r="Z990" s="23"/>
      <c r="AA990" s="23"/>
      <c r="AB990" s="23"/>
    </row>
    <row r="991" spans="3:28" ht="15.75" customHeight="1">
      <c r="C991" s="456"/>
      <c r="D991" s="459"/>
      <c r="E991" s="459"/>
      <c r="F991" s="8"/>
      <c r="G991" s="8"/>
      <c r="H991" s="460"/>
      <c r="I991" s="23"/>
      <c r="J991" s="460"/>
      <c r="K991" s="460"/>
      <c r="L991" s="460"/>
      <c r="M991" s="23"/>
      <c r="N991" s="394"/>
      <c r="O991" s="23"/>
      <c r="P991" s="23"/>
      <c r="Q991" s="23"/>
      <c r="R991" s="394"/>
      <c r="S991" s="394"/>
      <c r="T991" s="23"/>
      <c r="U991" s="23"/>
      <c r="V991" s="23"/>
      <c r="W991" s="23"/>
      <c r="X991" s="23"/>
      <c r="Y991" s="23"/>
      <c r="Z991" s="23"/>
      <c r="AA991" s="23"/>
      <c r="AB991" s="23"/>
    </row>
    <row r="992" spans="3:28" ht="15.75" customHeight="1">
      <c r="C992" s="456"/>
      <c r="D992" s="459"/>
      <c r="E992" s="459"/>
      <c r="F992" s="8"/>
      <c r="G992" s="8"/>
      <c r="H992" s="460"/>
      <c r="I992" s="23"/>
      <c r="J992" s="460"/>
      <c r="K992" s="460"/>
      <c r="L992" s="460"/>
      <c r="M992" s="23"/>
      <c r="N992" s="394"/>
      <c r="O992" s="23"/>
      <c r="P992" s="23"/>
      <c r="Q992" s="23"/>
      <c r="R992" s="394"/>
      <c r="S992" s="394"/>
      <c r="T992" s="23"/>
      <c r="U992" s="23"/>
      <c r="V992" s="23"/>
      <c r="W992" s="23"/>
      <c r="X992" s="23"/>
      <c r="Y992" s="23"/>
      <c r="Z992" s="23"/>
      <c r="AA992" s="23"/>
      <c r="AB992" s="23"/>
    </row>
    <row r="993" spans="3:28" ht="15.75" customHeight="1">
      <c r="C993" s="456"/>
      <c r="D993" s="459"/>
      <c r="E993" s="459"/>
      <c r="F993" s="8"/>
      <c r="G993" s="8"/>
      <c r="H993" s="460"/>
      <c r="I993" s="23"/>
      <c r="J993" s="460"/>
      <c r="K993" s="460"/>
      <c r="L993" s="460"/>
      <c r="M993" s="23"/>
      <c r="N993" s="394"/>
      <c r="O993" s="23"/>
      <c r="P993" s="23"/>
      <c r="Q993" s="23"/>
      <c r="R993" s="394"/>
      <c r="S993" s="394"/>
      <c r="T993" s="23"/>
      <c r="U993" s="23"/>
      <c r="V993" s="23"/>
      <c r="W993" s="23"/>
      <c r="X993" s="23"/>
      <c r="Y993" s="23"/>
      <c r="Z993" s="23"/>
      <c r="AA993" s="23"/>
      <c r="AB993" s="23"/>
    </row>
    <row r="994" spans="3:28" ht="15.75" customHeight="1">
      <c r="C994" s="456"/>
      <c r="D994" s="459"/>
      <c r="E994" s="459"/>
      <c r="F994" s="8"/>
      <c r="G994" s="8"/>
      <c r="H994" s="460"/>
      <c r="I994" s="23"/>
      <c r="J994" s="460"/>
      <c r="K994" s="460"/>
      <c r="L994" s="460"/>
      <c r="M994" s="23"/>
      <c r="N994" s="394"/>
      <c r="O994" s="23"/>
      <c r="P994" s="23"/>
      <c r="Q994" s="23"/>
      <c r="R994" s="394"/>
      <c r="S994" s="394"/>
      <c r="T994" s="23"/>
      <c r="U994" s="23"/>
      <c r="V994" s="23"/>
      <c r="W994" s="23"/>
      <c r="X994" s="23"/>
      <c r="Y994" s="23"/>
      <c r="Z994" s="23"/>
      <c r="AA994" s="23"/>
      <c r="AB994" s="23"/>
    </row>
    <row r="995" spans="3:28" ht="15.75" customHeight="1">
      <c r="C995" s="456"/>
      <c r="D995" s="459"/>
      <c r="E995" s="459"/>
      <c r="F995" s="8"/>
      <c r="G995" s="8"/>
      <c r="H995" s="460"/>
      <c r="I995" s="23"/>
      <c r="J995" s="460"/>
      <c r="K995" s="460"/>
      <c r="L995" s="460"/>
      <c r="M995" s="23"/>
      <c r="N995" s="394"/>
      <c r="O995" s="23"/>
      <c r="P995" s="23"/>
      <c r="Q995" s="23"/>
      <c r="R995" s="394"/>
      <c r="S995" s="394"/>
      <c r="T995" s="23"/>
      <c r="U995" s="23"/>
      <c r="V995" s="23"/>
      <c r="W995" s="23"/>
      <c r="X995" s="23"/>
      <c r="Y995" s="23"/>
      <c r="Z995" s="23"/>
      <c r="AA995" s="23"/>
      <c r="AB995" s="23"/>
    </row>
    <row r="996" spans="3:28" ht="15.75" customHeight="1">
      <c r="C996" s="456"/>
      <c r="D996" s="459"/>
      <c r="E996" s="459"/>
      <c r="F996" s="8"/>
      <c r="G996" s="8"/>
      <c r="H996" s="460"/>
      <c r="I996" s="23"/>
      <c r="J996" s="460"/>
      <c r="K996" s="460"/>
      <c r="L996" s="460"/>
      <c r="M996" s="23"/>
      <c r="N996" s="394"/>
      <c r="O996" s="23"/>
      <c r="P996" s="23"/>
      <c r="Q996" s="23"/>
      <c r="R996" s="394"/>
      <c r="S996" s="394"/>
      <c r="T996" s="23"/>
      <c r="U996" s="23"/>
      <c r="V996" s="23"/>
      <c r="W996" s="23"/>
      <c r="X996" s="23"/>
      <c r="Y996" s="23"/>
      <c r="Z996" s="23"/>
      <c r="AA996" s="23"/>
      <c r="AB996" s="23"/>
    </row>
    <row r="997" spans="3:28" ht="15.75" customHeight="1">
      <c r="C997" s="456"/>
      <c r="D997" s="459"/>
      <c r="E997" s="459"/>
      <c r="F997" s="8"/>
      <c r="G997" s="8"/>
      <c r="H997" s="460"/>
      <c r="I997" s="23"/>
      <c r="J997" s="460"/>
      <c r="K997" s="460"/>
      <c r="L997" s="460"/>
      <c r="M997" s="23"/>
      <c r="N997" s="394"/>
      <c r="O997" s="23"/>
      <c r="P997" s="23"/>
      <c r="Q997" s="23"/>
      <c r="R997" s="394"/>
      <c r="S997" s="394"/>
      <c r="T997" s="23"/>
      <c r="U997" s="23"/>
      <c r="V997" s="23"/>
      <c r="W997" s="23"/>
      <c r="X997" s="23"/>
      <c r="Y997" s="23"/>
      <c r="Z997" s="23"/>
      <c r="AA997" s="23"/>
      <c r="AB997" s="23"/>
    </row>
    <row r="998" spans="3:28" ht="15.75" customHeight="1">
      <c r="C998" s="456"/>
      <c r="D998" s="459"/>
      <c r="E998" s="459"/>
      <c r="F998" s="8"/>
      <c r="G998" s="8"/>
      <c r="H998" s="460"/>
      <c r="I998" s="23"/>
      <c r="J998" s="460"/>
      <c r="K998" s="460"/>
      <c r="L998" s="460"/>
      <c r="M998" s="23"/>
      <c r="N998" s="394"/>
      <c r="O998" s="23"/>
      <c r="P998" s="23"/>
      <c r="Q998" s="23"/>
      <c r="R998" s="394"/>
      <c r="S998" s="394"/>
      <c r="T998" s="23"/>
      <c r="U998" s="23"/>
      <c r="V998" s="23"/>
      <c r="W998" s="23"/>
      <c r="X998" s="23"/>
      <c r="Y998" s="23"/>
      <c r="Z998" s="23"/>
      <c r="AA998" s="23"/>
      <c r="AB998" s="23"/>
    </row>
    <row r="999" spans="3:28" ht="15.75" customHeight="1">
      <c r="C999" s="456"/>
      <c r="D999" s="459"/>
      <c r="E999" s="459"/>
      <c r="F999" s="8"/>
      <c r="G999" s="8"/>
      <c r="H999" s="460"/>
      <c r="I999" s="23"/>
      <c r="J999" s="460"/>
      <c r="K999" s="460"/>
      <c r="L999" s="460"/>
      <c r="M999" s="23"/>
      <c r="N999" s="394"/>
      <c r="O999" s="23"/>
      <c r="P999" s="23"/>
      <c r="Q999" s="23"/>
      <c r="R999" s="394"/>
      <c r="S999" s="394"/>
      <c r="T999" s="23"/>
      <c r="U999" s="23"/>
      <c r="V999" s="23"/>
      <c r="W999" s="23"/>
      <c r="X999" s="23"/>
      <c r="Y999" s="23"/>
      <c r="Z999" s="23"/>
      <c r="AA999" s="23"/>
      <c r="AB999" s="23"/>
    </row>
    <row r="1000" spans="3:28" ht="15.75" customHeight="1">
      <c r="C1000" s="456"/>
      <c r="D1000" s="459"/>
      <c r="E1000" s="459"/>
      <c r="F1000" s="8"/>
      <c r="G1000" s="8"/>
      <c r="H1000" s="460"/>
      <c r="I1000" s="23"/>
      <c r="J1000" s="460"/>
      <c r="K1000" s="460"/>
      <c r="L1000" s="460"/>
      <c r="M1000" s="23"/>
      <c r="N1000" s="394"/>
      <c r="O1000" s="23"/>
      <c r="P1000" s="23"/>
      <c r="Q1000" s="23"/>
      <c r="R1000" s="394"/>
      <c r="S1000" s="394"/>
      <c r="T1000" s="23"/>
      <c r="U1000" s="23"/>
      <c r="V1000" s="23"/>
      <c r="W1000" s="23"/>
      <c r="X1000" s="23"/>
      <c r="Y1000" s="23"/>
      <c r="Z1000" s="23"/>
      <c r="AA1000" s="23"/>
      <c r="AB1000" s="23"/>
    </row>
    <row r="1001" spans="3:28" ht="15.75" customHeight="1">
      <c r="C1001" s="456"/>
      <c r="D1001" s="459"/>
      <c r="E1001" s="459"/>
      <c r="F1001" s="8"/>
      <c r="G1001" s="8"/>
      <c r="H1001" s="460"/>
      <c r="I1001" s="23"/>
      <c r="J1001" s="460"/>
      <c r="K1001" s="460"/>
      <c r="L1001" s="460"/>
      <c r="M1001" s="23"/>
      <c r="N1001" s="394"/>
      <c r="O1001" s="23"/>
      <c r="P1001" s="23"/>
      <c r="Q1001" s="23"/>
      <c r="R1001" s="394"/>
      <c r="S1001" s="394"/>
      <c r="T1001" s="23"/>
      <c r="U1001" s="23"/>
      <c r="V1001" s="23"/>
      <c r="W1001" s="23"/>
      <c r="X1001" s="23"/>
      <c r="Y1001" s="23"/>
      <c r="Z1001" s="23"/>
      <c r="AA1001" s="23"/>
      <c r="AB1001" s="23"/>
    </row>
    <row r="1002" spans="3:28" ht="15.75" customHeight="1">
      <c r="C1002" s="456"/>
      <c r="D1002" s="459"/>
      <c r="E1002" s="459"/>
      <c r="F1002" s="8"/>
      <c r="G1002" s="8"/>
      <c r="H1002" s="460"/>
      <c r="I1002" s="23"/>
      <c r="J1002" s="460"/>
      <c r="K1002" s="460"/>
      <c r="L1002" s="460"/>
      <c r="M1002" s="23"/>
      <c r="N1002" s="394"/>
      <c r="O1002" s="23"/>
      <c r="P1002" s="23"/>
      <c r="Q1002" s="23"/>
      <c r="R1002" s="394"/>
      <c r="S1002" s="394"/>
      <c r="T1002" s="23"/>
      <c r="U1002" s="23"/>
      <c r="V1002" s="23"/>
      <c r="W1002" s="23"/>
      <c r="X1002" s="23"/>
      <c r="Y1002" s="23"/>
      <c r="Z1002" s="23"/>
      <c r="AA1002" s="23"/>
      <c r="AB1002" s="23"/>
    </row>
    <row r="1003" spans="3:28" ht="15.75" customHeight="1">
      <c r="C1003" s="456"/>
      <c r="D1003" s="459"/>
      <c r="E1003" s="459"/>
      <c r="F1003" s="8"/>
      <c r="G1003" s="8"/>
      <c r="H1003" s="460"/>
      <c r="I1003" s="23"/>
      <c r="J1003" s="460"/>
      <c r="K1003" s="460"/>
      <c r="L1003" s="460"/>
      <c r="M1003" s="23"/>
      <c r="N1003" s="394"/>
      <c r="O1003" s="23"/>
      <c r="P1003" s="23"/>
      <c r="Q1003" s="23"/>
      <c r="R1003" s="394"/>
      <c r="S1003" s="394"/>
      <c r="T1003" s="23"/>
      <c r="U1003" s="23"/>
      <c r="V1003" s="23"/>
      <c r="W1003" s="23"/>
      <c r="X1003" s="23"/>
      <c r="Y1003" s="23"/>
      <c r="Z1003" s="23"/>
      <c r="AA1003" s="23"/>
      <c r="AB1003" s="23"/>
    </row>
    <row r="1004" spans="3:28" ht="15.75" customHeight="1">
      <c r="C1004" s="456"/>
      <c r="D1004" s="459"/>
      <c r="E1004" s="459"/>
      <c r="F1004" s="8"/>
      <c r="G1004" s="8"/>
      <c r="H1004" s="460"/>
      <c r="I1004" s="23"/>
      <c r="J1004" s="460"/>
      <c r="K1004" s="460"/>
      <c r="L1004" s="460"/>
      <c r="M1004" s="23"/>
      <c r="N1004" s="394"/>
      <c r="O1004" s="23"/>
      <c r="P1004" s="23"/>
      <c r="Q1004" s="23"/>
      <c r="R1004" s="394"/>
      <c r="S1004" s="394"/>
      <c r="T1004" s="23"/>
      <c r="U1004" s="23"/>
      <c r="V1004" s="23"/>
      <c r="W1004" s="23"/>
      <c r="X1004" s="23"/>
      <c r="Y1004" s="23"/>
      <c r="Z1004" s="23"/>
      <c r="AA1004" s="23"/>
      <c r="AB1004" s="23"/>
    </row>
    <row r="1005" spans="3:28" ht="15.75" customHeight="1">
      <c r="C1005" s="456"/>
      <c r="D1005" s="459"/>
      <c r="E1005" s="459"/>
      <c r="F1005" s="8"/>
      <c r="G1005" s="8"/>
      <c r="H1005" s="460"/>
      <c r="I1005" s="23"/>
      <c r="J1005" s="460"/>
      <c r="K1005" s="460"/>
      <c r="L1005" s="460"/>
      <c r="M1005" s="23"/>
      <c r="N1005" s="394"/>
      <c r="O1005" s="23"/>
      <c r="P1005" s="23"/>
      <c r="Q1005" s="23"/>
      <c r="R1005" s="394"/>
      <c r="S1005" s="394"/>
      <c r="T1005" s="23"/>
      <c r="U1005" s="23"/>
      <c r="V1005" s="23"/>
      <c r="W1005" s="23"/>
      <c r="X1005" s="23"/>
      <c r="Y1005" s="23"/>
      <c r="Z1005" s="23"/>
      <c r="AA1005" s="23"/>
      <c r="AB1005" s="23"/>
    </row>
    <row r="1006" spans="3:28" ht="15.75" customHeight="1">
      <c r="C1006" s="456"/>
      <c r="D1006" s="459"/>
      <c r="E1006" s="459"/>
      <c r="F1006" s="8"/>
      <c r="G1006" s="8"/>
      <c r="H1006" s="460"/>
      <c r="I1006" s="23"/>
      <c r="J1006" s="460"/>
      <c r="K1006" s="460"/>
      <c r="L1006" s="460"/>
      <c r="M1006" s="23"/>
      <c r="N1006" s="394"/>
      <c r="O1006" s="23"/>
      <c r="P1006" s="23"/>
      <c r="Q1006" s="23"/>
      <c r="R1006" s="394"/>
      <c r="S1006" s="394"/>
      <c r="T1006" s="23"/>
      <c r="U1006" s="23"/>
      <c r="V1006" s="23"/>
      <c r="W1006" s="23"/>
      <c r="X1006" s="23"/>
      <c r="Y1006" s="23"/>
      <c r="Z1006" s="23"/>
      <c r="AA1006" s="23"/>
      <c r="AB1006" s="23"/>
    </row>
    <row r="1007" spans="3:28" ht="15.75" customHeight="1">
      <c r="C1007" s="456"/>
      <c r="D1007" s="459"/>
      <c r="E1007" s="459"/>
      <c r="F1007" s="8"/>
      <c r="G1007" s="8"/>
      <c r="H1007" s="460"/>
      <c r="I1007" s="23"/>
      <c r="J1007" s="460"/>
      <c r="K1007" s="460"/>
      <c r="L1007" s="460"/>
      <c r="M1007" s="23"/>
      <c r="N1007" s="394"/>
      <c r="O1007" s="23"/>
      <c r="P1007" s="23"/>
      <c r="Q1007" s="23"/>
      <c r="R1007" s="394"/>
      <c r="S1007" s="394"/>
      <c r="T1007" s="23"/>
      <c r="U1007" s="23"/>
      <c r="V1007" s="23"/>
      <c r="W1007" s="23"/>
      <c r="X1007" s="23"/>
      <c r="Y1007" s="23"/>
      <c r="Z1007" s="23"/>
      <c r="AA1007" s="23"/>
      <c r="AB1007" s="23"/>
    </row>
    <row r="1008" spans="3:28" ht="15.75" customHeight="1">
      <c r="C1008" s="456"/>
      <c r="D1008" s="459"/>
      <c r="E1008" s="459"/>
      <c r="F1008" s="8"/>
      <c r="G1008" s="8"/>
      <c r="H1008" s="460"/>
      <c r="I1008" s="23"/>
      <c r="J1008" s="460"/>
      <c r="K1008" s="460"/>
      <c r="L1008" s="460"/>
      <c r="M1008" s="23"/>
      <c r="N1008" s="394"/>
      <c r="O1008" s="23"/>
      <c r="P1008" s="23"/>
      <c r="Q1008" s="23"/>
      <c r="R1008" s="394"/>
      <c r="S1008" s="394"/>
      <c r="T1008" s="23"/>
      <c r="U1008" s="23"/>
      <c r="V1008" s="23"/>
      <c r="W1008" s="23"/>
      <c r="X1008" s="23"/>
      <c r="Y1008" s="23"/>
      <c r="Z1008" s="23"/>
      <c r="AA1008" s="23"/>
      <c r="AB1008" s="23"/>
    </row>
    <row r="1009" spans="3:28" ht="15.75" customHeight="1">
      <c r="C1009" s="456"/>
      <c r="D1009" s="459"/>
      <c r="E1009" s="459"/>
      <c r="F1009" s="8"/>
      <c r="G1009" s="8"/>
      <c r="H1009" s="460"/>
      <c r="I1009" s="23"/>
      <c r="J1009" s="460"/>
      <c r="K1009" s="460"/>
      <c r="L1009" s="460"/>
      <c r="M1009" s="23"/>
      <c r="N1009" s="394"/>
      <c r="O1009" s="23"/>
      <c r="P1009" s="23"/>
      <c r="Q1009" s="23"/>
      <c r="R1009" s="394"/>
      <c r="S1009" s="394"/>
      <c r="T1009" s="23"/>
      <c r="U1009" s="23"/>
      <c r="V1009" s="23"/>
      <c r="W1009" s="23"/>
      <c r="X1009" s="23"/>
      <c r="Y1009" s="23"/>
      <c r="Z1009" s="23"/>
      <c r="AA1009" s="23"/>
      <c r="AB1009" s="23"/>
    </row>
    <row r="1010" spans="3:28" ht="15.75" customHeight="1">
      <c r="C1010" s="456"/>
      <c r="D1010" s="459"/>
      <c r="E1010" s="459"/>
      <c r="G1010" s="8"/>
      <c r="H1010" s="460"/>
      <c r="I1010" s="23"/>
      <c r="J1010" s="460"/>
      <c r="K1010" s="460"/>
      <c r="L1010" s="460"/>
      <c r="M1010" s="23"/>
      <c r="N1010" s="394"/>
      <c r="O1010" s="23"/>
      <c r="P1010" s="23"/>
      <c r="Q1010" s="23"/>
      <c r="R1010" s="394"/>
      <c r="S1010" s="394"/>
      <c r="T1010" s="23"/>
      <c r="U1010" s="23"/>
      <c r="V1010" s="23"/>
      <c r="W1010" s="23"/>
      <c r="X1010" s="23"/>
      <c r="Y1010" s="23"/>
      <c r="Z1010" s="23"/>
      <c r="AA1010" s="23"/>
      <c r="AB1010" s="23"/>
    </row>
  </sheetData>
  <sheetProtection algorithmName="SHA-512" hashValue="mP+m285bBOeh5JiX+ZYxT2/6lxdAduL2htVXB+neA+Bv6YtWUAs8+GLIdK4kbOnMOvSdJFzFpNAdMLH7RjFM6A==" saltValue="XtZ6jLEes5wk8qmru7gvFA==" spinCount="100000" sheet="1" objects="1" scenarios="1"/>
  <mergeCells count="33">
    <mergeCell ref="F29:G29"/>
    <mergeCell ref="F20:G20"/>
    <mergeCell ref="F28:G28"/>
    <mergeCell ref="F27:G27"/>
    <mergeCell ref="F23:G23"/>
    <mergeCell ref="F22:G22"/>
    <mergeCell ref="F21:G21"/>
    <mergeCell ref="F37:G37"/>
    <mergeCell ref="F36:G36"/>
    <mergeCell ref="F35:G35"/>
    <mergeCell ref="F31:G31"/>
    <mergeCell ref="F30:G30"/>
    <mergeCell ref="F48:G48"/>
    <mergeCell ref="F47:G47"/>
    <mergeCell ref="F46:G46"/>
    <mergeCell ref="F42:G42"/>
    <mergeCell ref="F41:G41"/>
    <mergeCell ref="D80:N80"/>
    <mergeCell ref="A79:N79"/>
    <mergeCell ref="C2:N2"/>
    <mergeCell ref="F12:G12"/>
    <mergeCell ref="F13:G13"/>
    <mergeCell ref="F14:G14"/>
    <mergeCell ref="H3:N3"/>
    <mergeCell ref="H4:I4"/>
    <mergeCell ref="J4:K4"/>
    <mergeCell ref="L4:M4"/>
    <mergeCell ref="F10:G10"/>
    <mergeCell ref="F11:G11"/>
    <mergeCell ref="F55:G55"/>
    <mergeCell ref="F54:G54"/>
    <mergeCell ref="F50:G50"/>
    <mergeCell ref="F49:G49"/>
  </mergeCells>
  <conditionalFormatting sqref="A79:N79">
    <cfRule type="cellIs" dxfId="82" priority="2" operator="equal">
      <formula>0</formula>
    </cfRule>
  </conditionalFormatting>
  <conditionalFormatting sqref="G15:G16">
    <cfRule type="containsBlanks" dxfId="81" priority="1">
      <formula>LEN(TRIM(G15))=0</formula>
    </cfRule>
  </conditionalFormatting>
  <conditionalFormatting sqref="I5">
    <cfRule type="iconSet" priority="529">
      <iconSet showValue="0">
        <cfvo type="percent" val="0"/>
        <cfvo type="num" val="0.5"/>
        <cfvo type="num" val="1"/>
      </iconSet>
    </cfRule>
  </conditionalFormatting>
  <conditionalFormatting sqref="I6">
    <cfRule type="iconSet" priority="410">
      <iconSet showValue="0">
        <cfvo type="percent" val="0"/>
        <cfvo type="num" val="0.5"/>
        <cfvo type="num" val="1"/>
      </iconSet>
    </cfRule>
  </conditionalFormatting>
  <conditionalFormatting sqref="I8">
    <cfRule type="iconSet" priority="157">
      <iconSet showValue="0">
        <cfvo type="percent" val="0"/>
        <cfvo type="num" val="0.5"/>
        <cfvo type="num" val="1"/>
      </iconSet>
    </cfRule>
  </conditionalFormatting>
  <conditionalFormatting sqref="I10">
    <cfRule type="iconSet" priority="140">
      <iconSet showValue="0">
        <cfvo type="percent" val="0"/>
        <cfvo type="num" val="0.5"/>
        <cfvo type="num" val="1"/>
      </iconSet>
    </cfRule>
  </conditionalFormatting>
  <conditionalFormatting sqref="I11">
    <cfRule type="iconSet" priority="141">
      <iconSet showValue="0">
        <cfvo type="percent" val="0"/>
        <cfvo type="num" val="0.5"/>
        <cfvo type="num" val="1"/>
      </iconSet>
    </cfRule>
  </conditionalFormatting>
  <conditionalFormatting sqref="I12">
    <cfRule type="iconSet" priority="142">
      <iconSet showValue="0">
        <cfvo type="percent" val="0"/>
        <cfvo type="num" val="0.5"/>
        <cfvo type="num" val="1"/>
      </iconSet>
    </cfRule>
  </conditionalFormatting>
  <conditionalFormatting sqref="I13">
    <cfRule type="iconSet" priority="145">
      <iconSet showValue="0">
        <cfvo type="percent" val="0"/>
        <cfvo type="num" val="0.5"/>
        <cfvo type="num" val="1"/>
      </iconSet>
    </cfRule>
  </conditionalFormatting>
  <conditionalFormatting sqref="I14">
    <cfRule type="iconSet" priority="146">
      <iconSet showValue="0">
        <cfvo type="percent" val="0"/>
        <cfvo type="num" val="0.5"/>
        <cfvo type="num" val="1"/>
      </iconSet>
    </cfRule>
  </conditionalFormatting>
  <conditionalFormatting sqref="I15">
    <cfRule type="iconSet" priority="144">
      <iconSet showValue="0">
        <cfvo type="percent" val="0"/>
        <cfvo type="num" val="0.5"/>
        <cfvo type="num" val="1"/>
      </iconSet>
    </cfRule>
  </conditionalFormatting>
  <conditionalFormatting sqref="I16">
    <cfRule type="iconSet" priority="143">
      <iconSet showValue="0">
        <cfvo type="percent" val="0"/>
        <cfvo type="num" val="0.5"/>
        <cfvo type="num" val="1"/>
      </iconSet>
    </cfRule>
  </conditionalFormatting>
  <conditionalFormatting sqref="I18">
    <cfRule type="iconSet" priority="155">
      <iconSet showValue="0">
        <cfvo type="percent" val="0"/>
        <cfvo type="num" val="0.5"/>
        <cfvo type="num" val="1"/>
      </iconSet>
    </cfRule>
  </conditionalFormatting>
  <conditionalFormatting sqref="I20">
    <cfRule type="iconSet" priority="149">
      <iconSet showValue="0">
        <cfvo type="percent" val="0"/>
        <cfvo type="num" val="0.5"/>
        <cfvo type="num" val="1"/>
      </iconSet>
    </cfRule>
  </conditionalFormatting>
  <conditionalFormatting sqref="I21">
    <cfRule type="iconSet" priority="148">
      <iconSet showValue="0">
        <cfvo type="percent" val="0"/>
        <cfvo type="num" val="0.5"/>
        <cfvo type="num" val="1"/>
      </iconSet>
    </cfRule>
  </conditionalFormatting>
  <conditionalFormatting sqref="I22">
    <cfRule type="iconSet" priority="156">
      <iconSet showValue="0">
        <cfvo type="percent" val="0"/>
        <cfvo type="num" val="0.5"/>
        <cfvo type="num" val="1"/>
      </iconSet>
    </cfRule>
  </conditionalFormatting>
  <conditionalFormatting sqref="I23">
    <cfRule type="iconSet" priority="147">
      <iconSet showValue="0">
        <cfvo type="percent" val="0"/>
        <cfvo type="num" val="0.5"/>
        <cfvo type="num" val="1"/>
      </iconSet>
    </cfRule>
  </conditionalFormatting>
  <conditionalFormatting sqref="I25">
    <cfRule type="iconSet" priority="154">
      <iconSet showValue="0">
        <cfvo type="percent" val="0"/>
        <cfvo type="num" val="0.5"/>
        <cfvo type="num" val="1"/>
      </iconSet>
    </cfRule>
  </conditionalFormatting>
  <conditionalFormatting sqref="I27">
    <cfRule type="iconSet" priority="139">
      <iconSet showValue="0">
        <cfvo type="percent" val="0"/>
        <cfvo type="num" val="0.5"/>
        <cfvo type="num" val="1"/>
      </iconSet>
    </cfRule>
  </conditionalFormatting>
  <conditionalFormatting sqref="I28">
    <cfRule type="iconSet" priority="138">
      <iconSet showValue="0">
        <cfvo type="percent" val="0"/>
        <cfvo type="num" val="0.5"/>
        <cfvo type="num" val="1"/>
      </iconSet>
    </cfRule>
  </conditionalFormatting>
  <conditionalFormatting sqref="I29">
    <cfRule type="iconSet" priority="137">
      <iconSet showValue="0">
        <cfvo type="percent" val="0"/>
        <cfvo type="num" val="0.5"/>
        <cfvo type="num" val="1"/>
      </iconSet>
    </cfRule>
  </conditionalFormatting>
  <conditionalFormatting sqref="I30">
    <cfRule type="iconSet" priority="136">
      <iconSet showValue="0">
        <cfvo type="percent" val="0"/>
        <cfvo type="num" val="0.5"/>
        <cfvo type="num" val="1"/>
      </iconSet>
    </cfRule>
  </conditionalFormatting>
  <conditionalFormatting sqref="I31">
    <cfRule type="iconSet" priority="135">
      <iconSet showValue="0">
        <cfvo type="percent" val="0"/>
        <cfvo type="num" val="0.5"/>
        <cfvo type="num" val="1"/>
      </iconSet>
    </cfRule>
  </conditionalFormatting>
  <conditionalFormatting sqref="I33">
    <cfRule type="iconSet" priority="153">
      <iconSet showValue="0">
        <cfvo type="percent" val="0"/>
        <cfvo type="num" val="0.5"/>
        <cfvo type="num" val="1"/>
      </iconSet>
    </cfRule>
  </conditionalFormatting>
  <conditionalFormatting sqref="I35">
    <cfRule type="iconSet" priority="134">
      <iconSet showValue="0">
        <cfvo type="percent" val="0"/>
        <cfvo type="num" val="0.5"/>
        <cfvo type="num" val="1"/>
      </iconSet>
    </cfRule>
  </conditionalFormatting>
  <conditionalFormatting sqref="I36">
    <cfRule type="iconSet" priority="133">
      <iconSet showValue="0">
        <cfvo type="percent" val="0"/>
        <cfvo type="num" val="0.5"/>
        <cfvo type="num" val="1"/>
      </iconSet>
    </cfRule>
  </conditionalFormatting>
  <conditionalFormatting sqref="I37">
    <cfRule type="iconSet" priority="132">
      <iconSet showValue="0">
        <cfvo type="percent" val="0"/>
        <cfvo type="num" val="0.5"/>
        <cfvo type="num" val="1"/>
      </iconSet>
    </cfRule>
  </conditionalFormatting>
  <conditionalFormatting sqref="I39">
    <cfRule type="iconSet" priority="152">
      <iconSet showValue="0">
        <cfvo type="percent" val="0"/>
        <cfvo type="num" val="0.5"/>
        <cfvo type="num" val="1"/>
      </iconSet>
    </cfRule>
  </conditionalFormatting>
  <conditionalFormatting sqref="I41">
    <cfRule type="iconSet" priority="131">
      <iconSet showValue="0">
        <cfvo type="percent" val="0"/>
        <cfvo type="num" val="0.5"/>
        <cfvo type="num" val="1"/>
      </iconSet>
    </cfRule>
  </conditionalFormatting>
  <conditionalFormatting sqref="I42">
    <cfRule type="iconSet" priority="130">
      <iconSet showValue="0">
        <cfvo type="percent" val="0"/>
        <cfvo type="num" val="0.5"/>
        <cfvo type="num" val="1"/>
      </iconSet>
    </cfRule>
  </conditionalFormatting>
  <conditionalFormatting sqref="I44">
    <cfRule type="iconSet" priority="151">
      <iconSet showValue="0">
        <cfvo type="percent" val="0"/>
        <cfvo type="num" val="0.5"/>
        <cfvo type="num" val="1"/>
      </iconSet>
    </cfRule>
  </conditionalFormatting>
  <conditionalFormatting sqref="I46">
    <cfRule type="iconSet" priority="129">
      <iconSet showValue="0">
        <cfvo type="percent" val="0"/>
        <cfvo type="num" val="0.5"/>
        <cfvo type="num" val="1"/>
      </iconSet>
    </cfRule>
  </conditionalFormatting>
  <conditionalFormatting sqref="I47">
    <cfRule type="iconSet" priority="128">
      <iconSet showValue="0">
        <cfvo type="percent" val="0"/>
        <cfvo type="num" val="0.5"/>
        <cfvo type="num" val="1"/>
      </iconSet>
    </cfRule>
  </conditionalFormatting>
  <conditionalFormatting sqref="I48">
    <cfRule type="iconSet" priority="127">
      <iconSet showValue="0">
        <cfvo type="percent" val="0"/>
        <cfvo type="num" val="0.5"/>
        <cfvo type="num" val="1"/>
      </iconSet>
    </cfRule>
  </conditionalFormatting>
  <conditionalFormatting sqref="I49">
    <cfRule type="iconSet" priority="126">
      <iconSet showValue="0">
        <cfvo type="percent" val="0"/>
        <cfvo type="num" val="0.5"/>
        <cfvo type="num" val="1"/>
      </iconSet>
    </cfRule>
  </conditionalFormatting>
  <conditionalFormatting sqref="I50">
    <cfRule type="iconSet" priority="125">
      <iconSet showValue="0">
        <cfvo type="percent" val="0"/>
        <cfvo type="num" val="0.5"/>
        <cfvo type="num" val="1"/>
      </iconSet>
    </cfRule>
  </conditionalFormatting>
  <conditionalFormatting sqref="I52">
    <cfRule type="iconSet" priority="150">
      <iconSet showValue="0">
        <cfvo type="percent" val="0"/>
        <cfvo type="num" val="0.5"/>
        <cfvo type="num" val="1"/>
      </iconSet>
    </cfRule>
  </conditionalFormatting>
  <conditionalFormatting sqref="I54">
    <cfRule type="iconSet" priority="124">
      <iconSet showValue="0">
        <cfvo type="percent" val="0"/>
        <cfvo type="num" val="0.5"/>
        <cfvo type="num" val="1"/>
      </iconSet>
    </cfRule>
  </conditionalFormatting>
  <conditionalFormatting sqref="I55">
    <cfRule type="iconSet" priority="123">
      <iconSet showValue="0">
        <cfvo type="percent" val="0"/>
        <cfvo type="num" val="0.5"/>
        <cfvo type="num" val="1"/>
      </iconSet>
    </cfRule>
  </conditionalFormatting>
  <conditionalFormatting sqref="I57:I58">
    <cfRule type="iconSet" priority="521">
      <iconSet showValue="0">
        <cfvo type="percent" val="0"/>
        <cfvo type="num" val="0.5"/>
        <cfvo type="num" val="1"/>
      </iconSet>
    </cfRule>
  </conditionalFormatting>
  <conditionalFormatting sqref="K6">
    <cfRule type="iconSet" priority="409">
      <iconSet showValue="0">
        <cfvo type="percent" val="0"/>
        <cfvo type="num" val="0.5"/>
        <cfvo type="num" val="1"/>
      </iconSet>
    </cfRule>
  </conditionalFormatting>
  <conditionalFormatting sqref="K8">
    <cfRule type="iconSet" priority="387">
      <iconSet showValue="0">
        <cfvo type="percent" val="0"/>
        <cfvo type="num" val="0.5"/>
        <cfvo type="num" val="1"/>
      </iconSet>
    </cfRule>
  </conditionalFormatting>
  <conditionalFormatting sqref="K10">
    <cfRule type="iconSet" priority="175">
      <iconSet showValue="0">
        <cfvo type="percent" val="0"/>
        <cfvo type="num" val="0.5"/>
        <cfvo type="num" val="1"/>
      </iconSet>
    </cfRule>
  </conditionalFormatting>
  <conditionalFormatting sqref="K11">
    <cfRule type="iconSet" priority="176">
      <iconSet showValue="0">
        <cfvo type="percent" val="0"/>
        <cfvo type="num" val="0.5"/>
        <cfvo type="num" val="1"/>
      </iconSet>
    </cfRule>
  </conditionalFormatting>
  <conditionalFormatting sqref="K12">
    <cfRule type="iconSet" priority="177">
      <iconSet showValue="0">
        <cfvo type="percent" val="0"/>
        <cfvo type="num" val="0.5"/>
        <cfvo type="num" val="1"/>
      </iconSet>
    </cfRule>
  </conditionalFormatting>
  <conditionalFormatting sqref="K13">
    <cfRule type="iconSet" priority="180">
      <iconSet showValue="0">
        <cfvo type="percent" val="0"/>
        <cfvo type="num" val="0.5"/>
        <cfvo type="num" val="1"/>
      </iconSet>
    </cfRule>
  </conditionalFormatting>
  <conditionalFormatting sqref="K14">
    <cfRule type="iconSet" priority="181">
      <iconSet showValue="0">
        <cfvo type="percent" val="0"/>
        <cfvo type="num" val="0.5"/>
        <cfvo type="num" val="1"/>
      </iconSet>
    </cfRule>
  </conditionalFormatting>
  <conditionalFormatting sqref="K15">
    <cfRule type="iconSet" priority="179">
      <iconSet showValue="0">
        <cfvo type="percent" val="0"/>
        <cfvo type="num" val="0.5"/>
        <cfvo type="num" val="1"/>
      </iconSet>
    </cfRule>
  </conditionalFormatting>
  <conditionalFormatting sqref="K16">
    <cfRule type="iconSet" priority="178">
      <iconSet showValue="0">
        <cfvo type="percent" val="0"/>
        <cfvo type="num" val="0.5"/>
        <cfvo type="num" val="1"/>
      </iconSet>
    </cfRule>
  </conditionalFormatting>
  <conditionalFormatting sqref="K18">
    <cfRule type="iconSet" priority="201">
      <iconSet showValue="0">
        <cfvo type="percent" val="0"/>
        <cfvo type="num" val="0.5"/>
        <cfvo type="num" val="1"/>
      </iconSet>
    </cfRule>
  </conditionalFormatting>
  <conditionalFormatting sqref="K20">
    <cfRule type="iconSet" priority="184">
      <iconSet showValue="0">
        <cfvo type="percent" val="0"/>
        <cfvo type="num" val="0.5"/>
        <cfvo type="num" val="1"/>
      </iconSet>
    </cfRule>
  </conditionalFormatting>
  <conditionalFormatting sqref="K21">
    <cfRule type="iconSet" priority="183">
      <iconSet showValue="0">
        <cfvo type="percent" val="0"/>
        <cfvo type="num" val="0.5"/>
        <cfvo type="num" val="1"/>
      </iconSet>
    </cfRule>
  </conditionalFormatting>
  <conditionalFormatting sqref="K22">
    <cfRule type="iconSet" priority="259">
      <iconSet showValue="0">
        <cfvo type="percent" val="0"/>
        <cfvo type="num" val="0.5"/>
        <cfvo type="num" val="1"/>
      </iconSet>
    </cfRule>
  </conditionalFormatting>
  <conditionalFormatting sqref="K23">
    <cfRule type="iconSet" priority="182">
      <iconSet showValue="0">
        <cfvo type="percent" val="0"/>
        <cfvo type="num" val="0.5"/>
        <cfvo type="num" val="1"/>
      </iconSet>
    </cfRule>
  </conditionalFormatting>
  <conditionalFormatting sqref="K25">
    <cfRule type="iconSet" priority="198">
      <iconSet showValue="0">
        <cfvo type="percent" val="0"/>
        <cfvo type="num" val="0.5"/>
        <cfvo type="num" val="1"/>
      </iconSet>
    </cfRule>
  </conditionalFormatting>
  <conditionalFormatting sqref="K27">
    <cfRule type="iconSet" priority="174">
      <iconSet showValue="0">
        <cfvo type="percent" val="0"/>
        <cfvo type="num" val="0.5"/>
        <cfvo type="num" val="1"/>
      </iconSet>
    </cfRule>
  </conditionalFormatting>
  <conditionalFormatting sqref="K28">
    <cfRule type="iconSet" priority="173">
      <iconSet showValue="0">
        <cfvo type="percent" val="0"/>
        <cfvo type="num" val="0.5"/>
        <cfvo type="num" val="1"/>
      </iconSet>
    </cfRule>
  </conditionalFormatting>
  <conditionalFormatting sqref="K29">
    <cfRule type="iconSet" priority="172">
      <iconSet showValue="0">
        <cfvo type="percent" val="0"/>
        <cfvo type="num" val="0.5"/>
        <cfvo type="num" val="1"/>
      </iconSet>
    </cfRule>
  </conditionalFormatting>
  <conditionalFormatting sqref="K30">
    <cfRule type="iconSet" priority="171">
      <iconSet showValue="0">
        <cfvo type="percent" val="0"/>
        <cfvo type="num" val="0.5"/>
        <cfvo type="num" val="1"/>
      </iconSet>
    </cfRule>
  </conditionalFormatting>
  <conditionalFormatting sqref="K31">
    <cfRule type="iconSet" priority="170">
      <iconSet showValue="0">
        <cfvo type="percent" val="0"/>
        <cfvo type="num" val="0.5"/>
        <cfvo type="num" val="1"/>
      </iconSet>
    </cfRule>
  </conditionalFormatting>
  <conditionalFormatting sqref="K33">
    <cfRule type="iconSet" priority="195">
      <iconSet showValue="0">
        <cfvo type="percent" val="0"/>
        <cfvo type="num" val="0.5"/>
        <cfvo type="num" val="1"/>
      </iconSet>
    </cfRule>
  </conditionalFormatting>
  <conditionalFormatting sqref="K35">
    <cfRule type="iconSet" priority="169">
      <iconSet showValue="0">
        <cfvo type="percent" val="0"/>
        <cfvo type="num" val="0.5"/>
        <cfvo type="num" val="1"/>
      </iconSet>
    </cfRule>
  </conditionalFormatting>
  <conditionalFormatting sqref="K36">
    <cfRule type="iconSet" priority="168">
      <iconSet showValue="0">
        <cfvo type="percent" val="0"/>
        <cfvo type="num" val="0.5"/>
        <cfvo type="num" val="1"/>
      </iconSet>
    </cfRule>
  </conditionalFormatting>
  <conditionalFormatting sqref="K37">
    <cfRule type="iconSet" priority="167">
      <iconSet showValue="0">
        <cfvo type="percent" val="0"/>
        <cfvo type="num" val="0.5"/>
        <cfvo type="num" val="1"/>
      </iconSet>
    </cfRule>
  </conditionalFormatting>
  <conditionalFormatting sqref="K39">
    <cfRule type="iconSet" priority="192">
      <iconSet showValue="0">
        <cfvo type="percent" val="0"/>
        <cfvo type="num" val="0.5"/>
        <cfvo type="num" val="1"/>
      </iconSet>
    </cfRule>
  </conditionalFormatting>
  <conditionalFormatting sqref="K41">
    <cfRule type="iconSet" priority="166">
      <iconSet showValue="0">
        <cfvo type="percent" val="0"/>
        <cfvo type="num" val="0.5"/>
        <cfvo type="num" val="1"/>
      </iconSet>
    </cfRule>
  </conditionalFormatting>
  <conditionalFormatting sqref="K42">
    <cfRule type="iconSet" priority="165">
      <iconSet showValue="0">
        <cfvo type="percent" val="0"/>
        <cfvo type="num" val="0.5"/>
        <cfvo type="num" val="1"/>
      </iconSet>
    </cfRule>
  </conditionalFormatting>
  <conditionalFormatting sqref="K44">
    <cfRule type="iconSet" priority="189">
      <iconSet showValue="0">
        <cfvo type="percent" val="0"/>
        <cfvo type="num" val="0.5"/>
        <cfvo type="num" val="1"/>
      </iconSet>
    </cfRule>
  </conditionalFormatting>
  <conditionalFormatting sqref="K46">
    <cfRule type="iconSet" priority="164">
      <iconSet showValue="0">
        <cfvo type="percent" val="0"/>
        <cfvo type="num" val="0.5"/>
        <cfvo type="num" val="1"/>
      </iconSet>
    </cfRule>
  </conditionalFormatting>
  <conditionalFormatting sqref="K47">
    <cfRule type="iconSet" priority="163">
      <iconSet showValue="0">
        <cfvo type="percent" val="0"/>
        <cfvo type="num" val="0.5"/>
        <cfvo type="num" val="1"/>
      </iconSet>
    </cfRule>
  </conditionalFormatting>
  <conditionalFormatting sqref="K48">
    <cfRule type="iconSet" priority="162">
      <iconSet showValue="0">
        <cfvo type="percent" val="0"/>
        <cfvo type="num" val="0.5"/>
        <cfvo type="num" val="1"/>
      </iconSet>
    </cfRule>
  </conditionalFormatting>
  <conditionalFormatting sqref="K49">
    <cfRule type="iconSet" priority="161">
      <iconSet showValue="0">
        <cfvo type="percent" val="0"/>
        <cfvo type="num" val="0.5"/>
        <cfvo type="num" val="1"/>
      </iconSet>
    </cfRule>
  </conditionalFormatting>
  <conditionalFormatting sqref="K50">
    <cfRule type="iconSet" priority="160">
      <iconSet showValue="0">
        <cfvo type="percent" val="0"/>
        <cfvo type="num" val="0.5"/>
        <cfvo type="num" val="1"/>
      </iconSet>
    </cfRule>
  </conditionalFormatting>
  <conditionalFormatting sqref="K52">
    <cfRule type="iconSet" priority="186">
      <iconSet showValue="0">
        <cfvo type="percent" val="0"/>
        <cfvo type="num" val="0.5"/>
        <cfvo type="num" val="1"/>
      </iconSet>
    </cfRule>
  </conditionalFormatting>
  <conditionalFormatting sqref="K54">
    <cfRule type="iconSet" priority="159">
      <iconSet showValue="0">
        <cfvo type="percent" val="0"/>
        <cfvo type="num" val="0.5"/>
        <cfvo type="num" val="1"/>
      </iconSet>
    </cfRule>
  </conditionalFormatting>
  <conditionalFormatting sqref="K55">
    <cfRule type="iconSet" priority="158">
      <iconSet showValue="0">
        <cfvo type="percent" val="0"/>
        <cfvo type="num" val="0.5"/>
        <cfvo type="num" val="1"/>
      </iconSet>
    </cfRule>
  </conditionalFormatting>
  <conditionalFormatting sqref="M6">
    <cfRule type="iconSet" priority="408">
      <iconSet showValue="0">
        <cfvo type="percent" val="0"/>
        <cfvo type="num" val="0.5"/>
        <cfvo type="num" val="1"/>
      </iconSet>
    </cfRule>
  </conditionalFormatting>
  <conditionalFormatting sqref="M8">
    <cfRule type="iconSet" priority="122">
      <iconSet showValue="0">
        <cfvo type="percent" val="0"/>
        <cfvo type="num" val="0.5"/>
        <cfvo type="num" val="1"/>
      </iconSet>
    </cfRule>
  </conditionalFormatting>
  <conditionalFormatting sqref="M10">
    <cfRule type="iconSet" priority="105">
      <iconSet showValue="0">
        <cfvo type="percent" val="0"/>
        <cfvo type="num" val="0.5"/>
        <cfvo type="num" val="1"/>
      </iconSet>
    </cfRule>
  </conditionalFormatting>
  <conditionalFormatting sqref="M11">
    <cfRule type="iconSet" priority="106">
      <iconSet showValue="0">
        <cfvo type="percent" val="0"/>
        <cfvo type="num" val="0.5"/>
        <cfvo type="num" val="1"/>
      </iconSet>
    </cfRule>
  </conditionalFormatting>
  <conditionalFormatting sqref="M12">
    <cfRule type="iconSet" priority="107">
      <iconSet showValue="0">
        <cfvo type="percent" val="0"/>
        <cfvo type="num" val="0.5"/>
        <cfvo type="num" val="1"/>
      </iconSet>
    </cfRule>
  </conditionalFormatting>
  <conditionalFormatting sqref="M13">
    <cfRule type="iconSet" priority="110">
      <iconSet showValue="0">
        <cfvo type="percent" val="0"/>
        <cfvo type="num" val="0.5"/>
        <cfvo type="num" val="1"/>
      </iconSet>
    </cfRule>
  </conditionalFormatting>
  <conditionalFormatting sqref="M14">
    <cfRule type="iconSet" priority="111">
      <iconSet showValue="0">
        <cfvo type="percent" val="0"/>
        <cfvo type="num" val="0.5"/>
        <cfvo type="num" val="1"/>
      </iconSet>
    </cfRule>
  </conditionalFormatting>
  <conditionalFormatting sqref="M15">
    <cfRule type="iconSet" priority="109">
      <iconSet showValue="0">
        <cfvo type="percent" val="0"/>
        <cfvo type="num" val="0.5"/>
        <cfvo type="num" val="1"/>
      </iconSet>
    </cfRule>
  </conditionalFormatting>
  <conditionalFormatting sqref="M16">
    <cfRule type="iconSet" priority="108">
      <iconSet showValue="0">
        <cfvo type="percent" val="0"/>
        <cfvo type="num" val="0.5"/>
        <cfvo type="num" val="1"/>
      </iconSet>
    </cfRule>
  </conditionalFormatting>
  <conditionalFormatting sqref="M18">
    <cfRule type="iconSet" priority="120">
      <iconSet showValue="0">
        <cfvo type="percent" val="0"/>
        <cfvo type="num" val="0.5"/>
        <cfvo type="num" val="1"/>
      </iconSet>
    </cfRule>
  </conditionalFormatting>
  <conditionalFormatting sqref="M20">
    <cfRule type="iconSet" priority="114">
      <iconSet showValue="0">
        <cfvo type="percent" val="0"/>
        <cfvo type="num" val="0.5"/>
        <cfvo type="num" val="1"/>
      </iconSet>
    </cfRule>
  </conditionalFormatting>
  <conditionalFormatting sqref="M21">
    <cfRule type="iconSet" priority="113">
      <iconSet showValue="0">
        <cfvo type="percent" val="0"/>
        <cfvo type="num" val="0.5"/>
        <cfvo type="num" val="1"/>
      </iconSet>
    </cfRule>
  </conditionalFormatting>
  <conditionalFormatting sqref="M22">
    <cfRule type="iconSet" priority="121">
      <iconSet showValue="0">
        <cfvo type="percent" val="0"/>
        <cfvo type="num" val="0.5"/>
        <cfvo type="num" val="1"/>
      </iconSet>
    </cfRule>
  </conditionalFormatting>
  <conditionalFormatting sqref="M23">
    <cfRule type="iconSet" priority="112">
      <iconSet showValue="0">
        <cfvo type="percent" val="0"/>
        <cfvo type="num" val="0.5"/>
        <cfvo type="num" val="1"/>
      </iconSet>
    </cfRule>
  </conditionalFormatting>
  <conditionalFormatting sqref="M25">
    <cfRule type="iconSet" priority="119">
      <iconSet showValue="0">
        <cfvo type="percent" val="0"/>
        <cfvo type="num" val="0.5"/>
        <cfvo type="num" val="1"/>
      </iconSet>
    </cfRule>
  </conditionalFormatting>
  <conditionalFormatting sqref="M27">
    <cfRule type="iconSet" priority="104">
      <iconSet showValue="0">
        <cfvo type="percent" val="0"/>
        <cfvo type="num" val="0.5"/>
        <cfvo type="num" val="1"/>
      </iconSet>
    </cfRule>
  </conditionalFormatting>
  <conditionalFormatting sqref="M28">
    <cfRule type="iconSet" priority="103">
      <iconSet showValue="0">
        <cfvo type="percent" val="0"/>
        <cfvo type="num" val="0.5"/>
        <cfvo type="num" val="1"/>
      </iconSet>
    </cfRule>
  </conditionalFormatting>
  <conditionalFormatting sqref="M29">
    <cfRule type="iconSet" priority="102">
      <iconSet showValue="0">
        <cfvo type="percent" val="0"/>
        <cfvo type="num" val="0.5"/>
        <cfvo type="num" val="1"/>
      </iconSet>
    </cfRule>
  </conditionalFormatting>
  <conditionalFormatting sqref="M30">
    <cfRule type="iconSet" priority="101">
      <iconSet showValue="0">
        <cfvo type="percent" val="0"/>
        <cfvo type="num" val="0.5"/>
        <cfvo type="num" val="1"/>
      </iconSet>
    </cfRule>
  </conditionalFormatting>
  <conditionalFormatting sqref="M31">
    <cfRule type="iconSet" priority="100">
      <iconSet showValue="0">
        <cfvo type="percent" val="0"/>
        <cfvo type="num" val="0.5"/>
        <cfvo type="num" val="1"/>
      </iconSet>
    </cfRule>
  </conditionalFormatting>
  <conditionalFormatting sqref="M33">
    <cfRule type="iconSet" priority="118">
      <iconSet showValue="0">
        <cfvo type="percent" val="0"/>
        <cfvo type="num" val="0.5"/>
        <cfvo type="num" val="1"/>
      </iconSet>
    </cfRule>
  </conditionalFormatting>
  <conditionalFormatting sqref="M35">
    <cfRule type="iconSet" priority="99">
      <iconSet showValue="0">
        <cfvo type="percent" val="0"/>
        <cfvo type="num" val="0.5"/>
        <cfvo type="num" val="1"/>
      </iconSet>
    </cfRule>
  </conditionalFormatting>
  <conditionalFormatting sqref="M36">
    <cfRule type="iconSet" priority="98">
      <iconSet showValue="0">
        <cfvo type="percent" val="0"/>
        <cfvo type="num" val="0.5"/>
        <cfvo type="num" val="1"/>
      </iconSet>
    </cfRule>
  </conditionalFormatting>
  <conditionalFormatting sqref="M37">
    <cfRule type="iconSet" priority="97">
      <iconSet showValue="0">
        <cfvo type="percent" val="0"/>
        <cfvo type="num" val="0.5"/>
        <cfvo type="num" val="1"/>
      </iconSet>
    </cfRule>
  </conditionalFormatting>
  <conditionalFormatting sqref="M39">
    <cfRule type="iconSet" priority="117">
      <iconSet showValue="0">
        <cfvo type="percent" val="0"/>
        <cfvo type="num" val="0.5"/>
        <cfvo type="num" val="1"/>
      </iconSet>
    </cfRule>
  </conditionalFormatting>
  <conditionalFormatting sqref="M41">
    <cfRule type="iconSet" priority="96">
      <iconSet showValue="0">
        <cfvo type="percent" val="0"/>
        <cfvo type="num" val="0.5"/>
        <cfvo type="num" val="1"/>
      </iconSet>
    </cfRule>
  </conditionalFormatting>
  <conditionalFormatting sqref="M42">
    <cfRule type="iconSet" priority="95">
      <iconSet showValue="0">
        <cfvo type="percent" val="0"/>
        <cfvo type="num" val="0.5"/>
        <cfvo type="num" val="1"/>
      </iconSet>
    </cfRule>
  </conditionalFormatting>
  <conditionalFormatting sqref="M44">
    <cfRule type="iconSet" priority="116">
      <iconSet showValue="0">
        <cfvo type="percent" val="0"/>
        <cfvo type="num" val="0.5"/>
        <cfvo type="num" val="1"/>
      </iconSet>
    </cfRule>
  </conditionalFormatting>
  <conditionalFormatting sqref="M46">
    <cfRule type="iconSet" priority="94">
      <iconSet showValue="0">
        <cfvo type="percent" val="0"/>
        <cfvo type="num" val="0.5"/>
        <cfvo type="num" val="1"/>
      </iconSet>
    </cfRule>
  </conditionalFormatting>
  <conditionalFormatting sqref="M47">
    <cfRule type="iconSet" priority="93">
      <iconSet showValue="0">
        <cfvo type="percent" val="0"/>
        <cfvo type="num" val="0.5"/>
        <cfvo type="num" val="1"/>
      </iconSet>
    </cfRule>
  </conditionalFormatting>
  <conditionalFormatting sqref="M48">
    <cfRule type="iconSet" priority="92">
      <iconSet showValue="0">
        <cfvo type="percent" val="0"/>
        <cfvo type="num" val="0.5"/>
        <cfvo type="num" val="1"/>
      </iconSet>
    </cfRule>
  </conditionalFormatting>
  <conditionalFormatting sqref="M49">
    <cfRule type="iconSet" priority="91">
      <iconSet showValue="0">
        <cfvo type="percent" val="0"/>
        <cfvo type="num" val="0.5"/>
        <cfvo type="num" val="1"/>
      </iconSet>
    </cfRule>
  </conditionalFormatting>
  <conditionalFormatting sqref="M50">
    <cfRule type="iconSet" priority="90">
      <iconSet showValue="0">
        <cfvo type="percent" val="0"/>
        <cfvo type="num" val="0.5"/>
        <cfvo type="num" val="1"/>
      </iconSet>
    </cfRule>
  </conditionalFormatting>
  <conditionalFormatting sqref="M52">
    <cfRule type="iconSet" priority="115">
      <iconSet showValue="0">
        <cfvo type="percent" val="0"/>
        <cfvo type="num" val="0.5"/>
        <cfvo type="num" val="1"/>
      </iconSet>
    </cfRule>
  </conditionalFormatting>
  <conditionalFormatting sqref="M54">
    <cfRule type="iconSet" priority="89">
      <iconSet showValue="0">
        <cfvo type="percent" val="0"/>
        <cfvo type="num" val="0.5"/>
        <cfvo type="num" val="1"/>
      </iconSet>
    </cfRule>
  </conditionalFormatting>
  <conditionalFormatting sqref="M55">
    <cfRule type="iconSet" priority="88">
      <iconSet showValue="0">
        <cfvo type="percent" val="0"/>
        <cfvo type="num" val="0.5"/>
        <cfvo type="num" val="1"/>
      </iconSet>
    </cfRule>
  </conditionalFormatting>
  <conditionalFormatting sqref="M5:N5">
    <cfRule type="iconSet" priority="545">
      <iconSet showValue="0">
        <cfvo type="percent" val="0"/>
        <cfvo type="num" val="0.5"/>
        <cfvo type="num" val="1"/>
      </iconSet>
    </cfRule>
  </conditionalFormatting>
  <conditionalFormatting sqref="M57:N58">
    <cfRule type="iconSet" priority="532">
      <iconSet showValue="0">
        <cfvo type="percent" val="0"/>
        <cfvo type="num" val="0.5"/>
        <cfvo type="num" val="1"/>
      </iconSet>
    </cfRule>
  </conditionalFormatting>
  <conditionalFormatting sqref="N8">
    <cfRule type="iconSet" priority="531">
      <iconSet showValue="0">
        <cfvo type="percent" val="0"/>
        <cfvo type="num" val="0.5"/>
        <cfvo type="num" val="1"/>
      </iconSet>
    </cfRule>
  </conditionalFormatting>
  <conditionalFormatting sqref="N9">
    <cfRule type="iconSet" priority="419">
      <iconSet showValue="0">
        <cfvo type="percent" val="0"/>
        <cfvo type="num" val="0.5"/>
        <cfvo type="num" val="1"/>
      </iconSet>
    </cfRule>
  </conditionalFormatting>
  <conditionalFormatting sqref="N18">
    <cfRule type="iconSet" priority="538">
      <iconSet showValue="0">
        <cfvo type="percent" val="0"/>
        <cfvo type="num" val="0.5"/>
        <cfvo type="num" val="1"/>
      </iconSet>
    </cfRule>
  </conditionalFormatting>
  <conditionalFormatting sqref="N19">
    <cfRule type="iconSet" priority="544">
      <iconSet showValue="0">
        <cfvo type="percent" val="0"/>
        <cfvo type="num" val="0.5"/>
        <cfvo type="num" val="1"/>
      </iconSet>
    </cfRule>
  </conditionalFormatting>
  <conditionalFormatting sqref="N25">
    <cfRule type="iconSet" priority="537">
      <iconSet showValue="0">
        <cfvo type="percent" val="0"/>
        <cfvo type="num" val="0.5"/>
        <cfvo type="num" val="1"/>
      </iconSet>
    </cfRule>
  </conditionalFormatting>
  <conditionalFormatting sqref="N26">
    <cfRule type="iconSet" priority="543">
      <iconSet showValue="0">
        <cfvo type="percent" val="0"/>
        <cfvo type="num" val="0.5"/>
        <cfvo type="num" val="1"/>
      </iconSet>
    </cfRule>
  </conditionalFormatting>
  <conditionalFormatting sqref="N33">
    <cfRule type="iconSet" priority="536">
      <iconSet showValue="0">
        <cfvo type="percent" val="0"/>
        <cfvo type="num" val="0.5"/>
        <cfvo type="num" val="1"/>
      </iconSet>
    </cfRule>
  </conditionalFormatting>
  <conditionalFormatting sqref="N34">
    <cfRule type="iconSet" priority="542">
      <iconSet showValue="0">
        <cfvo type="percent" val="0"/>
        <cfvo type="num" val="0.5"/>
        <cfvo type="num" val="1"/>
      </iconSet>
    </cfRule>
  </conditionalFormatting>
  <conditionalFormatting sqref="N39">
    <cfRule type="iconSet" priority="535">
      <iconSet showValue="0">
        <cfvo type="percent" val="0"/>
        <cfvo type="num" val="0.5"/>
        <cfvo type="num" val="1"/>
      </iconSet>
    </cfRule>
  </conditionalFormatting>
  <conditionalFormatting sqref="N40">
    <cfRule type="iconSet" priority="541">
      <iconSet showValue="0">
        <cfvo type="percent" val="0"/>
        <cfvo type="num" val="0.5"/>
        <cfvo type="num" val="1"/>
      </iconSet>
    </cfRule>
  </conditionalFormatting>
  <conditionalFormatting sqref="N44">
    <cfRule type="iconSet" priority="534">
      <iconSet showValue="0">
        <cfvo type="percent" val="0"/>
        <cfvo type="num" val="0.5"/>
        <cfvo type="num" val="1"/>
      </iconSet>
    </cfRule>
  </conditionalFormatting>
  <conditionalFormatting sqref="N45">
    <cfRule type="iconSet" priority="540">
      <iconSet showValue="0">
        <cfvo type="percent" val="0"/>
        <cfvo type="num" val="0.5"/>
        <cfvo type="num" val="1"/>
      </iconSet>
    </cfRule>
  </conditionalFormatting>
  <conditionalFormatting sqref="N52">
    <cfRule type="iconSet" priority="533">
      <iconSet showValue="0">
        <cfvo type="percent" val="0"/>
        <cfvo type="num" val="0.5"/>
        <cfvo type="num" val="1"/>
      </iconSet>
    </cfRule>
  </conditionalFormatting>
  <conditionalFormatting sqref="N53">
    <cfRule type="iconSet" priority="539">
      <iconSet showValue="0">
        <cfvo type="percent" val="0"/>
        <cfvo type="num" val="0.5"/>
        <cfvo type="num" val="1"/>
      </iconSet>
    </cfRule>
  </conditionalFormatting>
  <dataValidations count="1">
    <dataValidation type="list" allowBlank="1" showInputMessage="1" showErrorMessage="1" sqref="G15:G16" xr:uid="{8A29A4AF-896D-4C1E-AE65-0B8E79C30DD3}">
      <formula1>"0,25%,50%,75%,100%"</formula1>
    </dataValidation>
  </dataValidations>
  <pageMargins left="0.31496062992125984" right="0.31496062992125984" top="0.55118110236220474" bottom="0.55118110236220474" header="0.31496062992125984" footer="0.31496062992125984"/>
  <pageSetup paperSize="9" scale="64" orientation="portrait" r:id="rId1"/>
  <headerFooter>
    <oddFooter>&amp;C&amp;9&amp;A / &amp;F&amp;R&amp;9&amp;P/&amp;N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0" id="{F6808796-CC20-4FC6-B280-1A73FC821051}">
            <xm:f>H10='Données - phrases'!$B$12</xm:f>
            <x14:dxf>
              <font>
                <b/>
                <i val="0"/>
                <color rgb="FFC00000"/>
              </font>
            </x14:dxf>
          </x14:cfRule>
          <xm:sqref>H10:H16</xm:sqref>
        </x14:conditionalFormatting>
        <x14:conditionalFormatting xmlns:xm="http://schemas.microsoft.com/office/excel/2006/main">
          <x14:cfRule type="expression" priority="49" id="{DA0FFE55-EE59-4FCD-B30F-487CAC7144D5}">
            <xm:f>H20='Données - phrases'!$B$12</xm:f>
            <x14:dxf>
              <font>
                <b/>
                <i val="0"/>
                <color rgb="FFC00000"/>
              </font>
            </x14:dxf>
          </x14:cfRule>
          <xm:sqref>H20:H23</xm:sqref>
        </x14:conditionalFormatting>
        <x14:conditionalFormatting xmlns:xm="http://schemas.microsoft.com/office/excel/2006/main">
          <x14:cfRule type="expression" priority="44" id="{EB751462-5B81-469F-B3D1-E7942167A94E}">
            <xm:f>H27='Données - phrases'!$B$12</xm:f>
            <x14:dxf>
              <font>
                <b/>
                <i val="0"/>
                <color rgb="FFC00000"/>
              </font>
            </x14:dxf>
          </x14:cfRule>
          <xm:sqref>H27:H31</xm:sqref>
        </x14:conditionalFormatting>
        <x14:conditionalFormatting xmlns:xm="http://schemas.microsoft.com/office/excel/2006/main">
          <x14:cfRule type="expression" priority="41" id="{B1A49D3D-0F09-4F1E-A880-6FCC6E2DC4B8}">
            <xm:f>H35='Données - phrases'!$B$12</xm:f>
            <x14:dxf>
              <font>
                <b/>
                <i val="0"/>
                <color rgb="FFC00000"/>
              </font>
            </x14:dxf>
          </x14:cfRule>
          <xm:sqref>H35:H37</xm:sqref>
        </x14:conditionalFormatting>
        <x14:conditionalFormatting xmlns:xm="http://schemas.microsoft.com/office/excel/2006/main">
          <x14:cfRule type="expression" priority="39" id="{95A28F02-05B5-48E1-9322-61E50B8081B2}">
            <xm:f>H41='Données - phrases'!$B$12</xm:f>
            <x14:dxf>
              <font>
                <b/>
                <i val="0"/>
                <color rgb="FFC00000"/>
              </font>
            </x14:dxf>
          </x14:cfRule>
          <xm:sqref>H41:H42</xm:sqref>
        </x14:conditionalFormatting>
        <x14:conditionalFormatting xmlns:xm="http://schemas.microsoft.com/office/excel/2006/main">
          <x14:cfRule type="expression" priority="34" id="{56595357-136B-4304-944B-E06F4B2ECFC7}">
            <xm:f>H46='Données - phrases'!$B$12</xm:f>
            <x14:dxf>
              <font>
                <b/>
                <i val="0"/>
                <color rgb="FFC00000"/>
              </font>
            </x14:dxf>
          </x14:cfRule>
          <xm:sqref>H46:H50</xm:sqref>
        </x14:conditionalFormatting>
        <x14:conditionalFormatting xmlns:xm="http://schemas.microsoft.com/office/excel/2006/main">
          <x14:cfRule type="expression" priority="32" id="{9507F064-B586-4EFA-8BAE-4F22FCA8123B}">
            <xm:f>H54='Données - phrases'!$B$12</xm:f>
            <x14:dxf>
              <font>
                <b/>
                <i val="0"/>
                <color rgb="FFC00000"/>
              </font>
            </x14:dxf>
          </x14:cfRule>
          <xm:sqref>H54:H55</xm:sqref>
        </x14:conditionalFormatting>
        <x14:conditionalFormatting xmlns:xm="http://schemas.microsoft.com/office/excel/2006/main">
          <x14:cfRule type="expression" priority="78" id="{C08F8580-446C-41AE-8FD3-B13C63E0640A}">
            <xm:f>J10='Données - phrases'!$B$12</xm:f>
            <x14:dxf>
              <font>
                <b/>
                <i val="0"/>
                <color rgb="FFC00000"/>
              </font>
            </x14:dxf>
          </x14:cfRule>
          <xm:sqref>J10:J16</xm:sqref>
        </x14:conditionalFormatting>
        <x14:conditionalFormatting xmlns:xm="http://schemas.microsoft.com/office/excel/2006/main">
          <x14:cfRule type="expression" priority="77" id="{0965B07D-84F8-4E43-86E6-E90605154A2D}">
            <xm:f>J20='Données - phrases'!$B$12</xm:f>
            <x14:dxf>
              <font>
                <b/>
                <i val="0"/>
                <color rgb="FFC00000"/>
              </font>
            </x14:dxf>
          </x14:cfRule>
          <xm:sqref>J20:J23</xm:sqref>
        </x14:conditionalFormatting>
        <x14:conditionalFormatting xmlns:xm="http://schemas.microsoft.com/office/excel/2006/main">
          <x14:cfRule type="expression" priority="72" id="{5985CC90-DE5B-40E3-BD51-065498CE5AB6}">
            <xm:f>J27='Données - phrases'!$B$12</xm:f>
            <x14:dxf>
              <font>
                <b/>
                <i val="0"/>
                <color rgb="FFC00000"/>
              </font>
            </x14:dxf>
          </x14:cfRule>
          <xm:sqref>J27:J31</xm:sqref>
        </x14:conditionalFormatting>
        <x14:conditionalFormatting xmlns:xm="http://schemas.microsoft.com/office/excel/2006/main">
          <x14:cfRule type="expression" priority="69" id="{FD6C59D0-D0C1-479E-9FF4-581B2AAD5BD1}">
            <xm:f>J35='Données - phrases'!$B$12</xm:f>
            <x14:dxf>
              <font>
                <b/>
                <i val="0"/>
                <color rgb="FFC00000"/>
              </font>
            </x14:dxf>
          </x14:cfRule>
          <xm:sqref>J35:J37</xm:sqref>
        </x14:conditionalFormatting>
        <x14:conditionalFormatting xmlns:xm="http://schemas.microsoft.com/office/excel/2006/main">
          <x14:cfRule type="expression" priority="67" id="{7FB01184-F260-4EB6-9FDE-067DAFD7C01F}">
            <xm:f>J41='Données - phrases'!$B$12</xm:f>
            <x14:dxf>
              <font>
                <b/>
                <i val="0"/>
                <color rgb="FFC00000"/>
              </font>
            </x14:dxf>
          </x14:cfRule>
          <xm:sqref>J41:J42</xm:sqref>
        </x14:conditionalFormatting>
        <x14:conditionalFormatting xmlns:xm="http://schemas.microsoft.com/office/excel/2006/main">
          <x14:cfRule type="expression" priority="62" id="{EB556FD7-CB61-4DA6-91E3-E16C43920F5B}">
            <xm:f>J46='Données - phrases'!$B$12</xm:f>
            <x14:dxf>
              <font>
                <b/>
                <i val="0"/>
                <color rgb="FFC00000"/>
              </font>
            </x14:dxf>
          </x14:cfRule>
          <xm:sqref>J46:J50</xm:sqref>
        </x14:conditionalFormatting>
        <x14:conditionalFormatting xmlns:xm="http://schemas.microsoft.com/office/excel/2006/main">
          <x14:cfRule type="expression" priority="60" id="{A2D02CCA-A659-4570-B77C-F942B952F2A7}">
            <xm:f>J54='Données - phrases'!$B$12</xm:f>
            <x14:dxf>
              <font>
                <b/>
                <i val="0"/>
                <color rgb="FFC00000"/>
              </font>
            </x14:dxf>
          </x14:cfRule>
          <xm:sqref>J54:J55</xm:sqref>
        </x14:conditionalFormatting>
        <x14:conditionalFormatting xmlns:xm="http://schemas.microsoft.com/office/excel/2006/main">
          <x14:cfRule type="expression" priority="22" id="{214BE363-9385-46DE-B379-C4C4A81D0FDE}">
            <xm:f>L10='Données - phrases'!$B$12</xm:f>
            <x14:dxf>
              <font>
                <b/>
                <i val="0"/>
                <color rgb="FFC00000"/>
              </font>
            </x14:dxf>
          </x14:cfRule>
          <xm:sqref>L10:L16</xm:sqref>
        </x14:conditionalFormatting>
        <x14:conditionalFormatting xmlns:xm="http://schemas.microsoft.com/office/excel/2006/main">
          <x14:cfRule type="expression" priority="21" id="{32D9F108-2189-46A1-B6B8-0D947890A687}">
            <xm:f>L20='Données - phrases'!$B$12</xm:f>
            <x14:dxf>
              <font>
                <b/>
                <i val="0"/>
                <color rgb="FFC00000"/>
              </font>
            </x14:dxf>
          </x14:cfRule>
          <xm:sqref>L20:L23</xm:sqref>
        </x14:conditionalFormatting>
        <x14:conditionalFormatting xmlns:xm="http://schemas.microsoft.com/office/excel/2006/main">
          <x14:cfRule type="expression" priority="16" id="{B3E8C433-1E5E-49BE-AA78-2F41DBF880DC}">
            <xm:f>L27='Données - phrases'!$B$12</xm:f>
            <x14:dxf>
              <font>
                <b/>
                <i val="0"/>
                <color rgb="FFC00000"/>
              </font>
            </x14:dxf>
          </x14:cfRule>
          <xm:sqref>L27:L31</xm:sqref>
        </x14:conditionalFormatting>
        <x14:conditionalFormatting xmlns:xm="http://schemas.microsoft.com/office/excel/2006/main">
          <x14:cfRule type="expression" priority="13" id="{7D78B88E-19B9-42CC-869D-6C35A2A3A9A7}">
            <xm:f>L35='Données - phrases'!$B$12</xm:f>
            <x14:dxf>
              <font>
                <b/>
                <i val="0"/>
                <color rgb="FFC00000"/>
              </font>
            </x14:dxf>
          </x14:cfRule>
          <xm:sqref>L35:L37</xm:sqref>
        </x14:conditionalFormatting>
        <x14:conditionalFormatting xmlns:xm="http://schemas.microsoft.com/office/excel/2006/main">
          <x14:cfRule type="expression" priority="11" id="{30C5A99F-ED44-41EE-93C0-AF6B7839E2BB}">
            <xm:f>L41='Données - phrases'!$B$12</xm:f>
            <x14:dxf>
              <font>
                <b/>
                <i val="0"/>
                <color rgb="FFC00000"/>
              </font>
            </x14:dxf>
          </x14:cfRule>
          <xm:sqref>L41:L42</xm:sqref>
        </x14:conditionalFormatting>
        <x14:conditionalFormatting xmlns:xm="http://schemas.microsoft.com/office/excel/2006/main">
          <x14:cfRule type="expression" priority="6" id="{16956A5E-FA41-424E-94C1-34395521B017}">
            <xm:f>L46='Données - phrases'!$B$12</xm:f>
            <x14:dxf>
              <font>
                <b/>
                <i val="0"/>
                <color rgb="FFC00000"/>
              </font>
            </x14:dxf>
          </x14:cfRule>
          <xm:sqref>L46:L50</xm:sqref>
        </x14:conditionalFormatting>
        <x14:conditionalFormatting xmlns:xm="http://schemas.microsoft.com/office/excel/2006/main">
          <x14:cfRule type="expression" priority="4" id="{F60D6EF8-3DF9-4E85-AC11-CCA2B5213C7A}">
            <xm:f>L54='Données - phrases'!$B$12</xm:f>
            <x14:dxf>
              <font>
                <b/>
                <i val="0"/>
                <color rgb="FFC00000"/>
              </font>
            </x14:dxf>
          </x14:cfRule>
          <xm:sqref>L54:L55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tabColor theme="0"/>
  </sheetPr>
  <dimension ref="A1:AK1009"/>
  <sheetViews>
    <sheetView showGridLines="0" zoomScale="98" zoomScaleNormal="98" workbookViewId="0">
      <pane xSplit="2" ySplit="3" topLeftCell="C115" activePane="bottomRight" state="frozen"/>
      <selection activeCell="L127" sqref="L127"/>
      <selection pane="topRight" activeCell="L127" sqref="L127"/>
      <selection pane="bottomLeft" activeCell="L127" sqref="L127"/>
      <selection pane="bottomRight" activeCell="L127" sqref="L127"/>
    </sheetView>
  </sheetViews>
  <sheetFormatPr baseColWidth="10" defaultColWidth="14.44140625" defaultRowHeight="15" customHeight="1"/>
  <cols>
    <col min="1" max="1" width="9.109375" style="29" customWidth="1"/>
    <col min="2" max="2" width="76.109375" style="29" customWidth="1"/>
    <col min="3" max="3" width="13.44140625" style="29" customWidth="1"/>
    <col min="4" max="4" width="4.88671875" style="29" customWidth="1"/>
    <col min="5" max="5" width="5.109375" style="29" customWidth="1"/>
    <col min="6" max="6" width="5.5546875" style="29" customWidth="1"/>
    <col min="7" max="7" width="1.109375" style="259" customWidth="1"/>
    <col min="8" max="8" width="3.109375" style="291" customWidth="1"/>
    <col min="9" max="9" width="5.109375" style="292" customWidth="1"/>
    <col min="10" max="17" width="11" style="29" customWidth="1"/>
    <col min="18" max="19" width="5.44140625" style="22" customWidth="1"/>
    <col min="20" max="22" width="3.109375" style="22" customWidth="1"/>
    <col min="23" max="23" width="5.109375" style="374" bestFit="1" customWidth="1"/>
    <col min="24" max="24" width="5.109375" style="375" bestFit="1" customWidth="1"/>
    <col min="25" max="25" width="6.44140625" style="376" customWidth="1"/>
    <col min="26" max="28" width="3.109375" style="22" customWidth="1"/>
    <col min="29" max="29" width="5.109375" style="374" bestFit="1" customWidth="1"/>
    <col min="30" max="30" width="5.109375" style="375" bestFit="1" customWidth="1"/>
    <col min="31" max="31" width="6.44140625" style="376" customWidth="1"/>
    <col min="32" max="34" width="3.109375" style="22" customWidth="1"/>
    <col min="35" max="35" width="5.109375" style="374" bestFit="1" customWidth="1"/>
    <col min="36" max="36" width="5.109375" style="375" bestFit="1" customWidth="1"/>
    <col min="37" max="37" width="6.44140625" style="376" customWidth="1"/>
    <col min="38" max="16384" width="14.44140625" style="29"/>
  </cols>
  <sheetData>
    <row r="1" spans="1:37" ht="38.4">
      <c r="A1" s="226" t="s">
        <v>1</v>
      </c>
      <c r="B1" s="226"/>
      <c r="C1" s="226"/>
      <c r="D1" s="226"/>
      <c r="E1" s="226"/>
      <c r="F1" s="226"/>
      <c r="G1" s="262"/>
      <c r="H1" s="246" t="s">
        <v>2</v>
      </c>
      <c r="I1" s="273"/>
      <c r="J1" s="247"/>
      <c r="K1" s="248"/>
      <c r="L1" s="246" t="s">
        <v>3</v>
      </c>
      <c r="M1" s="247"/>
      <c r="N1" s="247"/>
      <c r="O1" s="247"/>
      <c r="P1" s="247"/>
      <c r="Q1" s="248"/>
      <c r="R1" s="319" t="s">
        <v>137</v>
      </c>
      <c r="S1" s="320"/>
      <c r="T1" s="320"/>
      <c r="U1" s="321"/>
      <c r="V1" s="321"/>
      <c r="W1" s="322"/>
      <c r="X1" s="323"/>
      <c r="Y1" s="324"/>
      <c r="Z1" s="322"/>
      <c r="AA1" s="322"/>
      <c r="AB1" s="322"/>
      <c r="AC1" s="322"/>
      <c r="AD1" s="323"/>
      <c r="AE1" s="324"/>
      <c r="AF1" s="322"/>
      <c r="AG1" s="322"/>
      <c r="AH1" s="322"/>
      <c r="AI1" s="322"/>
      <c r="AJ1" s="323"/>
      <c r="AK1" s="324"/>
    </row>
    <row r="2" spans="1:37" s="33" customFormat="1" ht="65.400000000000006" thickBot="1">
      <c r="A2" s="148" t="s">
        <v>4</v>
      </c>
      <c r="B2" s="149" t="s">
        <v>5</v>
      </c>
      <c r="C2" s="227" t="s">
        <v>66</v>
      </c>
      <c r="D2" s="228"/>
      <c r="E2" s="229" t="s">
        <v>67</v>
      </c>
      <c r="F2" s="230" t="s">
        <v>127</v>
      </c>
      <c r="G2" s="262"/>
      <c r="H2" s="274" t="s">
        <v>4</v>
      </c>
      <c r="I2" s="275"/>
      <c r="J2" s="250" t="s">
        <v>6</v>
      </c>
      <c r="K2" s="250" t="s">
        <v>104</v>
      </c>
      <c r="L2" s="250" t="s">
        <v>7</v>
      </c>
      <c r="M2" s="250" t="s">
        <v>105</v>
      </c>
      <c r="N2" s="250" t="s">
        <v>8</v>
      </c>
      <c r="O2" s="249" t="s">
        <v>124</v>
      </c>
      <c r="P2" s="250" t="s">
        <v>219</v>
      </c>
      <c r="Q2" s="250" t="s">
        <v>9</v>
      </c>
      <c r="R2" s="325" t="s">
        <v>6</v>
      </c>
      <c r="S2" s="325" t="s">
        <v>138</v>
      </c>
      <c r="T2" s="326" t="s">
        <v>139</v>
      </c>
      <c r="U2" s="327" t="s">
        <v>140</v>
      </c>
      <c r="V2" s="327" t="s">
        <v>141</v>
      </c>
      <c r="W2" s="328" t="s">
        <v>142</v>
      </c>
      <c r="X2" s="329" t="s">
        <v>143</v>
      </c>
      <c r="Y2" s="330" t="s">
        <v>144</v>
      </c>
      <c r="Z2" s="326" t="s">
        <v>139</v>
      </c>
      <c r="AA2" s="327" t="s">
        <v>140</v>
      </c>
      <c r="AB2" s="327" t="s">
        <v>141</v>
      </c>
      <c r="AC2" s="328" t="s">
        <v>142</v>
      </c>
      <c r="AD2" s="329" t="s">
        <v>143</v>
      </c>
      <c r="AE2" s="330" t="s">
        <v>144</v>
      </c>
      <c r="AF2" s="331" t="s">
        <v>139</v>
      </c>
      <c r="AG2" s="327" t="s">
        <v>140</v>
      </c>
      <c r="AH2" s="327" t="s">
        <v>141</v>
      </c>
      <c r="AI2" s="328" t="s">
        <v>142</v>
      </c>
      <c r="AJ2" s="329" t="s">
        <v>143</v>
      </c>
      <c r="AK2" s="330" t="s">
        <v>144</v>
      </c>
    </row>
    <row r="3" spans="1:37" s="33" customFormat="1" ht="8.25" customHeight="1">
      <c r="A3" s="231" t="e">
        <f>"version "&amp;LARGE(#REF!,1)</f>
        <v>#REF!</v>
      </c>
      <c r="B3" s="232" t="s">
        <v>10</v>
      </c>
      <c r="C3" s="233"/>
      <c r="D3" s="231"/>
      <c r="E3" s="231"/>
      <c r="F3" s="231"/>
      <c r="G3" s="63"/>
      <c r="H3" s="276"/>
      <c r="I3" s="231"/>
      <c r="J3" s="231"/>
      <c r="K3" s="231"/>
      <c r="L3" s="231"/>
      <c r="M3" s="231"/>
      <c r="N3" s="231"/>
      <c r="O3" s="231"/>
      <c r="P3" s="302"/>
      <c r="Q3" s="302"/>
      <c r="R3" s="332"/>
      <c r="S3" s="332"/>
      <c r="T3" s="333"/>
      <c r="U3" s="334"/>
      <c r="V3" s="334"/>
      <c r="W3" s="335"/>
      <c r="X3" s="336"/>
      <c r="Y3" s="337"/>
      <c r="Z3" s="333"/>
      <c r="AA3" s="334"/>
      <c r="AB3" s="334"/>
      <c r="AC3" s="335"/>
      <c r="AD3" s="336"/>
      <c r="AE3" s="337"/>
      <c r="AF3" s="334"/>
      <c r="AG3" s="334"/>
      <c r="AH3" s="334"/>
      <c r="AI3" s="335"/>
      <c r="AJ3" s="336"/>
      <c r="AK3" s="337"/>
    </row>
    <row r="4" spans="1:37" s="33" customFormat="1" ht="24.9" customHeight="1">
      <c r="A4" s="153" t="str">
        <f>'3 - ECOPROD LABEL Framework'!A4</f>
        <v>PRODUCTION &amp; COMMITMENT</v>
      </c>
      <c r="B4" s="154"/>
      <c r="C4" s="133"/>
      <c r="D4" s="155"/>
      <c r="E4" s="155"/>
      <c r="F4" s="155"/>
      <c r="G4" s="263"/>
      <c r="H4" s="277" t="s">
        <v>12</v>
      </c>
      <c r="I4" s="278">
        <v>0</v>
      </c>
      <c r="J4" s="252"/>
      <c r="K4" s="252"/>
      <c r="L4" s="252"/>
      <c r="M4" s="253"/>
      <c r="N4" s="251"/>
      <c r="O4" s="251"/>
      <c r="P4" s="303"/>
      <c r="Q4" s="251"/>
      <c r="R4" s="338"/>
      <c r="S4" s="338"/>
      <c r="T4" s="338"/>
      <c r="U4" s="338"/>
      <c r="V4" s="338"/>
      <c r="W4" s="339"/>
      <c r="X4" s="340"/>
      <c r="Y4" s="341"/>
      <c r="Z4" s="338"/>
      <c r="AA4" s="338"/>
      <c r="AB4" s="338"/>
      <c r="AC4" s="339"/>
      <c r="AD4" s="340"/>
      <c r="AE4" s="341"/>
      <c r="AF4" s="338"/>
      <c r="AG4" s="338"/>
      <c r="AH4" s="338"/>
      <c r="AI4" s="339"/>
      <c r="AJ4" s="340"/>
      <c r="AK4" s="341"/>
    </row>
    <row r="5" spans="1:37" s="33" customFormat="1" ht="24.9" customHeight="1">
      <c r="A5" s="157" t="str">
        <f>'3 - ECOPROD LABEL Framework'!A5</f>
        <v>A1.1</v>
      </c>
      <c r="B5" s="158" t="str">
        <f t="array" ref="B5">INDEX(TabInit,MATCH(A5,'3 - ECOPROD LABEL Framework'!$A$3:$A$116,0),COLUMN('3 - ECOPROD LABEL Framework'!B:B))</f>
        <v>Have you drawn up a roadmap outlining the objectives and general principles of the green production for your project, and shared it with all team members and stakeholders?</v>
      </c>
      <c r="C5" s="234">
        <f>INDEX(TabInit,MATCH(A5,'3 - ECOPROD LABEL Framework'!$A$3:$A$116,0),COLUMN('3 - ECOPROD LABEL Framework'!C:C))</f>
        <v>0</v>
      </c>
      <c r="D5" s="160" t="str">
        <f>IF(P5&lt;&gt;0,'3 - ECOPROD LABEL Framework'!D5,IF(SUM(L5:P5)=0,0,IF(C5=Data!$B$3,LARGE(L5:P5,1),IF(C5=Data!$B$4,0,""))))</f>
        <v/>
      </c>
      <c r="E5" s="235">
        <f>IF(C5&lt;&gt;Data!$B$5,$L5,0)</f>
        <v>5</v>
      </c>
      <c r="F5" s="235">
        <f>IF(C5="","x",IF(C5&lt;&gt;0,"x",1))</f>
        <v>1</v>
      </c>
      <c r="G5" s="263"/>
      <c r="H5" s="279" t="str">
        <f>LEFT(A5,1)</f>
        <v>A</v>
      </c>
      <c r="I5" s="280" t="str">
        <f>RIGHT(A5,(LEN(A5)-1))</f>
        <v>1.1</v>
      </c>
      <c r="J5" s="238" t="str">
        <f>Data!$H$3</f>
        <v>YES</v>
      </c>
      <c r="K5" s="238" t="str">
        <f>Data!$H$4</f>
        <v>NO</v>
      </c>
      <c r="L5" s="238">
        <v>5</v>
      </c>
      <c r="M5" s="238"/>
      <c r="N5" s="238"/>
      <c r="O5" s="255"/>
      <c r="P5" s="238"/>
      <c r="Q5" s="238"/>
      <c r="R5" s="342" t="str">
        <f>Data!$H$4</f>
        <v>NO</v>
      </c>
      <c r="S5" s="342"/>
      <c r="T5" s="343">
        <v>1</v>
      </c>
      <c r="U5" s="344">
        <v>1</v>
      </c>
      <c r="V5" s="344">
        <v>1</v>
      </c>
      <c r="W5" s="345">
        <v>1</v>
      </c>
      <c r="X5" s="346" t="str">
        <f t="shared" ref="X5:X13" si="0">T5&amp;U5&amp;V5</f>
        <v>111</v>
      </c>
      <c r="Y5" s="347" t="str">
        <f>IF(T5=0,"",IF($C5=Data!$B$3,Calculs!W5,IF(Calculs!$C5=Data!$B$5,Data!$B$5,IF(OR(Calculs!$C5=Data!$B$4,$C5=Data!$H$4),Calculs!$C5,"??"))))</f>
        <v>??</v>
      </c>
      <c r="Z5" s="343">
        <v>1</v>
      </c>
      <c r="AA5" s="344">
        <v>1</v>
      </c>
      <c r="AB5" s="344">
        <v>2</v>
      </c>
      <c r="AC5" s="345">
        <v>1</v>
      </c>
      <c r="AD5" s="346" t="str">
        <f t="shared" ref="AD5:AD13" si="1">Z5&amp;AA5&amp;AB5</f>
        <v>112</v>
      </c>
      <c r="AE5" s="347" t="str">
        <f>IF(Z5=0,"",IF($C5=Data!$B$3,Calculs!AC5,IF(Calculs!$C5=Data!$B$5,Data!$B$5,IF(OR(Calculs!$C5=Data!$B$4,$C5=Data!$H$4),Calculs!$C5,"??"))))</f>
        <v>??</v>
      </c>
      <c r="AF5" s="348"/>
      <c r="AG5" s="344"/>
      <c r="AH5" s="344"/>
      <c r="AI5" s="345"/>
      <c r="AJ5" s="346" t="str">
        <f t="shared" ref="AJ5:AJ13" si="2">AF5&amp;AG5&amp;AH5</f>
        <v/>
      </c>
      <c r="AK5" s="347" t="str">
        <f>IF(AF5=0,"",IF($C5=Data!$B$3,Calculs!AI5,IF(Calculs!$C5=Data!$B$5,Data!$B$5,IF(OR(Calculs!$C5=Data!$B$4,$C5=Data!$H$4),Calculs!$C5,"??"))))</f>
        <v/>
      </c>
    </row>
    <row r="6" spans="1:37" s="33" customFormat="1" ht="24.9" customHeight="1">
      <c r="A6" s="161" t="str">
        <f>'3 - ECOPROD LABEL Framework'!A6</f>
        <v>A1.2</v>
      </c>
      <c r="B6" s="162" t="str">
        <f t="array" ref="B6">INDEX(TabInit,MATCH(A6,'3 - ECOPROD LABEL Framework'!$A$3:$A$116,0),COLUMN('3 - ECOPROD LABEL Framework'!B:B))</f>
        <v>Have you prepared a summary of the actions implemented to promote green production and shared it with all team members and stakeholders?</v>
      </c>
      <c r="C6" s="236">
        <f>INDEX(TabInit,MATCH(A6,'3 - ECOPROD LABEL Framework'!$A$3:$A$116,0),COLUMN('3 - ECOPROD LABEL Framework'!C:C))</f>
        <v>0</v>
      </c>
      <c r="D6" s="164" t="str">
        <f>IF(P6&lt;&gt;0,'3 - ECOPROD LABEL Framework'!D6,IF(SUM(L6:P6)=0,0,IF(C6=Data!$B$3,LARGE(L6:P6,1),IF(C6=Data!$B$4,0,""))))</f>
        <v/>
      </c>
      <c r="E6" s="237">
        <f>IF(C6&lt;&gt;Data!$B$5,$L6,0)</f>
        <v>4</v>
      </c>
      <c r="F6" s="235">
        <f t="shared" ref="F6:F13" si="3">IF(C6="","x",IF(C6&lt;&gt;0,"x",1))</f>
        <v>1</v>
      </c>
      <c r="G6" s="263"/>
      <c r="H6" s="254" t="str">
        <f t="shared" ref="H6:H13" si="4">LEFT(A6,1)</f>
        <v>A</v>
      </c>
      <c r="I6" s="281" t="str">
        <f t="shared" ref="I6:I13" si="5">RIGHT(A6,(LEN(A6)-1))</f>
        <v>1.2</v>
      </c>
      <c r="J6" s="239"/>
      <c r="K6" s="238" t="str">
        <f>Data!$H$4</f>
        <v>NO</v>
      </c>
      <c r="L6" s="239">
        <v>4</v>
      </c>
      <c r="M6" s="239"/>
      <c r="N6" s="239"/>
      <c r="O6" s="256"/>
      <c r="P6" s="239"/>
      <c r="Q6" s="239"/>
      <c r="R6" s="342"/>
      <c r="S6" s="342"/>
      <c r="T6" s="343"/>
      <c r="U6" s="344"/>
      <c r="V6" s="344"/>
      <c r="W6" s="345"/>
      <c r="X6" s="346" t="str">
        <f t="shared" si="0"/>
        <v/>
      </c>
      <c r="Y6" s="347" t="str">
        <f>IF(T6=0,"",IF($C6=Data!$B$3,Calculs!W6,IF(Calculs!$C6=Data!$B$5,Data!$B$5,IF(OR(Calculs!$C6=Data!$B$4,$C6=Data!$H$4),Calculs!$C6,"??"))))</f>
        <v/>
      </c>
      <c r="Z6" s="343"/>
      <c r="AA6" s="344"/>
      <c r="AB6" s="344"/>
      <c r="AC6" s="345"/>
      <c r="AD6" s="346" t="str">
        <f t="shared" si="1"/>
        <v/>
      </c>
      <c r="AE6" s="347" t="str">
        <f>IF(Z6=0,"",IF($C6=Data!$B$3,Calculs!AC6,IF(Calculs!$C6=Data!$B$5,Data!$B$5,IF(OR(Calculs!$C6=Data!$B$4,$C6=Data!$H$4),Calculs!$C6,"??"))))</f>
        <v/>
      </c>
      <c r="AF6" s="348"/>
      <c r="AG6" s="344"/>
      <c r="AH6" s="344"/>
      <c r="AI6" s="345"/>
      <c r="AJ6" s="346" t="str">
        <f t="shared" si="2"/>
        <v/>
      </c>
      <c r="AK6" s="347" t="str">
        <f>IF(AF6=0,"",IF($C6=Data!$B$3,Calculs!AI6,IF(Calculs!$C6=Data!$B$5,Data!$B$5,IF(OR(Calculs!$C6=Data!$B$4,$C6=Data!$H$4),Calculs!$C6,"??"))))</f>
        <v/>
      </c>
    </row>
    <row r="7" spans="1:37" s="33" customFormat="1" ht="24.9" customHeight="1">
      <c r="A7" s="157" t="str">
        <f>'3 - ECOPROD LABEL Framework'!A7</f>
        <v>A2</v>
      </c>
      <c r="B7" s="158" t="str">
        <f t="array" ref="B7">INDEX(TabInit,MATCH(A7,'3 - ECOPROD LABEL Framework'!$A$3:$A$116,0),COLUMN('3 - ECOPROD LABEL Framework'!B:B))</f>
        <v>Have you designated one or more individuals in charge of green production, with functional leadership and sufficient availability to engage with stakeholders and oversee the implementation of green production?</v>
      </c>
      <c r="C7" s="234">
        <f>INDEX(TabInit,MATCH(A7,'3 - ECOPROD LABEL Framework'!$A$3:$A$116,0),COLUMN('3 - ECOPROD LABEL Framework'!C:C))</f>
        <v>0</v>
      </c>
      <c r="D7" s="160" t="str">
        <f>IF(P7&lt;&gt;0,'3 - ECOPROD LABEL Framework'!D7,IF(SUM(L7:P7)=0,0,IF(C7=Data!$B$3,LARGE(L7:P7,1),IF(C7=Data!$B$4,0,""))))</f>
        <v/>
      </c>
      <c r="E7" s="237">
        <f>IF(C7&lt;&gt;Data!$B$5,$L7,0)</f>
        <v>5</v>
      </c>
      <c r="F7" s="235">
        <f t="shared" si="3"/>
        <v>1</v>
      </c>
      <c r="G7" s="263"/>
      <c r="H7" s="279" t="str">
        <f t="shared" si="4"/>
        <v>A</v>
      </c>
      <c r="I7" s="280" t="str">
        <f t="shared" si="5"/>
        <v>2</v>
      </c>
      <c r="J7" s="238" t="str">
        <f>Data!$H$3</f>
        <v>YES</v>
      </c>
      <c r="K7" s="238" t="str">
        <f>Data!$H$4</f>
        <v>NO</v>
      </c>
      <c r="L7" s="239">
        <v>5</v>
      </c>
      <c r="M7" s="239"/>
      <c r="N7" s="239"/>
      <c r="O7" s="256"/>
      <c r="P7" s="239"/>
      <c r="Q7" s="239"/>
      <c r="R7" s="342" t="str">
        <f>Data!$H$4</f>
        <v>NO</v>
      </c>
      <c r="S7" s="342"/>
      <c r="T7" s="343">
        <v>1</v>
      </c>
      <c r="U7" s="344">
        <v>2</v>
      </c>
      <c r="V7" s="344">
        <v>1</v>
      </c>
      <c r="W7" s="345">
        <v>1</v>
      </c>
      <c r="X7" s="346" t="str">
        <f t="shared" si="0"/>
        <v>121</v>
      </c>
      <c r="Y7" s="347" t="str">
        <f>IF(T7=0,"",IF($C7=Data!$B$3,Calculs!W7,IF(Calculs!$C7=Data!$B$5,Data!$B$5,IF(OR(Calculs!$C7=Data!$B$4,$C7=Data!$H$4),Calculs!$C7,"??"))))</f>
        <v>??</v>
      </c>
      <c r="Z7" s="343"/>
      <c r="AA7" s="344"/>
      <c r="AB7" s="344"/>
      <c r="AC7" s="345"/>
      <c r="AD7" s="346" t="str">
        <f t="shared" si="1"/>
        <v/>
      </c>
      <c r="AE7" s="347" t="str">
        <f>IF(Z7=0,"",IF($C7=Data!$B$3,Calculs!AC7,IF(Calculs!$C7=Data!$B$5,Data!$B$5,IF(OR(Calculs!$C7=Data!$B$4,$C7=Data!$H$4),Calculs!$C7,"??"))))</f>
        <v/>
      </c>
      <c r="AF7" s="348"/>
      <c r="AG7" s="344"/>
      <c r="AH7" s="344"/>
      <c r="AI7" s="345"/>
      <c r="AJ7" s="346" t="str">
        <f t="shared" si="2"/>
        <v/>
      </c>
      <c r="AK7" s="347" t="str">
        <f>IF(AF7=0,"",IF($C7=Data!$B$3,Calculs!AI7,IF(Calculs!$C7=Data!$B$5,Data!$B$5,IF(OR(Calculs!$C7=Data!$B$4,$C7=Data!$H$4),Calculs!$C7,"??"))))</f>
        <v/>
      </c>
    </row>
    <row r="8" spans="1:37" s="33" customFormat="1" ht="24.9" customHeight="1">
      <c r="A8" s="161" t="str">
        <f>'3 - ECOPROD LABEL Framework'!A8</f>
        <v>A3.1</v>
      </c>
      <c r="B8" s="162" t="str">
        <f t="array" ref="B8">INDEX(TabInit,MATCH(A8,'3 - ECOPROD LABEL Framework'!$A$3:$A$116,0),COLUMN('3 - ECOPROD LABEL Framework'!B:B))</f>
        <v>Have you included a green production clause or green rider in the contracts of all individuals hired for the project?</v>
      </c>
      <c r="C8" s="236">
        <f>INDEX(TabInit,MATCH(A8,'3 - ECOPROD LABEL Framework'!$A$3:$A$116,0),COLUMN('3 - ECOPROD LABEL Framework'!C:C))</f>
        <v>0</v>
      </c>
      <c r="D8" s="164" t="str">
        <f>IF(P8&lt;&gt;0,'3 - ECOPROD LABEL Framework'!D8,IF(SUM(L8:P8)=0,0,IF(C8=Data!$B$3,LARGE(L8:P8,1),IF(C8=Data!$B$4,0,""))))</f>
        <v/>
      </c>
      <c r="E8" s="238">
        <f>IF(C8&lt;&gt;Data!$B$5,$L8,0)</f>
        <v>3</v>
      </c>
      <c r="F8" s="235">
        <f t="shared" si="3"/>
        <v>1</v>
      </c>
      <c r="G8" s="263"/>
      <c r="H8" s="254" t="str">
        <f t="shared" si="4"/>
        <v>A</v>
      </c>
      <c r="I8" s="281" t="str">
        <f t="shared" si="5"/>
        <v>3.1</v>
      </c>
      <c r="J8" s="239"/>
      <c r="K8" s="238" t="str">
        <f>Data!$H$4</f>
        <v>NO</v>
      </c>
      <c r="L8" s="239">
        <v>3</v>
      </c>
      <c r="M8" s="239"/>
      <c r="N8" s="239"/>
      <c r="O8" s="256"/>
      <c r="P8" s="239"/>
      <c r="Q8" s="239"/>
      <c r="R8" s="342" t="str">
        <f>Data!$H$4</f>
        <v>NO</v>
      </c>
      <c r="S8" s="342"/>
      <c r="T8" s="343"/>
      <c r="U8" s="344"/>
      <c r="V8" s="344"/>
      <c r="W8" s="345"/>
      <c r="X8" s="346" t="str">
        <f t="shared" si="0"/>
        <v/>
      </c>
      <c r="Y8" s="347" t="str">
        <f>IF(T8=0,"",IF($C8=Data!$B$3,Calculs!W8,IF(Calculs!$C8=Data!$B$5,Data!$B$5,IF(OR(Calculs!$C8=Data!$B$4,$C8=Data!$H$4),Calculs!$C8,"??"))))</f>
        <v/>
      </c>
      <c r="Z8" s="343"/>
      <c r="AA8" s="344"/>
      <c r="AB8" s="344"/>
      <c r="AC8" s="345"/>
      <c r="AD8" s="346" t="str">
        <f t="shared" si="1"/>
        <v/>
      </c>
      <c r="AE8" s="347" t="str">
        <f>IF(Z8=0,"",IF($C8=Data!$B$3,Calculs!AC8,IF(Calculs!$C8=Data!$B$5,Data!$B$5,IF(OR(Calculs!$C8=Data!$B$4,$C8=Data!$H$4),Calculs!$C8,"??"))))</f>
        <v/>
      </c>
      <c r="AF8" s="348"/>
      <c r="AG8" s="344"/>
      <c r="AH8" s="344"/>
      <c r="AI8" s="345"/>
      <c r="AJ8" s="346" t="str">
        <f t="shared" si="2"/>
        <v/>
      </c>
      <c r="AK8" s="347" t="str">
        <f>IF(AF8=0,"",IF($C8=Data!$B$3,Calculs!AI8,IF(Calculs!$C8=Data!$B$5,Data!$B$5,IF(OR(Calculs!$C8=Data!$B$4,$C8=Data!$H$4),Calculs!$C8,"??"))))</f>
        <v/>
      </c>
    </row>
    <row r="9" spans="1:37" s="33" customFormat="1" ht="24.9" customHeight="1">
      <c r="A9" s="161" t="str">
        <f>'3 - ECOPROD LABEL Framework'!A9</f>
        <v>A3.2</v>
      </c>
      <c r="B9" s="162" t="str">
        <f t="array" ref="B9">INDEX(TabInit,MATCH(A9,'3 - ECOPROD LABEL Framework'!$A$3:$A$116,0),COLUMN('3 - ECOPROD LABEL Framework'!B:B))</f>
        <v>Have you included a green production clause or green rider in the contracts of actors, presenters, or any on-screen talent?</v>
      </c>
      <c r="C9" s="236">
        <f>INDEX(TabInit,MATCH(A9,'3 - ECOPROD LABEL Framework'!$A$3:$A$116,0),COLUMN('3 - ECOPROD LABEL Framework'!C:C))</f>
        <v>0</v>
      </c>
      <c r="D9" s="164" t="str">
        <f>IF(P9&lt;&gt;0,'3 - ECOPROD LABEL Framework'!D9,IF(SUM(L9:P9)=0,0,IF(C9=Data!$B$3,LARGE(L9:P9,1),IF(C9=Data!$B$4,0,""))))</f>
        <v/>
      </c>
      <c r="E9" s="239">
        <f>IF(C9&lt;&gt;Data!$B$5,$L9,0)</f>
        <v>3</v>
      </c>
      <c r="F9" s="235">
        <f t="shared" si="3"/>
        <v>1</v>
      </c>
      <c r="G9" s="263"/>
      <c r="H9" s="254" t="str">
        <f t="shared" si="4"/>
        <v>A</v>
      </c>
      <c r="I9" s="281" t="str">
        <f t="shared" si="5"/>
        <v>3.2</v>
      </c>
      <c r="J9" s="239"/>
      <c r="K9" s="238" t="str">
        <f>Data!$H$3</f>
        <v>YES</v>
      </c>
      <c r="L9" s="239">
        <v>3</v>
      </c>
      <c r="M9" s="239"/>
      <c r="N9" s="239"/>
      <c r="O9" s="256"/>
      <c r="P9" s="239"/>
      <c r="Q9" s="239"/>
      <c r="R9" s="342" t="str">
        <f>Data!$H$4</f>
        <v>NO</v>
      </c>
      <c r="S9" s="342"/>
      <c r="T9" s="343"/>
      <c r="U9" s="344"/>
      <c r="V9" s="344"/>
      <c r="W9" s="345"/>
      <c r="X9" s="346" t="str">
        <f t="shared" si="0"/>
        <v/>
      </c>
      <c r="Y9" s="347" t="str">
        <f>IF(T9=0,"",IF($C9=Data!$B$3,Calculs!W9,IF(Calculs!$C9=Data!$B$5,Data!$B$5,IF(OR(Calculs!$C9=Data!$B$4,$C9=Data!$H$4),Calculs!$C9,"??"))))</f>
        <v/>
      </c>
      <c r="Z9" s="343"/>
      <c r="AA9" s="344"/>
      <c r="AB9" s="344"/>
      <c r="AC9" s="345"/>
      <c r="AD9" s="346" t="str">
        <f t="shared" si="1"/>
        <v/>
      </c>
      <c r="AE9" s="347" t="str">
        <f>IF(Z9=0,"",IF($C9=Data!$B$3,Calculs!AC9,IF(Calculs!$C9=Data!$B$5,Data!$B$5,IF(OR(Calculs!$C9=Data!$B$4,$C9=Data!$H$4),Calculs!$C9,"??"))))</f>
        <v/>
      </c>
      <c r="AF9" s="348"/>
      <c r="AG9" s="344"/>
      <c r="AH9" s="344"/>
      <c r="AI9" s="345"/>
      <c r="AJ9" s="346" t="str">
        <f t="shared" si="2"/>
        <v/>
      </c>
      <c r="AK9" s="347" t="str">
        <f>IF(AF9=0,"",IF($C9=Data!$B$3,Calculs!AI9,IF(Calculs!$C9=Data!$B$5,Data!$B$5,IF(OR(Calculs!$C9=Data!$B$4,$C9=Data!$H$4),Calculs!$C9,"??"))))</f>
        <v/>
      </c>
    </row>
    <row r="10" spans="1:37" s="33" customFormat="1" ht="24.9" customHeight="1">
      <c r="A10" s="161" t="str">
        <f>'3 - ECOPROD LABEL Framework'!A10</f>
        <v>A4</v>
      </c>
      <c r="B10" s="162" t="str">
        <f t="array" ref="B10">INDEX(TabInit,MATCH(A10,'3 - ECOPROD LABEL Framework'!$A$3:$A$116,0),COLUMN('3 - ECOPROD LABEL Framework'!B:B))</f>
        <v>Have you selected service providers and suppliers who can demonstrate concrete CSR commitments?</v>
      </c>
      <c r="C10" s="236">
        <f>INDEX(TabInit,MATCH(A10,'3 - ECOPROD LABEL Framework'!$A$3:$A$116,0),COLUMN('3 - ECOPROD LABEL Framework'!C:C))</f>
        <v>0</v>
      </c>
      <c r="D10" s="164" t="str">
        <f>IF(P10&lt;&gt;0,'3 - ECOPROD LABEL Framework'!D10,IF(SUM(L10:P10)=0,0,IF(C10=Data!$B$3,LARGE(L10:P10,1),IF(C10=Data!$B$4,0,""))))</f>
        <v/>
      </c>
      <c r="E10" s="239">
        <f>IF(C10&lt;&gt;Data!$B$5,$L10,0)</f>
        <v>2</v>
      </c>
      <c r="F10" s="235">
        <f t="shared" si="3"/>
        <v>1</v>
      </c>
      <c r="G10" s="263"/>
      <c r="H10" s="254" t="str">
        <f t="shared" si="4"/>
        <v>A</v>
      </c>
      <c r="I10" s="281" t="str">
        <f t="shared" si="5"/>
        <v>4</v>
      </c>
      <c r="J10" s="239"/>
      <c r="K10" s="238" t="str">
        <f>Data!$H$3</f>
        <v>YES</v>
      </c>
      <c r="L10" s="239">
        <v>2</v>
      </c>
      <c r="M10" s="239"/>
      <c r="N10" s="239"/>
      <c r="O10" s="256"/>
      <c r="P10" s="239"/>
      <c r="Q10" s="239"/>
      <c r="R10" s="342" t="str">
        <f>Data!$H$4</f>
        <v>NO</v>
      </c>
      <c r="S10" s="342"/>
      <c r="T10" s="343">
        <v>3</v>
      </c>
      <c r="U10" s="344">
        <v>2</v>
      </c>
      <c r="V10" s="344">
        <v>1</v>
      </c>
      <c r="W10" s="345">
        <v>1</v>
      </c>
      <c r="X10" s="346" t="str">
        <f t="shared" si="0"/>
        <v>321</v>
      </c>
      <c r="Y10" s="347" t="str">
        <f>IF(T10=0,"",IF($C10=Data!$B$3,Calculs!W10,IF(Calculs!$C10=Data!$B$5,Data!$B$5,IF(OR(Calculs!$C10=Data!$B$4,$C10=Data!$H$4),Calculs!$C10,"??"))))</f>
        <v>??</v>
      </c>
      <c r="Z10" s="343"/>
      <c r="AA10" s="344"/>
      <c r="AB10" s="344"/>
      <c r="AC10" s="345"/>
      <c r="AD10" s="346" t="str">
        <f t="shared" si="1"/>
        <v/>
      </c>
      <c r="AE10" s="347" t="str">
        <f>IF(Z10=0,"",IF($C10=Data!$B$3,Calculs!AC10,IF(Calculs!$C10=Data!$B$5,Data!$B$5,IF(OR(Calculs!$C10=Data!$B$4,$C10=Data!$H$4),Calculs!$C10,"??"))))</f>
        <v/>
      </c>
      <c r="AF10" s="348"/>
      <c r="AG10" s="344"/>
      <c r="AH10" s="344"/>
      <c r="AI10" s="345"/>
      <c r="AJ10" s="346" t="str">
        <f t="shared" si="2"/>
        <v/>
      </c>
      <c r="AK10" s="347" t="str">
        <f>IF(AF10=0,"",IF($C10=Data!$B$3,Calculs!AI10,IF(Calculs!$C10=Data!$B$5,Data!$B$5,IF(OR(Calculs!$C10=Data!$B$4,$C10=Data!$H$4),Calculs!$C10,"??"))))</f>
        <v/>
      </c>
    </row>
    <row r="11" spans="1:37" s="33" customFormat="1" ht="24.9" customHeight="1">
      <c r="A11" s="161" t="str">
        <f>'3 - ECOPROD LABEL Framework'!A11</f>
        <v>A5</v>
      </c>
      <c r="B11" s="162" t="str">
        <f t="array" ref="B11">INDEX(TabInit,MATCH(A11,'3 - ECOPROD LABEL Framework'!$A$3:$A$116,0),COLUMN('3 - ECOPROD LABEL Framework'!B:B))</f>
        <v>Have you calculated your projected carbon footprint?</v>
      </c>
      <c r="C11" s="236">
        <f>INDEX(TabInit,MATCH(A11,'3 - ECOPROD LABEL Framework'!$A$3:$A$116,0),COLUMN('3 - ECOPROD LABEL Framework'!C:C))</f>
        <v>0</v>
      </c>
      <c r="D11" s="164" t="str">
        <f>IF(P11&lt;&gt;0,'3 - ECOPROD LABEL Framework'!D11,IF(SUM(L11:P11)=0,0,IF(C11=Data!$B$3,LARGE(L11:P11,1),IF(C11=Data!$B$4,0,""))))</f>
        <v/>
      </c>
      <c r="E11" s="239">
        <f>IF(C11&lt;&gt;Data!$B$5,$L11,0)</f>
        <v>5</v>
      </c>
      <c r="F11" s="235">
        <f t="shared" si="3"/>
        <v>1</v>
      </c>
      <c r="G11" s="264"/>
      <c r="H11" s="254" t="str">
        <f t="shared" si="4"/>
        <v>A</v>
      </c>
      <c r="I11" s="281" t="str">
        <f t="shared" si="5"/>
        <v>5</v>
      </c>
      <c r="J11" s="239"/>
      <c r="K11" s="238" t="str">
        <f>Data!$H$4</f>
        <v>NO</v>
      </c>
      <c r="L11" s="239">
        <v>5</v>
      </c>
      <c r="M11" s="239"/>
      <c r="N11" s="239"/>
      <c r="O11" s="256"/>
      <c r="P11" s="239"/>
      <c r="Q11" s="239"/>
      <c r="R11" s="342" t="str">
        <f>Data!$H$4</f>
        <v>NO</v>
      </c>
      <c r="S11" s="342"/>
      <c r="T11" s="343">
        <v>1</v>
      </c>
      <c r="U11" s="344">
        <v>1</v>
      </c>
      <c r="V11" s="344">
        <v>3</v>
      </c>
      <c r="W11" s="345">
        <v>0.5</v>
      </c>
      <c r="X11" s="346" t="str">
        <f t="shared" si="0"/>
        <v>113</v>
      </c>
      <c r="Y11" s="347" t="str">
        <f>IF(T11=0,"",IF($C11=Data!$B$3,Calculs!W11,IF(Calculs!$C11=Data!$B$5,Data!$B$5,IF(OR(Calculs!$C11=Data!$B$4,$C11=Data!$H$4),Calculs!$C11,"??"))))</f>
        <v>??</v>
      </c>
      <c r="Z11" s="343">
        <v>1</v>
      </c>
      <c r="AA11" s="344">
        <v>2</v>
      </c>
      <c r="AB11" s="344">
        <v>2</v>
      </c>
      <c r="AC11" s="345">
        <v>0.5</v>
      </c>
      <c r="AD11" s="346" t="str">
        <f t="shared" si="1"/>
        <v>122</v>
      </c>
      <c r="AE11" s="347" t="str">
        <f>IF(Z11=0,"",IF($C11=Data!$B$3,Calculs!AC11,IF(Calculs!$C11=Data!$B$5,Data!$B$5,IF(OR(Calculs!$C11=Data!$B$4,$C11=Data!$H$4),Calculs!$C11,"??"))))</f>
        <v>??</v>
      </c>
      <c r="AF11" s="348"/>
      <c r="AG11" s="344"/>
      <c r="AH11" s="344"/>
      <c r="AI11" s="345"/>
      <c r="AJ11" s="346" t="str">
        <f t="shared" si="2"/>
        <v/>
      </c>
      <c r="AK11" s="347" t="str">
        <f>IF(AF11=0,"",IF($C11=Data!$B$3,Calculs!AI11,IF(Calculs!$C11=Data!$B$5,Data!$B$5,IF(OR(Calculs!$C11=Data!$B$4,$C11=Data!$H$4),Calculs!$C11,"??"))))</f>
        <v/>
      </c>
    </row>
    <row r="12" spans="1:37" s="33" customFormat="1" ht="24.9" customHeight="1">
      <c r="A12" s="166" t="str">
        <f>'3 - ECOPROD LABEL Framework'!A12</f>
        <v>A6</v>
      </c>
      <c r="B12" s="158" t="str">
        <f t="array" ref="B12">INDEX(TabInit,MATCH(A12,'3 - ECOPROD LABEL Framework'!$A$3:$A$116,0),COLUMN('3 - ECOPROD LABEL Framework'!B:B))</f>
        <v>Have you calculated your final carbon footprint?</v>
      </c>
      <c r="C12" s="234">
        <f>INDEX(TabInit,MATCH(A12,'3 - ECOPROD LABEL Framework'!$A$3:$A$116,0),COLUMN('3 - ECOPROD LABEL Framework'!C:C))</f>
        <v>0</v>
      </c>
      <c r="D12" s="160" t="str">
        <f>IF(P12&lt;&gt;0,'3 - ECOPROD LABEL Framework'!D12,IF(SUM(L12:P12)=0,0,IF(C12=Data!$B$3,LARGE(L12:P12,1),IF(C12=Data!$B$4,0,""))))</f>
        <v/>
      </c>
      <c r="E12" s="239">
        <f>IF(C12&lt;&gt;Data!$B$5,$L12,0)</f>
        <v>5</v>
      </c>
      <c r="F12" s="235">
        <f t="shared" si="3"/>
        <v>1</v>
      </c>
      <c r="G12" s="263"/>
      <c r="H12" s="282" t="str">
        <f t="shared" si="4"/>
        <v>A</v>
      </c>
      <c r="I12" s="283" t="str">
        <f t="shared" si="5"/>
        <v>6</v>
      </c>
      <c r="J12" s="238" t="str">
        <f>Data!$H$3</f>
        <v>YES</v>
      </c>
      <c r="K12" s="238" t="str">
        <f>Data!$H$4</f>
        <v>NO</v>
      </c>
      <c r="L12" s="239">
        <v>5</v>
      </c>
      <c r="M12" s="239"/>
      <c r="N12" s="239"/>
      <c r="O12" s="256"/>
      <c r="P12" s="239"/>
      <c r="Q12" s="239"/>
      <c r="R12" s="342" t="str">
        <f>Data!$H$4</f>
        <v>NO</v>
      </c>
      <c r="S12" s="342"/>
      <c r="T12" s="343">
        <v>1</v>
      </c>
      <c r="U12" s="344">
        <v>1</v>
      </c>
      <c r="V12" s="344">
        <v>3</v>
      </c>
      <c r="W12" s="345">
        <v>0.5</v>
      </c>
      <c r="X12" s="346" t="str">
        <f t="shared" si="0"/>
        <v>113</v>
      </c>
      <c r="Y12" s="347" t="str">
        <f>IF(T12=0,"",IF($C12=Data!$B$3,Calculs!W12,IF(Calculs!$C12=Data!$B$5,Data!$B$5,IF(OR(Calculs!$C12=Data!$B$4,$C12=Data!$H$4),Calculs!$C12,"??"))))</f>
        <v>??</v>
      </c>
      <c r="Z12" s="343">
        <v>1</v>
      </c>
      <c r="AA12" s="344">
        <v>2</v>
      </c>
      <c r="AB12" s="344">
        <v>2</v>
      </c>
      <c r="AC12" s="345">
        <v>0.5</v>
      </c>
      <c r="AD12" s="346" t="str">
        <f t="shared" si="1"/>
        <v>122</v>
      </c>
      <c r="AE12" s="347" t="str">
        <f>IF(Z12=0,"",IF($C12=Data!$B$3,Calculs!AC12,IF(Calculs!$C12=Data!$B$5,Data!$B$5,IF(OR(Calculs!$C12=Data!$B$4,$C12=Data!$H$4),Calculs!$C12,"??"))))</f>
        <v>??</v>
      </c>
      <c r="AF12" s="348"/>
      <c r="AG12" s="344"/>
      <c r="AH12" s="344"/>
      <c r="AI12" s="345"/>
      <c r="AJ12" s="346" t="str">
        <f t="shared" si="2"/>
        <v/>
      </c>
      <c r="AK12" s="347" t="str">
        <f>IF(AF12=0,"",IF($C12=Data!$B$3,Calculs!AI12,IF(Calculs!$C12=Data!$B$5,Data!$B$5,IF(OR(Calculs!$C12=Data!$B$4,$C12=Data!$H$4),Calculs!$C12,"??"))))</f>
        <v/>
      </c>
    </row>
    <row r="13" spans="1:37" s="33" customFormat="1" ht="24.9" customHeight="1">
      <c r="A13" s="161" t="str">
        <f>'3 - ECOPROD LABEL Framework'!A13</f>
        <v>A7</v>
      </c>
      <c r="B13" s="162" t="str">
        <f t="array" ref="B13">INDEX(TabInit,MATCH(A13,'3 - ECOPROD LABEL Framework'!$A$3:$A$116,0),COLUMN('3 - ECOPROD LABEL Framework'!B:B))</f>
        <v>Have you implemented a voluntary ecological compensation or offsetting strategy?</v>
      </c>
      <c r="C13" s="236">
        <f>INDEX(TabInit,MATCH(A13,'3 - ECOPROD LABEL Framework'!$A$3:$A$116,0),COLUMN('3 - ECOPROD LABEL Framework'!C:C))</f>
        <v>0</v>
      </c>
      <c r="D13" s="164" t="str">
        <f>IF(P13&lt;&gt;0,'3 - ECOPROD LABEL Framework'!D13,IF(SUM(L13:P13)=0,0,IF(C13=Data!$B$3,LARGE(L13:P13,1),IF(C13=Data!$B$4,0,""))))</f>
        <v/>
      </c>
      <c r="E13" s="239">
        <f>IF(C13&lt;&gt;Data!$B$5,$L13,0)</f>
        <v>4</v>
      </c>
      <c r="F13" s="235">
        <f t="shared" si="3"/>
        <v>1</v>
      </c>
      <c r="G13" s="263"/>
      <c r="H13" s="254" t="str">
        <f t="shared" si="4"/>
        <v>A</v>
      </c>
      <c r="I13" s="281" t="str">
        <f t="shared" si="5"/>
        <v>7</v>
      </c>
      <c r="J13" s="239"/>
      <c r="K13" s="238" t="str">
        <f>Data!$H$4</f>
        <v>NO</v>
      </c>
      <c r="L13" s="239">
        <v>4</v>
      </c>
      <c r="M13" s="239"/>
      <c r="N13" s="239"/>
      <c r="O13" s="256"/>
      <c r="P13" s="239"/>
      <c r="Q13" s="239"/>
      <c r="R13" s="349"/>
      <c r="S13" s="349"/>
      <c r="T13" s="350"/>
      <c r="U13" s="351"/>
      <c r="V13" s="351"/>
      <c r="W13" s="345"/>
      <c r="X13" s="353" t="str">
        <f t="shared" si="0"/>
        <v/>
      </c>
      <c r="Y13" s="347" t="str">
        <f>IF(T13=0,"",IF($C13=Data!$B$3,Calculs!W13,IF(Calculs!$C13=Data!$B$5,Data!$B$5,IF(OR(Calculs!$C13=Data!$B$4,$C13=Data!$H$4),Calculs!$C13,"??"))))</f>
        <v/>
      </c>
      <c r="Z13" s="350"/>
      <c r="AA13" s="351"/>
      <c r="AB13" s="351"/>
      <c r="AC13" s="352"/>
      <c r="AD13" s="353" t="str">
        <f t="shared" si="1"/>
        <v/>
      </c>
      <c r="AE13" s="347" t="str">
        <f>IF(Z13=0,"",IF($C13=Data!$B$3,Calculs!AC13,IF(Calculs!$C13=Data!$B$5,Data!$B$5,IF(OR(Calculs!$C13=Data!$B$4,$C13=Data!$H$4),Calculs!$C13,"??"))))</f>
        <v/>
      </c>
      <c r="AF13" s="355"/>
      <c r="AG13" s="351"/>
      <c r="AH13" s="351"/>
      <c r="AI13" s="352"/>
      <c r="AJ13" s="353" t="str">
        <f t="shared" si="2"/>
        <v/>
      </c>
      <c r="AK13" s="347" t="str">
        <f>IF(AF13=0,"",IF($C13=Data!$B$3,Calculs!AI13,IF(Calculs!$C13=Data!$B$5,Data!$B$5,IF(OR(Calculs!$C13=Data!$B$4,$C13=Data!$H$4),Calculs!$C13,"??"))))</f>
        <v/>
      </c>
    </row>
    <row r="14" spans="1:37" s="33" customFormat="1" ht="24.9" customHeight="1">
      <c r="A14" s="153" t="str">
        <f>'3 - ECOPROD LABEL Framework'!A14</f>
        <v>TRAINING</v>
      </c>
      <c r="B14" s="154"/>
      <c r="C14" s="133"/>
      <c r="D14" s="155"/>
      <c r="E14" s="155"/>
      <c r="F14" s="155"/>
      <c r="G14" s="263"/>
      <c r="H14" s="277" t="s">
        <v>12</v>
      </c>
      <c r="I14" s="278">
        <v>0</v>
      </c>
      <c r="J14" s="252"/>
      <c r="K14" s="252"/>
      <c r="L14" s="252"/>
      <c r="M14" s="253"/>
      <c r="N14" s="251"/>
      <c r="O14" s="251"/>
      <c r="P14" s="303"/>
      <c r="Q14" s="251"/>
      <c r="R14" s="338"/>
      <c r="S14" s="338"/>
      <c r="T14" s="338"/>
      <c r="U14" s="338"/>
      <c r="V14" s="338"/>
      <c r="W14" s="339"/>
      <c r="X14" s="340"/>
      <c r="Y14" s="341"/>
      <c r="Z14" s="338"/>
      <c r="AA14" s="338"/>
      <c r="AB14" s="338"/>
      <c r="AC14" s="339"/>
      <c r="AD14" s="340"/>
      <c r="AE14" s="341"/>
      <c r="AF14" s="338"/>
      <c r="AG14" s="338"/>
      <c r="AH14" s="338"/>
      <c r="AI14" s="339"/>
      <c r="AJ14" s="340"/>
      <c r="AK14" s="341"/>
    </row>
    <row r="15" spans="1:37" s="33" customFormat="1" ht="24.9" customHeight="1">
      <c r="A15" s="161" t="str">
        <f>'3 - ECOPROD LABEL Framework'!A15</f>
        <v>B1</v>
      </c>
      <c r="B15" s="162" t="str">
        <f t="array" ref="B15">INDEX(TabInit,MATCH(A15,'3 - ECOPROD LABEL Framework'!$A$3:$A$116,0),COLUMN('3 - ECOPROD LABEL Framework'!B:B))</f>
        <v>Have at least 50% of your teams been made aware of green production practices?</v>
      </c>
      <c r="C15" s="236">
        <f>INDEX(TabInit,MATCH(A15,'3 - ECOPROD LABEL Framework'!$A$3:$A$116,0),COLUMN('3 - ECOPROD LABEL Framework'!C:C))</f>
        <v>0</v>
      </c>
      <c r="D15" s="164" t="str">
        <f>IF(P15&lt;&gt;0,'3 - ECOPROD LABEL Framework'!D15,IF(SUM(L15:P15)=0,0,IF(C15=Data!$B$3,LARGE(L15:P15,1),IF(C15=Data!$B$4,0,""))))</f>
        <v/>
      </c>
      <c r="E15" s="239">
        <f>IF(C15&lt;&gt;Data!$B$5,$L15,0)</f>
        <v>2</v>
      </c>
      <c r="F15" s="235">
        <f t="shared" ref="F15:F23" si="6">IF(C15="","x",IF(C15&lt;&gt;0,"x",1))</f>
        <v>1</v>
      </c>
      <c r="G15" s="263"/>
      <c r="H15" s="254" t="str">
        <f t="shared" ref="H15:H23" si="7">LEFT(A15,1)</f>
        <v>B</v>
      </c>
      <c r="I15" s="281" t="str">
        <f t="shared" ref="I15:I23" si="8">RIGHT(A15,(LEN(A15)-1))</f>
        <v>1</v>
      </c>
      <c r="J15" s="239"/>
      <c r="K15" s="238" t="str">
        <f>Data!$H$4</f>
        <v>NO</v>
      </c>
      <c r="L15" s="239">
        <v>2</v>
      </c>
      <c r="M15" s="239"/>
      <c r="N15" s="239"/>
      <c r="O15" s="256"/>
      <c r="P15" s="239"/>
      <c r="Q15" s="239"/>
      <c r="R15" s="342" t="str">
        <f>Data!$H$4</f>
        <v>NO</v>
      </c>
      <c r="S15" s="342"/>
      <c r="T15" s="343">
        <v>7</v>
      </c>
      <c r="U15" s="344">
        <v>1</v>
      </c>
      <c r="V15" s="344">
        <v>1</v>
      </c>
      <c r="W15" s="345">
        <v>1</v>
      </c>
      <c r="X15" s="346" t="str">
        <f t="shared" ref="X15:X23" si="9">T15&amp;U15&amp;V15</f>
        <v>711</v>
      </c>
      <c r="Y15" s="347" t="str">
        <f>IF(T15=0,"",IF($C15=Data!$B$3,Calculs!W15,IF(Calculs!$C15=Data!$B$5,Data!$B$5,IF(OR(Calculs!$C15=Data!$B$4,$C15=Data!$H$4),Calculs!$C15,"??"))))</f>
        <v>??</v>
      </c>
      <c r="Z15" s="343">
        <v>7</v>
      </c>
      <c r="AA15" s="344">
        <v>2</v>
      </c>
      <c r="AB15" s="344">
        <v>1</v>
      </c>
      <c r="AC15" s="345">
        <v>0.5</v>
      </c>
      <c r="AD15" s="346" t="str">
        <f t="shared" ref="AD15:AD23" si="10">Z15&amp;AA15&amp;AB15</f>
        <v>721</v>
      </c>
      <c r="AE15" s="347" t="str">
        <f>IF(Z15=0,"",IF($C15=Data!$B$3,Calculs!AC15,IF(Calculs!$C15=Data!$B$5,Data!$B$5,IF(OR(Calculs!$C15=Data!$B$4,$C15=Data!$H$4),Calculs!$C15,"??"))))</f>
        <v>??</v>
      </c>
      <c r="AF15" s="348"/>
      <c r="AG15" s="344"/>
      <c r="AH15" s="344"/>
      <c r="AI15" s="345"/>
      <c r="AJ15" s="346" t="str">
        <f t="shared" ref="AJ15:AJ23" si="11">AF15&amp;AG15&amp;AH15</f>
        <v/>
      </c>
      <c r="AK15" s="347" t="str">
        <f>IF(AF15=0,"",IF($C15=Data!$B$3,Calculs!AI15,IF(Calculs!$C15=Data!$B$5,Data!$B$5,IF(OR(Calculs!$C15=Data!$B$4,$C15=Data!$H$4),Calculs!$C15,"??"))))</f>
        <v/>
      </c>
    </row>
    <row r="16" spans="1:37" s="33" customFormat="1" ht="24.9" customHeight="1">
      <c r="A16" s="161" t="str">
        <f>'3 - ECOPROD LABEL Framework'!A16</f>
        <v>B2.1</v>
      </c>
      <c r="B16" s="162" t="str">
        <f t="array" ref="B16">INDEX(TabInit,MATCH(A16,'3 - ECOPROD LABEL Framework'!$A$3:$A$116,0),COLUMN('3 - ECOPROD LABEL Framework'!B:B))</f>
        <v>Has at least one of your producers been trained in green production?</v>
      </c>
      <c r="C16" s="236">
        <f>INDEX(TabInit,MATCH(A16,'3 - ECOPROD LABEL Framework'!$A$3:$A$116,0),COLUMN('3 - ECOPROD LABEL Framework'!C:C))</f>
        <v>0</v>
      </c>
      <c r="D16" s="164" t="str">
        <f>IF(P16&lt;&gt;0,'3 - ECOPROD LABEL Framework'!D16,IF(SUM(L16:P16)=0,0,IF(C16=Data!$B$3,LARGE(L16:P16,1),IF(C16=Data!$B$4,0,""))))</f>
        <v/>
      </c>
      <c r="E16" s="239">
        <f>IF(C16&lt;&gt;Data!$B$5,$L16,0)</f>
        <v>1</v>
      </c>
      <c r="F16" s="235">
        <f t="shared" si="6"/>
        <v>1</v>
      </c>
      <c r="G16" s="263"/>
      <c r="H16" s="254" t="str">
        <f t="shared" si="7"/>
        <v>B</v>
      </c>
      <c r="I16" s="281" t="str">
        <f t="shared" si="8"/>
        <v>2.1</v>
      </c>
      <c r="J16" s="239"/>
      <c r="K16" s="238" t="str">
        <f>Data!$H$3</f>
        <v>YES</v>
      </c>
      <c r="L16" s="239">
        <v>1</v>
      </c>
      <c r="M16" s="239"/>
      <c r="N16" s="239"/>
      <c r="O16" s="256"/>
      <c r="P16" s="239"/>
      <c r="Q16" s="239"/>
      <c r="R16" s="342"/>
      <c r="S16" s="342"/>
      <c r="T16" s="343">
        <v>7</v>
      </c>
      <c r="U16" s="344">
        <v>2</v>
      </c>
      <c r="V16" s="344">
        <v>1</v>
      </c>
      <c r="W16" s="345">
        <v>0.25</v>
      </c>
      <c r="X16" s="346" t="str">
        <f t="shared" si="9"/>
        <v>721</v>
      </c>
      <c r="Y16" s="347" t="str">
        <f>IF(T16=0,"",IF($C16=Data!$B$3,Calculs!W16,IF(Calculs!$C16=Data!$B$5,Data!$B$5,IF(OR(Calculs!$C16=Data!$B$4,$C16=Data!$H$4),Calculs!$C16,"??"))))</f>
        <v>??</v>
      </c>
      <c r="Z16" s="343"/>
      <c r="AA16" s="344"/>
      <c r="AB16" s="344"/>
      <c r="AC16" s="345"/>
      <c r="AD16" s="346" t="str">
        <f t="shared" si="10"/>
        <v/>
      </c>
      <c r="AE16" s="347" t="str">
        <f>IF(Z16=0,"",IF($C16=Data!$B$3,Calculs!AC16,IF(Calculs!$C16=Data!$B$5,Data!$B$5,IF(OR(Calculs!$C16=Data!$B$4,$C16=Data!$H$4),Calculs!$C16,"??"))))</f>
        <v/>
      </c>
      <c r="AF16" s="348"/>
      <c r="AG16" s="344"/>
      <c r="AH16" s="344"/>
      <c r="AI16" s="345"/>
      <c r="AJ16" s="346" t="str">
        <f t="shared" si="11"/>
        <v/>
      </c>
      <c r="AK16" s="347" t="str">
        <f>IF(AF16=0,"",IF($C16=Data!$B$3,Calculs!AI16,IF(Calculs!$C16=Data!$B$5,Data!$B$5,IF(OR(Calculs!$C16=Data!$B$4,$C16=Data!$H$4),Calculs!$C16,"??"))))</f>
        <v/>
      </c>
    </row>
    <row r="17" spans="1:37" s="33" customFormat="1" ht="24.9" customHeight="1">
      <c r="A17" s="161" t="str">
        <f>'3 - ECOPROD LABEL Framework'!A17</f>
        <v>B2.2</v>
      </c>
      <c r="B17" s="162" t="str">
        <f t="array" ref="B17">INDEX(TabInit,MATCH(A17,'3 - ECOPROD LABEL Framework'!$A$3:$A$116,0),COLUMN('3 - ECOPROD LABEL Framework'!B:B))</f>
        <v>Has at least one of your scriptwriters, journalists, directors, or creative team members been trained in green production?</v>
      </c>
      <c r="C17" s="236">
        <f>INDEX(TabInit,MATCH(A17,'3 - ECOPROD LABEL Framework'!$A$3:$A$116,0),COLUMN('3 - ECOPROD LABEL Framework'!C:C))</f>
        <v>0</v>
      </c>
      <c r="D17" s="164" t="str">
        <f>IF(P17&lt;&gt;0,'3 - ECOPROD LABEL Framework'!D17,IF(SUM(L17:P17)=0,0,IF(C17=Data!$B$3,LARGE(L17:P17,1),IF(C17=Data!$B$4,0,""))))</f>
        <v/>
      </c>
      <c r="E17" s="239">
        <f>IF(C17&lt;&gt;Data!$B$5,$L17,0)</f>
        <v>1</v>
      </c>
      <c r="F17" s="235">
        <f t="shared" si="6"/>
        <v>1</v>
      </c>
      <c r="G17" s="263"/>
      <c r="H17" s="254" t="str">
        <f t="shared" si="7"/>
        <v>B</v>
      </c>
      <c r="I17" s="281" t="str">
        <f t="shared" si="8"/>
        <v>2.2</v>
      </c>
      <c r="J17" s="239"/>
      <c r="K17" s="238" t="str">
        <f>Data!$H$3</f>
        <v>YES</v>
      </c>
      <c r="L17" s="239">
        <v>1</v>
      </c>
      <c r="M17" s="239"/>
      <c r="N17" s="239"/>
      <c r="O17" s="256"/>
      <c r="P17" s="239"/>
      <c r="Q17" s="239"/>
      <c r="R17" s="342"/>
      <c r="S17" s="342"/>
      <c r="T17" s="343">
        <v>7</v>
      </c>
      <c r="U17" s="344">
        <v>2</v>
      </c>
      <c r="V17" s="344">
        <v>1</v>
      </c>
      <c r="W17" s="345">
        <v>0.25</v>
      </c>
      <c r="X17" s="346" t="str">
        <f t="shared" si="9"/>
        <v>721</v>
      </c>
      <c r="Y17" s="347" t="str">
        <f>IF(T17=0,"",IF($C17=Data!$B$3,Calculs!W17,IF(Calculs!$C17=Data!$B$5,Data!$B$5,IF(OR(Calculs!$C17=Data!$B$4,$C17=Data!$H$4),Calculs!$C17,"??"))))</f>
        <v>??</v>
      </c>
      <c r="Z17" s="343"/>
      <c r="AA17" s="344"/>
      <c r="AB17" s="344"/>
      <c r="AC17" s="345"/>
      <c r="AD17" s="346" t="str">
        <f t="shared" si="10"/>
        <v/>
      </c>
      <c r="AE17" s="347" t="str">
        <f>IF(Z17=0,"",IF($C17=Data!$B$3,Calculs!AC17,IF(Calculs!$C17=Data!$B$5,Data!$B$5,IF(OR(Calculs!$C17=Data!$B$4,$C17=Data!$H$4),Calculs!$C17,"??"))))</f>
        <v/>
      </c>
      <c r="AF17" s="348"/>
      <c r="AG17" s="344"/>
      <c r="AH17" s="344"/>
      <c r="AI17" s="345"/>
      <c r="AJ17" s="346" t="str">
        <f t="shared" si="11"/>
        <v/>
      </c>
      <c r="AK17" s="347" t="str">
        <f>IF(AF17=0,"",IF($C17=Data!$B$3,Calculs!AI17,IF(Calculs!$C17=Data!$B$5,Data!$B$5,IF(OR(Calculs!$C17=Data!$B$4,$C17=Data!$H$4),Calculs!$C17,"??"))))</f>
        <v/>
      </c>
    </row>
    <row r="18" spans="1:37" s="33" customFormat="1" ht="24.9" customHeight="1">
      <c r="A18" s="161" t="str">
        <f>'3 - ECOPROD LABEL Framework'!A18</f>
        <v>B2.3</v>
      </c>
      <c r="B18" s="162" t="str">
        <f t="array" ref="B18">INDEX(TabInit,MATCH(A18,'3 - ECOPROD LABEL Framework'!$A$3:$A$116,0),COLUMN('3 - ECOPROD LABEL Framework'!B:B))</f>
        <v>Has at least one of your production managers been trained in green production?</v>
      </c>
      <c r="C18" s="236">
        <f>INDEX(TabInit,MATCH(A18,'3 - ECOPROD LABEL Framework'!$A$3:$A$116,0),COLUMN('3 - ECOPROD LABEL Framework'!C:C))</f>
        <v>0</v>
      </c>
      <c r="D18" s="164" t="str">
        <f>IF(P18&lt;&gt;0,'3 - ECOPROD LABEL Framework'!D18,IF(SUM(L18:P18)=0,0,IF(C18=Data!$B$3,LARGE(L18:P18,1),IF(C18=Data!$B$4,0,""))))</f>
        <v/>
      </c>
      <c r="E18" s="239">
        <f>IF(C18&lt;&gt;Data!$B$5,$L18,0)</f>
        <v>2</v>
      </c>
      <c r="F18" s="235">
        <f t="shared" si="6"/>
        <v>1</v>
      </c>
      <c r="G18" s="263"/>
      <c r="H18" s="254" t="str">
        <f t="shared" si="7"/>
        <v>B</v>
      </c>
      <c r="I18" s="281" t="str">
        <f t="shared" si="8"/>
        <v>2.3</v>
      </c>
      <c r="J18" s="239"/>
      <c r="K18" s="238" t="str">
        <f>Data!$H$3</f>
        <v>YES</v>
      </c>
      <c r="L18" s="239">
        <v>2</v>
      </c>
      <c r="M18" s="239"/>
      <c r="N18" s="239"/>
      <c r="O18" s="256"/>
      <c r="P18" s="239"/>
      <c r="Q18" s="239"/>
      <c r="R18" s="342"/>
      <c r="S18" s="342"/>
      <c r="T18" s="343">
        <v>7</v>
      </c>
      <c r="U18" s="344">
        <v>2</v>
      </c>
      <c r="V18" s="344">
        <v>1</v>
      </c>
      <c r="W18" s="345">
        <v>0.25</v>
      </c>
      <c r="X18" s="346" t="str">
        <f t="shared" si="9"/>
        <v>721</v>
      </c>
      <c r="Y18" s="347" t="str">
        <f>IF(T18=0,"",IF($C18=Data!$B$3,Calculs!W18,IF(Calculs!$C18=Data!$B$5,Data!$B$5,IF(OR(Calculs!$C18=Data!$B$4,$C18=Data!$H$4),Calculs!$C18,"??"))))</f>
        <v>??</v>
      </c>
      <c r="Z18" s="343"/>
      <c r="AA18" s="344"/>
      <c r="AB18" s="344"/>
      <c r="AC18" s="345"/>
      <c r="AD18" s="346" t="str">
        <f t="shared" si="10"/>
        <v/>
      </c>
      <c r="AE18" s="347" t="str">
        <f>IF(Z18=0,"",IF($C18=Data!$B$3,Calculs!AC18,IF(Calculs!$C18=Data!$B$5,Data!$B$5,IF(OR(Calculs!$C18=Data!$B$4,$C18=Data!$H$4),Calculs!$C18,"??"))))</f>
        <v/>
      </c>
      <c r="AF18" s="348"/>
      <c r="AG18" s="344"/>
      <c r="AH18" s="344"/>
      <c r="AI18" s="345"/>
      <c r="AJ18" s="346" t="str">
        <f t="shared" si="11"/>
        <v/>
      </c>
      <c r="AK18" s="347" t="str">
        <f>IF(AF18=0,"",IF($C18=Data!$B$3,Calculs!AI18,IF(Calculs!$C18=Data!$B$5,Data!$B$5,IF(OR(Calculs!$C18=Data!$B$4,$C18=Data!$H$4),Calculs!$C18,"??"))))</f>
        <v/>
      </c>
    </row>
    <row r="19" spans="1:37" s="33" customFormat="1" ht="24.9" customHeight="1">
      <c r="A19" s="161" t="str">
        <f>'3 - ECOPROD LABEL Framework'!A19</f>
        <v>B2.4</v>
      </c>
      <c r="B19" s="162" t="str">
        <f t="array" ref="B19">INDEX(TabInit,MATCH(A19,'3 - ECOPROD LABEL Framework'!$A$3:$A$116,0),COLUMN('3 - ECOPROD LABEL Framework'!B:B))</f>
        <v>Has at least one of your post-production managers been trained in green production?</v>
      </c>
      <c r="C19" s="236">
        <f>INDEX(TabInit,MATCH(A19,'3 - ECOPROD LABEL Framework'!$A$3:$A$116,0),COLUMN('3 - ECOPROD LABEL Framework'!C:C))</f>
        <v>0</v>
      </c>
      <c r="D19" s="164" t="str">
        <f>IF(P19&lt;&gt;0,'3 - ECOPROD LABEL Framework'!D19,IF(SUM(L19:P19)=0,0,IF(C19=Data!$B$3,LARGE(L19:P19,1),IF(C19=Data!$B$4,0,""))))</f>
        <v/>
      </c>
      <c r="E19" s="239">
        <f>IF(C19&lt;&gt;Data!$B$5,$L19,0)</f>
        <v>1</v>
      </c>
      <c r="F19" s="235">
        <f t="shared" si="6"/>
        <v>1</v>
      </c>
      <c r="G19" s="263"/>
      <c r="H19" s="254" t="str">
        <f t="shared" si="7"/>
        <v>B</v>
      </c>
      <c r="I19" s="281" t="str">
        <f t="shared" si="8"/>
        <v>2.4</v>
      </c>
      <c r="J19" s="239"/>
      <c r="K19" s="238" t="str">
        <f>Data!$H$3</f>
        <v>YES</v>
      </c>
      <c r="L19" s="239">
        <v>1</v>
      </c>
      <c r="M19" s="239"/>
      <c r="N19" s="239"/>
      <c r="O19" s="256"/>
      <c r="P19" s="239"/>
      <c r="Q19" s="239"/>
      <c r="R19" s="342"/>
      <c r="S19" s="342"/>
      <c r="T19" s="343">
        <v>7</v>
      </c>
      <c r="U19" s="344">
        <v>2</v>
      </c>
      <c r="V19" s="344">
        <v>1</v>
      </c>
      <c r="W19" s="345">
        <v>0.25</v>
      </c>
      <c r="X19" s="346" t="str">
        <f t="shared" si="9"/>
        <v>721</v>
      </c>
      <c r="Y19" s="347" t="str">
        <f>IF(T19=0,"",IF($C19=Data!$B$3,Calculs!W19,IF(Calculs!$C19=Data!$B$5,Data!$B$5,IF(OR(Calculs!$C19=Data!$B$4,$C19=Data!$H$4),Calculs!$C19,"??"))))</f>
        <v>??</v>
      </c>
      <c r="Z19" s="343"/>
      <c r="AA19" s="344"/>
      <c r="AB19" s="344"/>
      <c r="AC19" s="345"/>
      <c r="AD19" s="346" t="str">
        <f t="shared" si="10"/>
        <v/>
      </c>
      <c r="AE19" s="347" t="str">
        <f>IF(Z19=0,"",IF($C19=Data!$B$3,Calculs!AC19,IF(Calculs!$C19=Data!$B$5,Data!$B$5,IF(OR(Calculs!$C19=Data!$B$4,$C19=Data!$H$4),Calculs!$C19,"??"))))</f>
        <v/>
      </c>
      <c r="AF19" s="348"/>
      <c r="AG19" s="344"/>
      <c r="AH19" s="344"/>
      <c r="AI19" s="345"/>
      <c r="AJ19" s="346" t="str">
        <f t="shared" si="11"/>
        <v/>
      </c>
      <c r="AK19" s="347" t="str">
        <f>IF(AF19=0,"",IF($C19=Data!$B$3,Calculs!AI19,IF(Calculs!$C19=Data!$B$5,Data!$B$5,IF(OR(Calculs!$C19=Data!$B$4,$C19=Data!$H$4),Calculs!$C19,"??"))))</f>
        <v/>
      </c>
    </row>
    <row r="20" spans="1:37" s="33" customFormat="1" ht="24.9" customHeight="1">
      <c r="A20" s="161" t="str">
        <f>'3 - ECOPROD LABEL Framework'!A20</f>
        <v>B2.5</v>
      </c>
      <c r="B20" s="162" t="str">
        <f t="array" ref="B20">INDEX(TabInit,MATCH(A20,'3 - ECOPROD LABEL Framework'!$A$3:$A$116,0),COLUMN('3 - ECOPROD LABEL Framework'!B:B))</f>
        <v>Has at least one of your location managers been trained in green production?</v>
      </c>
      <c r="C20" s="236">
        <f>INDEX(TabInit,MATCH(A20,'3 - ECOPROD LABEL Framework'!$A$3:$A$116,0),COLUMN('3 - ECOPROD LABEL Framework'!C:C))</f>
        <v>0</v>
      </c>
      <c r="D20" s="164" t="str">
        <f>IF(P20&lt;&gt;0,'3 - ECOPROD LABEL Framework'!D20,IF(SUM(L20:P20)=0,0,IF(C20=Data!$B$3,LARGE(L20:P20,1),IF(C20=Data!$B$4,0,""))))</f>
        <v/>
      </c>
      <c r="E20" s="239">
        <f>IF(C20&lt;&gt;Data!$B$5,$L20,0)</f>
        <v>2</v>
      </c>
      <c r="F20" s="235">
        <f t="shared" si="6"/>
        <v>1</v>
      </c>
      <c r="G20" s="263"/>
      <c r="H20" s="254" t="str">
        <f t="shared" si="7"/>
        <v>B</v>
      </c>
      <c r="I20" s="281" t="str">
        <f t="shared" si="8"/>
        <v>2.5</v>
      </c>
      <c r="J20" s="239"/>
      <c r="K20" s="238" t="str">
        <f>Data!$H$3</f>
        <v>YES</v>
      </c>
      <c r="L20" s="239">
        <v>2</v>
      </c>
      <c r="M20" s="239"/>
      <c r="N20" s="239"/>
      <c r="O20" s="256"/>
      <c r="P20" s="239"/>
      <c r="Q20" s="239"/>
      <c r="R20" s="342"/>
      <c r="S20" s="342"/>
      <c r="T20" s="343">
        <v>7</v>
      </c>
      <c r="U20" s="344">
        <v>2</v>
      </c>
      <c r="V20" s="344">
        <v>1</v>
      </c>
      <c r="W20" s="345">
        <v>0.25</v>
      </c>
      <c r="X20" s="346" t="str">
        <f t="shared" si="9"/>
        <v>721</v>
      </c>
      <c r="Y20" s="347" t="str">
        <f>IF(T20=0,"",IF($C20=Data!$B$3,Calculs!W20,IF(Calculs!$C20=Data!$B$5,Data!$B$5,IF(OR(Calculs!$C20=Data!$B$4,$C20=Data!$H$4),Calculs!$C20,"??"))))</f>
        <v>??</v>
      </c>
      <c r="Z20" s="343"/>
      <c r="AA20" s="344"/>
      <c r="AB20" s="344"/>
      <c r="AC20" s="345"/>
      <c r="AD20" s="346" t="str">
        <f t="shared" si="10"/>
        <v/>
      </c>
      <c r="AE20" s="347" t="str">
        <f>IF(Z20=0,"",IF($C20=Data!$B$3,Calculs!AC20,IF(Calculs!$C20=Data!$B$5,Data!$B$5,IF(OR(Calculs!$C20=Data!$B$4,$C20=Data!$H$4),Calculs!$C20,"??"))))</f>
        <v/>
      </c>
      <c r="AF20" s="348"/>
      <c r="AG20" s="344"/>
      <c r="AH20" s="344"/>
      <c r="AI20" s="345"/>
      <c r="AJ20" s="346" t="str">
        <f t="shared" si="11"/>
        <v/>
      </c>
      <c r="AK20" s="347" t="str">
        <f>IF(AF20=0,"",IF($C20=Data!$B$3,Calculs!AI20,IF(Calculs!$C20=Data!$B$5,Data!$B$5,IF(OR(Calculs!$C20=Data!$B$4,$C20=Data!$H$4),Calculs!$C20,"??"))))</f>
        <v/>
      </c>
    </row>
    <row r="21" spans="1:37" s="33" customFormat="1" ht="24.9" customHeight="1">
      <c r="A21" s="161" t="str">
        <f>'3 - ECOPROD LABEL Framework'!A21</f>
        <v>B2.6</v>
      </c>
      <c r="B21" s="162" t="str">
        <f t="array" ref="B21">INDEX(TabInit,MATCH(A21,'3 - ECOPROD LABEL Framework'!$A$3:$A$116,0),COLUMN('3 - ECOPROD LABEL Framework'!B:B))</f>
        <v>Has at least one of your set designers or first assistant designer been trained in green production?</v>
      </c>
      <c r="C21" s="236">
        <f>INDEX(TabInit,MATCH(A21,'3 - ECOPROD LABEL Framework'!$A$3:$A$116,0),COLUMN('3 - ECOPROD LABEL Framework'!C:C))</f>
        <v>0</v>
      </c>
      <c r="D21" s="164" t="str">
        <f>IF(P21&lt;&gt;0,'3 - ECOPROD LABEL Framework'!D21,IF(SUM(L21:P21)=0,0,IF(C21=Data!$B$3,LARGE(L21:P21,1),IF(C21=Data!$B$4,0,""))))</f>
        <v/>
      </c>
      <c r="E21" s="239">
        <f>IF(C21&lt;&gt;Data!$B$5,$L21,0)</f>
        <v>1</v>
      </c>
      <c r="F21" s="235">
        <f t="shared" si="6"/>
        <v>1</v>
      </c>
      <c r="G21" s="263"/>
      <c r="H21" s="254" t="str">
        <f t="shared" si="7"/>
        <v>B</v>
      </c>
      <c r="I21" s="281" t="str">
        <f t="shared" si="8"/>
        <v>2.6</v>
      </c>
      <c r="J21" s="239"/>
      <c r="K21" s="238" t="str">
        <f>Data!$H$3</f>
        <v>YES</v>
      </c>
      <c r="L21" s="239">
        <v>1</v>
      </c>
      <c r="M21" s="239"/>
      <c r="N21" s="239"/>
      <c r="O21" s="256"/>
      <c r="P21" s="239"/>
      <c r="Q21" s="239"/>
      <c r="R21" s="342"/>
      <c r="S21" s="342"/>
      <c r="T21" s="343">
        <v>7</v>
      </c>
      <c r="U21" s="344">
        <v>2</v>
      </c>
      <c r="V21" s="344">
        <v>1</v>
      </c>
      <c r="W21" s="345">
        <v>0.25</v>
      </c>
      <c r="X21" s="346" t="str">
        <f t="shared" si="9"/>
        <v>721</v>
      </c>
      <c r="Y21" s="347" t="str">
        <f>IF(T21=0,"",IF($C21=Data!$B$3,Calculs!W21,IF(Calculs!$C21=Data!$B$5,Data!$B$5,IF(OR(Calculs!$C21=Data!$B$4,$C21=Data!$H$4),Calculs!$C21,"??"))))</f>
        <v>??</v>
      </c>
      <c r="Z21" s="343"/>
      <c r="AA21" s="344"/>
      <c r="AB21" s="344"/>
      <c r="AC21" s="345"/>
      <c r="AD21" s="346" t="str">
        <f t="shared" si="10"/>
        <v/>
      </c>
      <c r="AE21" s="347" t="str">
        <f>IF(Z21=0,"",IF($C21=Data!$B$3,Calculs!AC21,IF(Calculs!$C21=Data!$B$5,Data!$B$5,IF(OR(Calculs!$C21=Data!$B$4,$C21=Data!$H$4),Calculs!$C21,"??"))))</f>
        <v/>
      </c>
      <c r="AF21" s="348"/>
      <c r="AG21" s="344"/>
      <c r="AH21" s="344"/>
      <c r="AI21" s="345"/>
      <c r="AJ21" s="346" t="str">
        <f t="shared" si="11"/>
        <v/>
      </c>
      <c r="AK21" s="347" t="str">
        <f>IF(AF21=0,"",IF($C21=Data!$B$3,Calculs!AI21,IF(Calculs!$C21=Data!$B$5,Data!$B$5,IF(OR(Calculs!$C21=Data!$B$4,$C21=Data!$H$4),Calculs!$C21,"??"))))</f>
        <v/>
      </c>
    </row>
    <row r="22" spans="1:37" s="33" customFormat="1" ht="24.9" customHeight="1">
      <c r="A22" s="168" t="str">
        <f>'3 - ECOPROD LABEL Framework'!A22</f>
        <v>B2.7</v>
      </c>
      <c r="B22" s="169" t="str">
        <f t="array" ref="B22">INDEX(TabInit,MATCH(A22,'3 - ECOPROD LABEL Framework'!$A$3:$A$116,0),COLUMN('3 - ECOPROD LABEL Framework'!B:B))</f>
        <v>BONUS
Has at least one of your cinematographers or electricians been trained in green production?</v>
      </c>
      <c r="C22" s="240">
        <f>INDEX(TabInit,MATCH(A22,'3 - ECOPROD LABEL Framework'!$A$3:$A$116,0),COLUMN('3 - ECOPROD LABEL Framework'!C:C))</f>
        <v>0</v>
      </c>
      <c r="D22" s="171" t="str">
        <f>IF(P22&lt;&gt;0,'3 - ECOPROD LABEL Framework'!D22,IF(SUM(L22:P22)=0,0,IF(C22=Data!$B$3,LARGE(L22:P22,1),IF(C22=Data!$B$4,0,""))))</f>
        <v/>
      </c>
      <c r="E22" s="239">
        <f>IF(C22&lt;&gt;Data!$B$5,$L22,0)</f>
        <v>0</v>
      </c>
      <c r="F22" s="235">
        <f t="shared" si="6"/>
        <v>1</v>
      </c>
      <c r="G22" s="263"/>
      <c r="H22" s="284" t="str">
        <f t="shared" si="7"/>
        <v>B</v>
      </c>
      <c r="I22" s="285" t="str">
        <f t="shared" si="8"/>
        <v>2.7</v>
      </c>
      <c r="J22" s="239"/>
      <c r="K22" s="238" t="str">
        <f>Data!$H$3</f>
        <v>YES</v>
      </c>
      <c r="L22" s="257"/>
      <c r="M22" s="239"/>
      <c r="N22" s="239">
        <v>1</v>
      </c>
      <c r="O22" s="256"/>
      <c r="P22" s="239"/>
      <c r="Q22" s="239"/>
      <c r="R22" s="342"/>
      <c r="S22" s="342"/>
      <c r="T22" s="343">
        <v>7</v>
      </c>
      <c r="U22" s="344">
        <v>2</v>
      </c>
      <c r="V22" s="344">
        <v>1</v>
      </c>
      <c r="W22" s="345">
        <v>0.25</v>
      </c>
      <c r="X22" s="346" t="str">
        <f t="shared" si="9"/>
        <v>721</v>
      </c>
      <c r="Y22" s="347" t="str">
        <f>IF(T22=0,"",IF($C22=Data!$B$3,Calculs!W22,IF(Calculs!$C22=Data!$B$5,Data!$B$5,IF(OR(Calculs!$C22=Data!$B$4,$C22=Data!$H$4),Calculs!$C22,"??"))))</f>
        <v>??</v>
      </c>
      <c r="Z22" s="343"/>
      <c r="AA22" s="344"/>
      <c r="AB22" s="344"/>
      <c r="AC22" s="345"/>
      <c r="AD22" s="346" t="str">
        <f t="shared" si="10"/>
        <v/>
      </c>
      <c r="AE22" s="347" t="str">
        <f>IF(Z22=0,"",IF($C22=Data!$B$3,Calculs!AC22,IF(Calculs!$C22=Data!$B$5,Data!$B$5,IF(OR(Calculs!$C22=Data!$B$4,$C22=Data!$H$4),Calculs!$C22,"??"))))</f>
        <v/>
      </c>
      <c r="AF22" s="348"/>
      <c r="AG22" s="344"/>
      <c r="AH22" s="344"/>
      <c r="AI22" s="345"/>
      <c r="AJ22" s="346" t="str">
        <f t="shared" si="11"/>
        <v/>
      </c>
      <c r="AK22" s="347" t="str">
        <f>IF(AF22=0,"",IF($C22=Data!$B$3,Calculs!AI22,IF(Calculs!$C22=Data!$B$5,Data!$B$5,IF(OR(Calculs!$C22=Data!$B$4,$C22=Data!$H$4),Calculs!$C22,"??"))))</f>
        <v/>
      </c>
    </row>
    <row r="23" spans="1:37" s="33" customFormat="1" ht="24.9" customHeight="1">
      <c r="A23" s="168" t="str">
        <f>'3 - ECOPROD LABEL Framework'!A23</f>
        <v>B2.8</v>
      </c>
      <c r="B23" s="169" t="str">
        <f t="array" ref="B23">INDEX(TabInit,MATCH(A23,'3 - ECOPROD LABEL Framework'!$A$3:$A$116,0),COLUMN('3 - ECOPROD LABEL Framework'!B:B))</f>
        <v>BONUS
Has at least one of your costume designers or makeup artists been trained in green production?</v>
      </c>
      <c r="C23" s="240">
        <f>INDEX(TabInit,MATCH(A23,'3 - ECOPROD LABEL Framework'!$A$3:$A$116,0),COLUMN('3 - ECOPROD LABEL Framework'!C:C))</f>
        <v>0</v>
      </c>
      <c r="D23" s="171" t="str">
        <f>IF(P23&lt;&gt;0,'3 - ECOPROD LABEL Framework'!D23,IF(SUM(L23:P23)=0,0,IF(C23=Data!$B$3,LARGE(L23:P23,1),IF(C23=Data!$B$4,0,""))))</f>
        <v/>
      </c>
      <c r="E23" s="239">
        <f>IF(C23&lt;&gt;Data!$B$5,$L23,0)</f>
        <v>0</v>
      </c>
      <c r="F23" s="235">
        <f t="shared" si="6"/>
        <v>1</v>
      </c>
      <c r="G23" s="263"/>
      <c r="H23" s="284" t="str">
        <f t="shared" si="7"/>
        <v>B</v>
      </c>
      <c r="I23" s="285" t="str">
        <f t="shared" si="8"/>
        <v>2.8</v>
      </c>
      <c r="J23" s="239"/>
      <c r="K23" s="238" t="str">
        <f>Data!$H$3</f>
        <v>YES</v>
      </c>
      <c r="L23" s="257"/>
      <c r="M23" s="239"/>
      <c r="N23" s="239">
        <v>1</v>
      </c>
      <c r="O23" s="256"/>
      <c r="P23" s="239"/>
      <c r="Q23" s="239"/>
      <c r="R23" s="342"/>
      <c r="S23" s="342"/>
      <c r="T23" s="343">
        <v>7</v>
      </c>
      <c r="U23" s="344">
        <v>2</v>
      </c>
      <c r="V23" s="344">
        <v>1</v>
      </c>
      <c r="W23" s="345">
        <v>0.25</v>
      </c>
      <c r="X23" s="346" t="str">
        <f t="shared" si="9"/>
        <v>721</v>
      </c>
      <c r="Y23" s="347" t="str">
        <f>IF(T23=0,"",IF($C23=Data!$B$3,Calculs!W23,IF(Calculs!$C23=Data!$B$5,Data!$B$5,IF(OR(Calculs!$C23=Data!$B$4,$C23=Data!$H$4),Calculs!$C23,"??"))))</f>
        <v>??</v>
      </c>
      <c r="Z23" s="343"/>
      <c r="AA23" s="344"/>
      <c r="AB23" s="344"/>
      <c r="AC23" s="345"/>
      <c r="AD23" s="346" t="str">
        <f t="shared" si="10"/>
        <v/>
      </c>
      <c r="AE23" s="347" t="str">
        <f>IF(Z23=0,"",IF($C23=Data!$B$3,Calculs!AC23,IF(Calculs!$C23=Data!$B$5,Data!$B$5,IF(OR(Calculs!$C23=Data!$B$4,$C23=Data!$H$4),Calculs!$C23,"??"))))</f>
        <v/>
      </c>
      <c r="AF23" s="348"/>
      <c r="AG23" s="344"/>
      <c r="AH23" s="344"/>
      <c r="AI23" s="345"/>
      <c r="AJ23" s="346" t="str">
        <f t="shared" si="11"/>
        <v/>
      </c>
      <c r="AK23" s="347" t="str">
        <f>IF(AF23=0,"",IF($C23=Data!$B$3,Calculs!AI23,IF(Calculs!$C23=Data!$B$5,Data!$B$5,IF(OR(Calculs!$C23=Data!$B$4,$C23=Data!$H$4),Calculs!$C23,"??"))))</f>
        <v/>
      </c>
    </row>
    <row r="24" spans="1:37" s="33" customFormat="1" ht="24.9" customHeight="1">
      <c r="A24" s="153" t="str">
        <f>'3 - ECOPROD LABEL Framework'!A24</f>
        <v>CONTENT</v>
      </c>
      <c r="B24" s="154"/>
      <c r="C24" s="133"/>
      <c r="D24" s="155"/>
      <c r="E24" s="155"/>
      <c r="F24" s="155"/>
      <c r="G24" s="263"/>
      <c r="H24" s="277" t="s">
        <v>21</v>
      </c>
      <c r="I24" s="278">
        <v>0</v>
      </c>
      <c r="J24" s="252"/>
      <c r="K24" s="252"/>
      <c r="L24" s="252"/>
      <c r="M24" s="253"/>
      <c r="N24" s="251"/>
      <c r="O24" s="251"/>
      <c r="P24" s="303"/>
      <c r="Q24" s="251"/>
      <c r="R24" s="338"/>
      <c r="S24" s="338"/>
      <c r="T24" s="338"/>
      <c r="U24" s="338"/>
      <c r="V24" s="338"/>
      <c r="W24" s="339"/>
      <c r="X24" s="340"/>
      <c r="Y24" s="341"/>
      <c r="Z24" s="338"/>
      <c r="AA24" s="338"/>
      <c r="AB24" s="338"/>
      <c r="AC24" s="339"/>
      <c r="AD24" s="340"/>
      <c r="AE24" s="341"/>
      <c r="AF24" s="338"/>
      <c r="AG24" s="338"/>
      <c r="AH24" s="338"/>
      <c r="AI24" s="339"/>
      <c r="AJ24" s="340"/>
      <c r="AK24" s="341"/>
    </row>
    <row r="25" spans="1:37" s="33" customFormat="1" ht="24.9" customHeight="1">
      <c r="A25" s="161" t="str">
        <f>'3 - ECOPROD LABEL Framework'!A25</f>
        <v>C1</v>
      </c>
      <c r="B25" s="162" t="str">
        <f t="array" ref="B25">INDEX(TabInit,MATCH(A25,'3 - ECOPROD LABEL Framework'!$A$3:$A$116,0),COLUMN('3 - ECOPROD LABEL Framework'!B:B))</f>
        <v>Has the production incorporated dialogue, actions, or background elements advocating environmental responsibility and/or related to sustainability?</v>
      </c>
      <c r="C25" s="236">
        <f>INDEX(TabInit,MATCH(A25,'3 - ECOPROD LABEL Framework'!$A$3:$A$116,0),COLUMN('3 - ECOPROD LABEL Framework'!C:C))</f>
        <v>0</v>
      </c>
      <c r="D25" s="164" t="str">
        <f>IF(P25&lt;&gt;0,'3 - ECOPROD LABEL Framework'!D25,IF(SUM(L25:P25)=0,0,IF(C25=Data!$B$3,LARGE(L25:P25,1),IF(C25=Data!$B$4,0,""))))</f>
        <v/>
      </c>
      <c r="E25" s="239">
        <f>IF(C25&lt;&gt;Data!$B$5,$L25,0)</f>
        <v>3</v>
      </c>
      <c r="F25" s="235">
        <f t="shared" ref="F25:F26" si="12">IF(C25="","x",IF(C25&lt;&gt;0,"x",1))</f>
        <v>1</v>
      </c>
      <c r="G25" s="263"/>
      <c r="H25" s="254" t="str">
        <f>LEFT(A25,1)</f>
        <v>C</v>
      </c>
      <c r="I25" s="281" t="str">
        <f>RIGHT(A25,(LEN(A25)-1))</f>
        <v>1</v>
      </c>
      <c r="J25" s="239"/>
      <c r="K25" s="238" t="str">
        <f>Data!$H$3</f>
        <v>YES</v>
      </c>
      <c r="L25" s="239">
        <v>3</v>
      </c>
      <c r="M25" s="239"/>
      <c r="N25" s="239"/>
      <c r="O25" s="256"/>
      <c r="P25" s="239"/>
      <c r="Q25" s="239"/>
      <c r="R25" s="342"/>
      <c r="S25" s="342"/>
      <c r="T25" s="343"/>
      <c r="U25" s="344"/>
      <c r="V25" s="344"/>
      <c r="W25" s="345"/>
      <c r="X25" s="346" t="str">
        <f t="shared" ref="X25:X26" si="13">T25&amp;U25&amp;V25</f>
        <v/>
      </c>
      <c r="Y25" s="347" t="str">
        <f>IF(T25=0,"",IF($C25=Data!$B$3,Calculs!W25,IF(Calculs!$C25=Data!$B$5,Data!$B$5,IF(OR(Calculs!$C25=Data!$B$4,$C25=Data!$H$4),Calculs!$C25,"??"))))</f>
        <v/>
      </c>
      <c r="Z25" s="343"/>
      <c r="AA25" s="344"/>
      <c r="AB25" s="344"/>
      <c r="AC25" s="345"/>
      <c r="AD25" s="346" t="str">
        <f t="shared" ref="AD25:AD26" si="14">Z25&amp;AA25&amp;AB25</f>
        <v/>
      </c>
      <c r="AE25" s="347" t="str">
        <f>IF(Z25=0,"",IF($C25=Data!$B$3,Calculs!AC25,IF(Calculs!$C25=Data!$B$5,Data!$B$5,IF(OR(Calculs!$C25=Data!$B$4,$C25=Data!$H$4),Calculs!$C25,"??"))))</f>
        <v/>
      </c>
      <c r="AF25" s="348"/>
      <c r="AG25" s="344"/>
      <c r="AH25" s="344"/>
      <c r="AI25" s="345"/>
      <c r="AJ25" s="346" t="str">
        <f t="shared" ref="AJ25:AJ26" si="15">AF25&amp;AG25&amp;AH25</f>
        <v/>
      </c>
      <c r="AK25" s="347" t="str">
        <f>IF(AF25=0,"",IF($C25=Data!$B$3,Calculs!AI25,IF(Calculs!$C25=Data!$B$5,Data!$B$5,IF(OR(Calculs!$C25=Data!$B$4,$C25=Data!$H$4),Calculs!$C25,"??"))))</f>
        <v/>
      </c>
    </row>
    <row r="26" spans="1:37" s="33" customFormat="1" ht="24.9" customHeight="1">
      <c r="A26" s="161" t="str">
        <f>'3 - ECOPROD LABEL Framework'!A26</f>
        <v>C2</v>
      </c>
      <c r="B26" s="162" t="str">
        <f t="array" ref="B26">INDEX(TabInit,MATCH(A26,'3 - ECOPROD LABEL Framework'!$A$3:$A$116,0),COLUMN('3 - ECOPROD LABEL Framework'!B:B))</f>
        <v>Have you conducted an environmental analysis of the project and implemented alternatives to limit the inherent environmental impacts (scenario, brief, format, etc.)?</v>
      </c>
      <c r="C26" s="236">
        <f>INDEX(TabInit,MATCH(A26,'3 - ECOPROD LABEL Framework'!$A$3:$A$116,0),COLUMN('3 - ECOPROD LABEL Framework'!C:C))</f>
        <v>0</v>
      </c>
      <c r="D26" s="164" t="str">
        <f>IF(P26&lt;&gt;0,'3 - ECOPROD LABEL Framework'!D26,IF(SUM(L26:P26)=0,0,IF(C26=Data!$B$3,LARGE(L26:P26,1),IF(C26=Data!$B$4,0,""))))</f>
        <v/>
      </c>
      <c r="E26" s="239">
        <f>IF(C26&lt;&gt;Data!$B$5,$L26,0)</f>
        <v>3</v>
      </c>
      <c r="F26" s="235">
        <f t="shared" si="12"/>
        <v>1</v>
      </c>
      <c r="G26" s="263"/>
      <c r="H26" s="254" t="str">
        <f>LEFT(A26,1)</f>
        <v>C</v>
      </c>
      <c r="I26" s="281" t="str">
        <f>RIGHT(A26,(LEN(A26)-1))</f>
        <v>2</v>
      </c>
      <c r="J26" s="239"/>
      <c r="K26" s="238" t="str">
        <f>Data!$H$3</f>
        <v>YES</v>
      </c>
      <c r="L26" s="239">
        <v>3</v>
      </c>
      <c r="M26" s="239"/>
      <c r="N26" s="239"/>
      <c r="O26" s="256"/>
      <c r="P26" s="239"/>
      <c r="Q26" s="239"/>
      <c r="R26" s="342"/>
      <c r="S26" s="342"/>
      <c r="T26" s="343"/>
      <c r="U26" s="344"/>
      <c r="V26" s="344"/>
      <c r="W26" s="345"/>
      <c r="X26" s="346" t="str">
        <f t="shared" si="13"/>
        <v/>
      </c>
      <c r="Y26" s="347" t="str">
        <f>IF(T26=0,"",IF($C26=Data!$B$3,Calculs!W26,IF(Calculs!$C26=Data!$B$5,Data!$B$5,IF(OR(Calculs!$C26=Data!$B$4,$C26=Data!$H$4),Calculs!$C26,"??"))))</f>
        <v/>
      </c>
      <c r="Z26" s="343"/>
      <c r="AA26" s="344"/>
      <c r="AB26" s="344"/>
      <c r="AC26" s="345"/>
      <c r="AD26" s="346" t="str">
        <f t="shared" si="14"/>
        <v/>
      </c>
      <c r="AE26" s="347" t="str">
        <f>IF(Z26=0,"",IF($C26=Data!$B$3,Calculs!AC26,IF(Calculs!$C26=Data!$B$5,Data!$B$5,IF(OR(Calculs!$C26=Data!$B$4,$C26=Data!$H$4),Calculs!$C26,"??"))))</f>
        <v/>
      </c>
      <c r="AF26" s="348"/>
      <c r="AG26" s="344"/>
      <c r="AH26" s="344"/>
      <c r="AI26" s="345"/>
      <c r="AJ26" s="346" t="str">
        <f t="shared" si="15"/>
        <v/>
      </c>
      <c r="AK26" s="347" t="str">
        <f>IF(AF26=0,"",IF($C26=Data!$B$3,Calculs!AI26,IF(Calculs!$C26=Data!$B$5,Data!$B$5,IF(OR(Calculs!$C26=Data!$B$4,$C26=Data!$H$4),Calculs!$C26,"??"))))</f>
        <v/>
      </c>
    </row>
    <row r="27" spans="1:37" s="33" customFormat="1" ht="24.9" customHeight="1">
      <c r="A27" s="153" t="str">
        <f>'3 - ECOPROD LABEL Framework'!A27</f>
        <v>OFFICES</v>
      </c>
      <c r="B27" s="154"/>
      <c r="C27" s="133"/>
      <c r="D27" s="155"/>
      <c r="E27" s="155"/>
      <c r="F27" s="155"/>
      <c r="G27" s="263"/>
      <c r="H27" s="277" t="s">
        <v>22</v>
      </c>
      <c r="I27" s="278">
        <v>0</v>
      </c>
      <c r="J27" s="252"/>
      <c r="K27" s="252"/>
      <c r="L27" s="252"/>
      <c r="M27" s="253"/>
      <c r="N27" s="251"/>
      <c r="O27" s="251"/>
      <c r="P27" s="303"/>
      <c r="Q27" s="251"/>
      <c r="R27" s="338"/>
      <c r="S27" s="338"/>
      <c r="T27" s="338"/>
      <c r="U27" s="338"/>
      <c r="V27" s="338"/>
      <c r="W27" s="339"/>
      <c r="X27" s="340"/>
      <c r="Y27" s="341"/>
      <c r="Z27" s="338"/>
      <c r="AA27" s="338"/>
      <c r="AB27" s="338"/>
      <c r="AC27" s="339"/>
      <c r="AD27" s="340"/>
      <c r="AE27" s="341"/>
      <c r="AF27" s="338"/>
      <c r="AG27" s="338"/>
      <c r="AH27" s="338"/>
      <c r="AI27" s="339"/>
      <c r="AJ27" s="340"/>
      <c r="AK27" s="341"/>
    </row>
    <row r="28" spans="1:37" s="33" customFormat="1" ht="24.9" customHeight="1">
      <c r="A28" s="173" t="str">
        <f>'3 - ECOPROD LABEL Framework'!A28</f>
        <v>Energy Consumption</v>
      </c>
      <c r="B28" s="137"/>
      <c r="C28" s="138"/>
      <c r="D28" s="174"/>
      <c r="E28" s="174"/>
      <c r="F28" s="174"/>
      <c r="G28" s="263"/>
      <c r="H28" s="286"/>
      <c r="I28" s="137"/>
      <c r="J28" s="258"/>
      <c r="K28" s="258"/>
      <c r="L28" s="258"/>
      <c r="M28" s="258"/>
      <c r="N28" s="258"/>
      <c r="O28" s="258"/>
      <c r="P28" s="304"/>
      <c r="Q28" s="304"/>
      <c r="R28" s="356"/>
      <c r="S28" s="356"/>
      <c r="T28" s="357"/>
      <c r="U28" s="357"/>
      <c r="V28" s="357"/>
      <c r="W28" s="357"/>
      <c r="X28" s="357"/>
      <c r="Y28" s="358"/>
      <c r="Z28" s="357"/>
      <c r="AA28" s="357"/>
      <c r="AB28" s="357"/>
      <c r="AC28" s="357"/>
      <c r="AD28" s="357"/>
      <c r="AE28" s="358"/>
      <c r="AF28" s="357"/>
      <c r="AG28" s="357"/>
      <c r="AH28" s="357"/>
      <c r="AI28" s="357"/>
      <c r="AJ28" s="357"/>
      <c r="AK28" s="358"/>
    </row>
    <row r="29" spans="1:37" s="33" customFormat="1" ht="24.9" customHeight="1">
      <c r="A29" s="161" t="str">
        <f>'3 - ECOPROD LABEL Framework'!A29</f>
        <v>D1</v>
      </c>
      <c r="B29" s="162" t="str">
        <f t="array" ref="B29">INDEX(TabInit,MATCH(A29,'3 - ECOPROD LABEL Framework'!$A$3:$A$116,0),COLUMN('3 - ECOPROD LABEL Framework'!B:B))</f>
        <v xml:space="preserve">Have you implemented measures to reduce electricity consumption in your offices? </v>
      </c>
      <c r="C29" s="236">
        <f>INDEX(TabInit,MATCH(A29,'3 - ECOPROD LABEL Framework'!$A$3:$A$116,0),COLUMN('3 - ECOPROD LABEL Framework'!C:C))</f>
        <v>0</v>
      </c>
      <c r="D29" s="164" t="str">
        <f>IF(P29&lt;&gt;0,'3 - ECOPROD LABEL Framework'!D29,IF(SUM(L29:P29)=0,0,IF(C29=Data!$B$3,LARGE(L29:P29,1),IF(C29=Data!$B$4,0,""))))</f>
        <v/>
      </c>
      <c r="E29" s="239">
        <f>IF(C29&lt;&gt;Data!$B$5,$L29,0)</f>
        <v>3</v>
      </c>
      <c r="F29" s="235">
        <f t="shared" ref="F29:F30" si="16">IF(C29="","x",IF(C29&lt;&gt;0,"x",1))</f>
        <v>1</v>
      </c>
      <c r="G29" s="263"/>
      <c r="H29" s="254" t="str">
        <f>LEFT(A29,1)</f>
        <v>D</v>
      </c>
      <c r="I29" s="281" t="str">
        <f>RIGHT(A29,(LEN(A29)-1))</f>
        <v>1</v>
      </c>
      <c r="J29" s="239"/>
      <c r="K29" s="238" t="str">
        <f>Data!$H$3</f>
        <v>YES</v>
      </c>
      <c r="L29" s="239">
        <v>3</v>
      </c>
      <c r="M29" s="239"/>
      <c r="N29" s="239"/>
      <c r="O29" s="256"/>
      <c r="P29" s="239"/>
      <c r="Q29" s="239"/>
      <c r="R29" s="342"/>
      <c r="S29" s="342"/>
      <c r="T29" s="343"/>
      <c r="U29" s="344"/>
      <c r="V29" s="344"/>
      <c r="W29" s="345"/>
      <c r="X29" s="346" t="str">
        <f t="shared" ref="X29:X30" si="17">T29&amp;U29&amp;V29</f>
        <v/>
      </c>
      <c r="Y29" s="347" t="str">
        <f>IF(T29=0,"",IF($C29=Data!$B$3,Calculs!W29,IF(Calculs!$C29=Data!$B$5,Data!$B$5,IF(OR(Calculs!$C29=Data!$B$4,$C29=Data!$H$4),Calculs!$C29,"??"))))</f>
        <v/>
      </c>
      <c r="Z29" s="343"/>
      <c r="AA29" s="344"/>
      <c r="AB29" s="344"/>
      <c r="AC29" s="345"/>
      <c r="AD29" s="346" t="str">
        <f t="shared" ref="AD29:AD30" si="18">Z29&amp;AA29&amp;AB29</f>
        <v/>
      </c>
      <c r="AE29" s="347" t="str">
        <f>IF(Z29=0,"",IF($C29=Data!$B$3,Calculs!AC29,IF(Calculs!$C29=Data!$B$5,Data!$B$5,IF(OR(Calculs!$C29=Data!$B$4,$C29=Data!$H$4),Calculs!$C29,"??"))))</f>
        <v/>
      </c>
      <c r="AF29" s="348"/>
      <c r="AG29" s="344"/>
      <c r="AH29" s="344"/>
      <c r="AI29" s="345"/>
      <c r="AJ29" s="346" t="str">
        <f t="shared" ref="AJ29:AJ30" si="19">AF29&amp;AG29&amp;AH29</f>
        <v/>
      </c>
      <c r="AK29" s="347" t="str">
        <f>IF(AF29=0,"",IF($C29=Data!$B$3,Calculs!AI29,IF(Calculs!$C29=Data!$B$5,Data!$B$5,IF(OR(Calculs!$C29=Data!$B$4,$C29=Data!$H$4),Calculs!$C29,"??"))))</f>
        <v/>
      </c>
    </row>
    <row r="30" spans="1:37" s="33" customFormat="1" ht="24.9" customHeight="1">
      <c r="A30" s="161" t="str">
        <f>'3 - ECOPROD LABEL Framework'!A30</f>
        <v>D2</v>
      </c>
      <c r="B30" s="162" t="str">
        <f t="array" ref="B30">INDEX(TabInit,MATCH(A30,'3 - ECOPROD LABEL Framework'!$A$3:$A$116,0),COLUMN('3 - ECOPROD LABEL Framework'!B:B))</f>
        <v>Has the production company signed a contract with a renewable energy supplier to provide power for the majority of its offices?</v>
      </c>
      <c r="C30" s="236">
        <f>INDEX(TabInit,MATCH(A30,'3 - ECOPROD LABEL Framework'!$A$3:$A$116,0),COLUMN('3 - ECOPROD LABEL Framework'!C:C))</f>
        <v>0</v>
      </c>
      <c r="D30" s="164" t="str">
        <f>IF(P30&lt;&gt;0,'3 - ECOPROD LABEL Framework'!D30,IF(SUM(L30:P30)=0,0,IF(C30=Data!$B$3,LARGE(L30:P30,1),IF(C30=Data!$B$4,0,""))))</f>
        <v/>
      </c>
      <c r="E30" s="239">
        <f>IF(C30&lt;&gt;Data!$B$5,$L30,0)</f>
        <v>3</v>
      </c>
      <c r="F30" s="235">
        <f t="shared" si="16"/>
        <v>1</v>
      </c>
      <c r="G30" s="263"/>
      <c r="H30" s="254" t="str">
        <f>LEFT(A30,1)</f>
        <v>D</v>
      </c>
      <c r="I30" s="281" t="str">
        <f>RIGHT(A30,(LEN(A30)-1))</f>
        <v>2</v>
      </c>
      <c r="J30" s="239"/>
      <c r="K30" s="238" t="str">
        <f>Data!$H$3</f>
        <v>YES</v>
      </c>
      <c r="L30" s="239">
        <v>3</v>
      </c>
      <c r="M30" s="239"/>
      <c r="N30" s="239"/>
      <c r="O30" s="256"/>
      <c r="P30" s="239"/>
      <c r="Q30" s="239"/>
      <c r="R30" s="342"/>
      <c r="S30" s="342"/>
      <c r="T30" s="343"/>
      <c r="U30" s="344"/>
      <c r="V30" s="344"/>
      <c r="W30" s="345"/>
      <c r="X30" s="346" t="str">
        <f t="shared" si="17"/>
        <v/>
      </c>
      <c r="Y30" s="347" t="str">
        <f>IF(T30=0,"",IF($C30=Data!$B$3,Calculs!W30,IF(Calculs!$C30=Data!$B$5,Data!$B$5,IF(OR(Calculs!$C30=Data!$B$4,$C30=Data!$H$4),Calculs!$C30,"??"))))</f>
        <v/>
      </c>
      <c r="Z30" s="343"/>
      <c r="AA30" s="344"/>
      <c r="AB30" s="344"/>
      <c r="AC30" s="345"/>
      <c r="AD30" s="346" t="str">
        <f t="shared" si="18"/>
        <v/>
      </c>
      <c r="AE30" s="347" t="str">
        <f>IF(Z30=0,"",IF($C30=Data!$B$3,Calculs!AC30,IF(Calculs!$C30=Data!$B$5,Data!$B$5,IF(OR(Calculs!$C30=Data!$B$4,$C30=Data!$H$4),Calculs!$C30,"??"))))</f>
        <v/>
      </c>
      <c r="AF30" s="348"/>
      <c r="AG30" s="344"/>
      <c r="AH30" s="344"/>
      <c r="AI30" s="345"/>
      <c r="AJ30" s="346" t="str">
        <f t="shared" si="19"/>
        <v/>
      </c>
      <c r="AK30" s="347" t="str">
        <f>IF(AF30=0,"",IF($C30=Data!$B$3,Calculs!AI30,IF(Calculs!$C30=Data!$B$5,Data!$B$5,IF(OR(Calculs!$C30=Data!$B$4,$C30=Data!$H$4),Calculs!$C30,"??"))))</f>
        <v/>
      </c>
    </row>
    <row r="31" spans="1:37" s="33" customFormat="1" ht="24.9" customHeight="1">
      <c r="A31" s="173" t="str">
        <f>'3 - ECOPROD LABEL Framework'!A31</f>
        <v>Waste management</v>
      </c>
      <c r="B31" s="137"/>
      <c r="C31" s="138"/>
      <c r="D31" s="174"/>
      <c r="E31" s="174"/>
      <c r="F31" s="174"/>
      <c r="G31" s="263"/>
      <c r="H31" s="286"/>
      <c r="I31" s="137"/>
      <c r="J31" s="258"/>
      <c r="K31" s="258"/>
      <c r="L31" s="258"/>
      <c r="M31" s="258"/>
      <c r="N31" s="258"/>
      <c r="O31" s="258"/>
      <c r="P31" s="304"/>
      <c r="Q31" s="304"/>
      <c r="R31" s="356"/>
      <c r="S31" s="356"/>
      <c r="T31" s="357"/>
      <c r="U31" s="357"/>
      <c r="V31" s="357"/>
      <c r="W31" s="357"/>
      <c r="X31" s="357"/>
      <c r="Y31" s="358"/>
      <c r="Z31" s="357"/>
      <c r="AA31" s="357"/>
      <c r="AB31" s="357"/>
      <c r="AC31" s="357"/>
      <c r="AD31" s="357"/>
      <c r="AE31" s="358"/>
      <c r="AF31" s="357"/>
      <c r="AG31" s="357"/>
      <c r="AH31" s="357"/>
      <c r="AI31" s="357"/>
      <c r="AJ31" s="357"/>
      <c r="AK31" s="358"/>
    </row>
    <row r="32" spans="1:37" s="33" customFormat="1" ht="24.9" customHeight="1">
      <c r="A32" s="161" t="str">
        <f>'3 - ECOPROD LABEL Framework'!A32</f>
        <v>D3</v>
      </c>
      <c r="B32" s="162" t="str">
        <f t="array" ref="B32">INDEX(TabInit,MATCH(A32,'3 - ECOPROD LABEL Framework'!$A$3:$A$116,0),COLUMN('3 - ECOPROD LABEL Framework'!B:B))</f>
        <v>Have you implemented measures to reduce office waste?</v>
      </c>
      <c r="C32" s="236">
        <f>INDEX(TabInit,MATCH(A32,'3 - ECOPROD LABEL Framework'!$A$3:$A$116,0),COLUMN('3 - ECOPROD LABEL Framework'!C:C))</f>
        <v>0</v>
      </c>
      <c r="D32" s="164" t="str">
        <f>IF(P32&lt;&gt;0,'3 - ECOPROD LABEL Framework'!D32,IF(SUM(L32:P32)=0,0,IF(C32=Data!$B$3,LARGE(L32:P32,1),IF(C32=Data!$B$4,0,""))))</f>
        <v/>
      </c>
      <c r="E32" s="239">
        <f>IF(C32&lt;&gt;Data!$B$5,$L32,0)</f>
        <v>4</v>
      </c>
      <c r="F32" s="235">
        <f t="shared" ref="F32:F33" si="20">IF(C32="","x",IF(C32&lt;&gt;0,"x",1))</f>
        <v>1</v>
      </c>
      <c r="G32" s="263"/>
      <c r="H32" s="254" t="str">
        <f>LEFT(A32,1)</f>
        <v>D</v>
      </c>
      <c r="I32" s="281" t="str">
        <f>RIGHT(A32,(LEN(A32)-1))</f>
        <v>3</v>
      </c>
      <c r="J32" s="239"/>
      <c r="K32" s="238" t="str">
        <f>Data!$H$3</f>
        <v>YES</v>
      </c>
      <c r="L32" s="239">
        <v>4</v>
      </c>
      <c r="M32" s="239"/>
      <c r="N32" s="239"/>
      <c r="O32" s="256"/>
      <c r="P32" s="239"/>
      <c r="Q32" s="239"/>
      <c r="R32" s="342"/>
      <c r="S32" s="342"/>
      <c r="T32" s="343"/>
      <c r="U32" s="344"/>
      <c r="V32" s="344"/>
      <c r="W32" s="345"/>
      <c r="X32" s="346" t="str">
        <f t="shared" ref="X32:X33" si="21">T32&amp;U32&amp;V32</f>
        <v/>
      </c>
      <c r="Y32" s="347" t="str">
        <f>IF(T32=0,"",IF($C32=Data!$B$3,Calculs!W32,IF(Calculs!$C32=Data!$B$5,Data!$B$5,IF(OR(Calculs!$C32=Data!$B$4,$C32=Data!$H$4),Calculs!$C32,"??"))))</f>
        <v/>
      </c>
      <c r="Z32" s="343"/>
      <c r="AA32" s="344"/>
      <c r="AB32" s="344"/>
      <c r="AC32" s="345"/>
      <c r="AD32" s="346" t="str">
        <f t="shared" ref="AD32:AD33" si="22">Z32&amp;AA32&amp;AB32</f>
        <v/>
      </c>
      <c r="AE32" s="347" t="str">
        <f>IF(Z32=0,"",IF($C32=Data!$B$3,Calculs!AC32,IF(Calculs!$C32=Data!$B$5,Data!$B$5,IF(OR(Calculs!$C32=Data!$B$4,$C32=Data!$H$4),Calculs!$C32,"??"))))</f>
        <v/>
      </c>
      <c r="AF32" s="348"/>
      <c r="AG32" s="344"/>
      <c r="AH32" s="344"/>
      <c r="AI32" s="345"/>
      <c r="AJ32" s="346" t="str">
        <f t="shared" ref="AJ32:AJ33" si="23">AF32&amp;AG32&amp;AH32</f>
        <v/>
      </c>
      <c r="AK32" s="347" t="str">
        <f>IF(AF32=0,"",IF($C32=Data!$B$3,Calculs!AI32,IF(Calculs!$C32=Data!$B$5,Data!$B$5,IF(OR(Calculs!$C32=Data!$B$4,$C32=Data!$H$4),Calculs!$C32,"??"))))</f>
        <v/>
      </c>
    </row>
    <row r="33" spans="1:37" s="33" customFormat="1" ht="24.9" customHeight="1">
      <c r="A33" s="161" t="str">
        <f>'3 - ECOPROD LABEL Framework'!A33</f>
        <v>D4</v>
      </c>
      <c r="B33" s="162" t="str">
        <f t="array" ref="B33">INDEX(TabInit,MATCH(A33,'3 - ECOPROD LABEL Framework'!$A$3:$A$116,0),COLUMN('3 - ECOPROD LABEL Framework'!B:B))</f>
        <v>Have sorting instructions been communicated regarding office waste management?</v>
      </c>
      <c r="C33" s="236">
        <f>INDEX(TabInit,MATCH(A33,'3 - ECOPROD LABEL Framework'!$A$3:$A$116,0),COLUMN('3 - ECOPROD LABEL Framework'!C:C))</f>
        <v>0</v>
      </c>
      <c r="D33" s="164" t="str">
        <f>IF(P33&lt;&gt;0,'3 - ECOPROD LABEL Framework'!D33,IF(SUM(L33:P33)=0,0,IF(C33=Data!$B$3,LARGE(L33:P33,1),IF(C33=Data!$B$4,0,""))))</f>
        <v/>
      </c>
      <c r="E33" s="239">
        <f>IF(C33&lt;&gt;Data!$B$5,$L33,0)</f>
        <v>3</v>
      </c>
      <c r="F33" s="235">
        <f t="shared" si="20"/>
        <v>1</v>
      </c>
      <c r="G33" s="263"/>
      <c r="H33" s="254" t="str">
        <f>LEFT(A33,1)</f>
        <v>D</v>
      </c>
      <c r="I33" s="281" t="str">
        <f>RIGHT(A33,(LEN(A33)-1))</f>
        <v>4</v>
      </c>
      <c r="J33" s="239"/>
      <c r="K33" s="238" t="str">
        <f>Data!$H$3</f>
        <v>YES</v>
      </c>
      <c r="L33" s="239">
        <v>3</v>
      </c>
      <c r="M33" s="239"/>
      <c r="N33" s="239"/>
      <c r="O33" s="256"/>
      <c r="P33" s="239"/>
      <c r="Q33" s="239"/>
      <c r="R33" s="342"/>
      <c r="S33" s="342"/>
      <c r="T33" s="343"/>
      <c r="U33" s="344"/>
      <c r="V33" s="344"/>
      <c r="W33" s="345"/>
      <c r="X33" s="346" t="str">
        <f t="shared" si="21"/>
        <v/>
      </c>
      <c r="Y33" s="347" t="str">
        <f>IF(T33=0,"",IF($C33=Data!$B$3,Calculs!W33,IF(Calculs!$C33=Data!$B$5,Data!$B$5,IF(OR(Calculs!$C33=Data!$B$4,$C33=Data!$H$4),Calculs!$C33,"??"))))</f>
        <v/>
      </c>
      <c r="Z33" s="343"/>
      <c r="AA33" s="344"/>
      <c r="AB33" s="344"/>
      <c r="AC33" s="345"/>
      <c r="AD33" s="346" t="str">
        <f t="shared" si="22"/>
        <v/>
      </c>
      <c r="AE33" s="347" t="str">
        <f>IF(Z33=0,"",IF($C33=Data!$B$3,Calculs!AC33,IF(Calculs!$C33=Data!$B$5,Data!$B$5,IF(OR(Calculs!$C33=Data!$B$4,$C33=Data!$H$4),Calculs!$C33,"??"))))</f>
        <v/>
      </c>
      <c r="AF33" s="348"/>
      <c r="AG33" s="344"/>
      <c r="AH33" s="344"/>
      <c r="AI33" s="345"/>
      <c r="AJ33" s="346" t="str">
        <f t="shared" si="23"/>
        <v/>
      </c>
      <c r="AK33" s="347" t="str">
        <f>IF(AF33=0,"",IF($C33=Data!$B$3,Calculs!AI33,IF(Calculs!$C33=Data!$B$5,Data!$B$5,IF(OR(Calculs!$C33=Data!$B$4,$C33=Data!$H$4),Calculs!$C33,"??"))))</f>
        <v/>
      </c>
    </row>
    <row r="34" spans="1:37" s="33" customFormat="1" ht="24.9" customHeight="1">
      <c r="A34" s="173" t="str">
        <f>'3 - ECOPROD LABEL Framework'!A34</f>
        <v>Purchasing</v>
      </c>
      <c r="B34" s="137"/>
      <c r="C34" s="138"/>
      <c r="D34" s="174"/>
      <c r="E34" s="174"/>
      <c r="F34" s="174"/>
      <c r="G34" s="263"/>
      <c r="H34" s="286"/>
      <c r="I34" s="137"/>
      <c r="J34" s="258"/>
      <c r="K34" s="258"/>
      <c r="L34" s="258"/>
      <c r="M34" s="258"/>
      <c r="N34" s="258"/>
      <c r="O34" s="258"/>
      <c r="P34" s="304"/>
      <c r="Q34" s="304"/>
      <c r="R34" s="356"/>
      <c r="S34" s="356"/>
      <c r="T34" s="357"/>
      <c r="U34" s="357"/>
      <c r="V34" s="357"/>
      <c r="W34" s="357"/>
      <c r="X34" s="357"/>
      <c r="Y34" s="358"/>
      <c r="Z34" s="357"/>
      <c r="AA34" s="357"/>
      <c r="AB34" s="357"/>
      <c r="AC34" s="357"/>
      <c r="AD34" s="357"/>
      <c r="AE34" s="358"/>
      <c r="AF34" s="357"/>
      <c r="AG34" s="357"/>
      <c r="AH34" s="357"/>
      <c r="AI34" s="357"/>
      <c r="AJ34" s="357"/>
      <c r="AK34" s="358"/>
    </row>
    <row r="35" spans="1:37" s="33" customFormat="1" ht="24.9" customHeight="1">
      <c r="A35" s="161" t="str">
        <f>'3 - ECOPROD LABEL Framework'!A35</f>
        <v>D5</v>
      </c>
      <c r="B35" s="162" t="str">
        <f t="array" ref="B35">INDEX(TabInit,MATCH(A35,'3 - ECOPROD LABEL Framework'!$A$3:$A$116,0),COLUMN('3 - ECOPROD LABEL Framework'!B:B))</f>
        <v>For new equipment, has the production mainly acquired reconditioned, energy-efficient, or certified appliances?</v>
      </c>
      <c r="C35" s="236">
        <f>INDEX(TabInit,MATCH(A35,'3 - ECOPROD LABEL Framework'!$A$3:$A$116,0),COLUMN('3 - ECOPROD LABEL Framework'!C:C))</f>
        <v>0</v>
      </c>
      <c r="D35" s="164" t="str">
        <f>IF(P35&lt;&gt;0,'3 - ECOPROD LABEL Framework'!D35,IF(SUM(L35:P35)=0,0,IF(C35=Data!$B$3,LARGE(L35:P35,1),IF(C35=Data!$B$4,0,""))))</f>
        <v/>
      </c>
      <c r="E35" s="239">
        <f>IF(C35&lt;&gt;Data!$B$5,$L35,0)</f>
        <v>3</v>
      </c>
      <c r="F35" s="235">
        <f t="shared" ref="F35:F36" si="24">IF(C35="","x",IF(C35&lt;&gt;0,"x",1))</f>
        <v>1</v>
      </c>
      <c r="G35" s="263"/>
      <c r="H35" s="254" t="str">
        <f>LEFT(A35,1)</f>
        <v>D</v>
      </c>
      <c r="I35" s="281" t="str">
        <f>RIGHT(A35,(LEN(A35)-1))</f>
        <v>5</v>
      </c>
      <c r="J35" s="239"/>
      <c r="K35" s="238" t="str">
        <f>Data!$H$3</f>
        <v>YES</v>
      </c>
      <c r="L35" s="239">
        <v>3</v>
      </c>
      <c r="M35" s="239"/>
      <c r="N35" s="239"/>
      <c r="O35" s="256"/>
      <c r="P35" s="239"/>
      <c r="Q35" s="239"/>
      <c r="R35" s="342" t="str">
        <f>Data!$H$4</f>
        <v>NO</v>
      </c>
      <c r="S35" s="342"/>
      <c r="T35" s="343">
        <v>4</v>
      </c>
      <c r="U35" s="344">
        <v>2</v>
      </c>
      <c r="V35" s="344">
        <v>1</v>
      </c>
      <c r="W35" s="345">
        <v>0.5</v>
      </c>
      <c r="X35" s="346" t="str">
        <f t="shared" ref="X35:X36" si="25">T35&amp;U35&amp;V35</f>
        <v>421</v>
      </c>
      <c r="Y35" s="347" t="str">
        <f>IF(T35=0,"",IF($C35=Data!$B$3,Calculs!W35,IF(Calculs!$C35=Data!$B$5,Data!$B$5,IF(OR(Calculs!$C35=Data!$B$4,$C35=Data!$H$4),Calculs!$C35,"??"))))</f>
        <v>??</v>
      </c>
      <c r="Z35" s="343">
        <v>4</v>
      </c>
      <c r="AA35" s="344">
        <v>2</v>
      </c>
      <c r="AB35" s="344">
        <v>1</v>
      </c>
      <c r="AC35" s="345">
        <v>0.5</v>
      </c>
      <c r="AD35" s="346" t="str">
        <f t="shared" ref="AD35:AD36" si="26">Z35&amp;AA35&amp;AB35</f>
        <v>421</v>
      </c>
      <c r="AE35" s="347" t="str">
        <f>IF(Z35=0,"",IF($C35=Data!$B$3,Calculs!AC35,IF(Calculs!$C35=Data!$B$5,Data!$B$5,IF(OR(Calculs!$C35=Data!$B$4,$C35=Data!$H$4),Calculs!$C35,"??"))))</f>
        <v>??</v>
      </c>
      <c r="AF35" s="348"/>
      <c r="AG35" s="344"/>
      <c r="AH35" s="344"/>
      <c r="AI35" s="345"/>
      <c r="AJ35" s="346" t="str">
        <f t="shared" ref="AJ35:AJ36" si="27">AF35&amp;AG35&amp;AH35</f>
        <v/>
      </c>
      <c r="AK35" s="347" t="str">
        <f>IF(AF35=0,"",IF($C35=Data!$B$3,Calculs!AI35,IF(Calculs!$C35=Data!$B$5,Data!$B$5,IF(OR(Calculs!$C35=Data!$B$4,$C35=Data!$H$4),Calculs!$C35,"??"))))</f>
        <v/>
      </c>
    </row>
    <row r="36" spans="1:37" s="33" customFormat="1" ht="24.9" customHeight="1">
      <c r="A36" s="161" t="str">
        <f>'3 - ECOPROD LABEL Framework'!A36</f>
        <v>D6</v>
      </c>
      <c r="B36" s="162" t="str">
        <f t="array" ref="B36">INDEX(TabInit,MATCH(A36,'3 - ECOPROD LABEL Framework'!$A$3:$A$116,0),COLUMN('3 - ECOPROD LABEL Framework'!B:B))</f>
        <v>If you purchased office supplies, did you mainly opt for responsible purchases?</v>
      </c>
      <c r="C36" s="236">
        <f>INDEX(TabInit,MATCH(A36,'3 - ECOPROD LABEL Framework'!$A$3:$A$116,0),COLUMN('3 - ECOPROD LABEL Framework'!C:C))</f>
        <v>0</v>
      </c>
      <c r="D36" s="164" t="str">
        <f>IF(P36&lt;&gt;0,'3 - ECOPROD LABEL Framework'!D36,IF(SUM(L36:P36)=0,0,IF(C36=Data!$B$3,LARGE(L36:P36,1),IF(C36=Data!$B$4,0,""))))</f>
        <v/>
      </c>
      <c r="E36" s="239">
        <f>IF(C36&lt;&gt;Data!$B$5,$L36,0)</f>
        <v>3</v>
      </c>
      <c r="F36" s="235">
        <f t="shared" si="24"/>
        <v>1</v>
      </c>
      <c r="G36" s="263"/>
      <c r="H36" s="254" t="str">
        <f>LEFT(A36,1)</f>
        <v>D</v>
      </c>
      <c r="I36" s="281" t="str">
        <f>RIGHT(A36,(LEN(A36)-1))</f>
        <v>6</v>
      </c>
      <c r="J36" s="239"/>
      <c r="K36" s="238" t="str">
        <f>Data!$H$3</f>
        <v>YES</v>
      </c>
      <c r="L36" s="239">
        <v>3</v>
      </c>
      <c r="M36" s="239"/>
      <c r="N36" s="239"/>
      <c r="O36" s="256"/>
      <c r="P36" s="239"/>
      <c r="Q36" s="239"/>
      <c r="R36" s="342" t="str">
        <f>Data!$H$4</f>
        <v>NO</v>
      </c>
      <c r="S36" s="342"/>
      <c r="T36" s="343"/>
      <c r="U36" s="344"/>
      <c r="V36" s="344"/>
      <c r="W36" s="345"/>
      <c r="X36" s="346" t="str">
        <f t="shared" si="25"/>
        <v/>
      </c>
      <c r="Y36" s="347" t="str">
        <f>IF(T36=0,"",IF($C36=Data!$B$3,Calculs!W36,IF(Calculs!$C36=Data!$B$5,Data!$B$5,IF(OR(Calculs!$C36=Data!$B$4,$C36=Data!$H$4),Calculs!$C36,"??"))))</f>
        <v/>
      </c>
      <c r="Z36" s="343"/>
      <c r="AA36" s="344"/>
      <c r="AB36" s="344"/>
      <c r="AC36" s="345"/>
      <c r="AD36" s="346" t="str">
        <f t="shared" si="26"/>
        <v/>
      </c>
      <c r="AE36" s="347" t="str">
        <f>IF(Z36=0,"",IF($C36=Data!$B$3,Calculs!AC36,IF(Calculs!$C36=Data!$B$5,Data!$B$5,IF(OR(Calculs!$C36=Data!$B$4,$C36=Data!$H$4),Calculs!$C36,"??"))))</f>
        <v/>
      </c>
      <c r="AF36" s="348"/>
      <c r="AG36" s="344"/>
      <c r="AH36" s="344"/>
      <c r="AI36" s="345"/>
      <c r="AJ36" s="346" t="str">
        <f t="shared" si="27"/>
        <v/>
      </c>
      <c r="AK36" s="347" t="str">
        <f>IF(AF36=0,"",IF($C36=Data!$B$3,Calculs!AI36,IF(Calculs!$C36=Data!$B$5,Data!$B$5,IF(OR(Calculs!$C36=Data!$B$4,$C36=Data!$H$4),Calculs!$C36,"??"))))</f>
        <v/>
      </c>
    </row>
    <row r="37" spans="1:37" s="33" customFormat="1" ht="24.9" customHeight="1">
      <c r="A37" s="153" t="str">
        <f>'3 - ECOPROD LABEL Framework'!A37</f>
        <v>FILMING LOCATIONS</v>
      </c>
      <c r="B37" s="154"/>
      <c r="C37" s="133"/>
      <c r="D37" s="155"/>
      <c r="E37" s="155"/>
      <c r="F37" s="155"/>
      <c r="G37" s="263"/>
      <c r="H37" s="277" t="s">
        <v>27</v>
      </c>
      <c r="I37" s="278">
        <v>0</v>
      </c>
      <c r="J37" s="252"/>
      <c r="K37" s="252"/>
      <c r="L37" s="252"/>
      <c r="M37" s="253"/>
      <c r="N37" s="251"/>
      <c r="O37" s="251"/>
      <c r="P37" s="303"/>
      <c r="Q37" s="251"/>
      <c r="R37" s="338"/>
      <c r="S37" s="338"/>
      <c r="T37" s="338"/>
      <c r="U37" s="338"/>
      <c r="V37" s="338"/>
      <c r="W37" s="339"/>
      <c r="X37" s="340"/>
      <c r="Y37" s="341"/>
      <c r="Z37" s="338"/>
      <c r="AA37" s="338"/>
      <c r="AB37" s="338"/>
      <c r="AC37" s="339"/>
      <c r="AD37" s="340"/>
      <c r="AE37" s="341"/>
      <c r="AF37" s="338"/>
      <c r="AG37" s="338"/>
      <c r="AH37" s="338"/>
      <c r="AI37" s="339"/>
      <c r="AJ37" s="340"/>
      <c r="AK37" s="341"/>
    </row>
    <row r="38" spans="1:37" s="33" customFormat="1" ht="24.9" customHeight="1">
      <c r="A38" s="173" t="str">
        <f>'3 - ECOPROD LABEL Framework'!A38</f>
        <v>Energy &amp; resource consumption</v>
      </c>
      <c r="B38" s="137"/>
      <c r="C38" s="138"/>
      <c r="D38" s="174"/>
      <c r="E38" s="174"/>
      <c r="F38" s="174"/>
      <c r="G38" s="263"/>
      <c r="H38" s="286"/>
      <c r="I38" s="137"/>
      <c r="J38" s="258"/>
      <c r="K38" s="258"/>
      <c r="L38" s="258"/>
      <c r="M38" s="258"/>
      <c r="N38" s="258"/>
      <c r="O38" s="258"/>
      <c r="P38" s="304"/>
      <c r="Q38" s="304"/>
      <c r="R38" s="356"/>
      <c r="S38" s="356"/>
      <c r="T38" s="357"/>
      <c r="U38" s="357"/>
      <c r="V38" s="357"/>
      <c r="W38" s="357"/>
      <c r="X38" s="357"/>
      <c r="Y38" s="358"/>
      <c r="Z38" s="357"/>
      <c r="AA38" s="357"/>
      <c r="AB38" s="357"/>
      <c r="AC38" s="357"/>
      <c r="AD38" s="357"/>
      <c r="AE38" s="358"/>
      <c r="AF38" s="357"/>
      <c r="AG38" s="357"/>
      <c r="AH38" s="357"/>
      <c r="AI38" s="357"/>
      <c r="AJ38" s="357"/>
      <c r="AK38" s="358"/>
    </row>
    <row r="39" spans="1:37" s="33" customFormat="1" ht="24.9" customHeight="1">
      <c r="A39" s="161" t="str">
        <f>'3 - ECOPROD LABEL Framework'!A39</f>
        <v>E1</v>
      </c>
      <c r="B39" s="162" t="str">
        <f t="array" ref="B39">INDEX(TabInit,MATCH(A39,'3 - ECOPROD LABEL Framework'!$A$3:$A$116,0),COLUMN('3 - ECOPROD LABEL Framework'!B:B))</f>
        <v>Did the production avoid using generators on set?</v>
      </c>
      <c r="C39" s="236">
        <f>INDEX(TabInit,MATCH(A39,'3 - ECOPROD LABEL Framework'!$A$3:$A$116,0),COLUMN('3 - ECOPROD LABEL Framework'!C:C))</f>
        <v>0</v>
      </c>
      <c r="D39" s="164" t="str">
        <f>IF(P39&lt;&gt;0,'3 - ECOPROD LABEL Framework'!D39,IF(SUM(L39:P39)=0,0,IF(C39=Data!$B$3,LARGE(L39:P39,1),IF(C39=Data!$B$4,0,""))))</f>
        <v/>
      </c>
      <c r="E39" s="239">
        <f>IF(C39&lt;&gt;Data!$B$5,$L39,0)</f>
        <v>5</v>
      </c>
      <c r="F39" s="235">
        <f t="shared" ref="F39:F42" si="28">IF(C39="","x",IF(C39&lt;&gt;0,"x",1))</f>
        <v>1</v>
      </c>
      <c r="G39" s="263"/>
      <c r="H39" s="254" t="str">
        <f>LEFT(A39,1)</f>
        <v>E</v>
      </c>
      <c r="I39" s="281" t="str">
        <f>RIGHT(A39,(LEN(A39)-1))</f>
        <v>1</v>
      </c>
      <c r="J39" s="239"/>
      <c r="K39" s="238" t="str">
        <f>Data!$H$4</f>
        <v>NO</v>
      </c>
      <c r="L39" s="239">
        <v>5</v>
      </c>
      <c r="M39" s="239"/>
      <c r="N39" s="239"/>
      <c r="O39" s="256"/>
      <c r="P39" s="239"/>
      <c r="Q39" s="239"/>
      <c r="R39" s="342" t="str">
        <f>Data!$H$4</f>
        <v>NO</v>
      </c>
      <c r="S39" s="342" t="str">
        <f>Data!$H$3</f>
        <v>YES</v>
      </c>
      <c r="T39" s="343">
        <v>2</v>
      </c>
      <c r="U39" s="344">
        <v>2</v>
      </c>
      <c r="V39" s="344">
        <v>2</v>
      </c>
      <c r="W39" s="345">
        <v>1</v>
      </c>
      <c r="X39" s="346" t="str">
        <f t="shared" ref="X39:X42" si="29">T39&amp;U39&amp;V39</f>
        <v>222</v>
      </c>
      <c r="Y39" s="347" t="str">
        <f>IF(T39=0,"",IF($C39=Data!$B$3,Calculs!W39,IF(Calculs!$C39=Data!$B$5,Data!$B$5,IF(OR(Calculs!$C39=Data!$B$4,$C39=Data!$H$4),Calculs!$C39,"??"))))</f>
        <v>??</v>
      </c>
      <c r="Z39" s="343"/>
      <c r="AA39" s="344"/>
      <c r="AB39" s="344"/>
      <c r="AC39" s="345"/>
      <c r="AD39" s="346" t="str">
        <f t="shared" ref="AD39:AD42" si="30">Z39&amp;AA39&amp;AB39</f>
        <v/>
      </c>
      <c r="AE39" s="347" t="str">
        <f>IF(Z39=0,"",IF($C39=Data!$B$3,Calculs!AC39,IF(Calculs!$C39=Data!$B$5,Data!$B$5,IF(OR(Calculs!$C39=Data!$B$4,$C39=Data!$H$4),Calculs!$C39,"??"))))</f>
        <v/>
      </c>
      <c r="AF39" s="348"/>
      <c r="AG39" s="344"/>
      <c r="AH39" s="344"/>
      <c r="AI39" s="345"/>
      <c r="AJ39" s="346" t="str">
        <f t="shared" ref="AJ39:AJ42" si="31">AF39&amp;AG39&amp;AH39</f>
        <v/>
      </c>
      <c r="AK39" s="347" t="str">
        <f>IF(AF39=0,"",IF($C39=Data!$B$3,Calculs!AI39,IF(Calculs!$C39=Data!$B$5,Data!$B$5,IF(OR(Calculs!$C39=Data!$B$4,$C39=Data!$H$4),Calculs!$C39,"??"))))</f>
        <v/>
      </c>
    </row>
    <row r="40" spans="1:37" s="33" customFormat="1" ht="24.75" customHeight="1">
      <c r="A40" s="161" t="str">
        <f>'3 - ECOPROD LABEL Framework'!A40</f>
        <v>E1.1</v>
      </c>
      <c r="B40" s="162" t="str">
        <f t="array" ref="B40">INDEX(TabInit,MATCH(A40,'3 - ECOPROD LABEL Framework'!$A$3:$A$116,0),COLUMN('3 - ECOPROD LABEL Framework'!B:B))</f>
        <v>If E1=NO, did you prioritize generators running on alternative energy sources? 
If you answered "YES" to E1, this criterion has to be set "N/A", if the cell is red, it means you selected "YES", and it needs to be corrected.</v>
      </c>
      <c r="C40" s="236">
        <f>INDEX(TabInit,MATCH(A40,'3 - ECOPROD LABEL Framework'!$A$3:$A$116,0),COLUMN('3 - ECOPROD LABEL Framework'!C:C))</f>
        <v>0</v>
      </c>
      <c r="D40" s="164" t="str">
        <f>IF(P40&lt;&gt;0,'3 - ECOPROD LABEL Framework'!D40,IF(SUM(L40:P40)=0,0,IF(C40=Data!$B$3,LARGE(L40:P40,1),IF(C40=Data!$B$4,0,""))))</f>
        <v/>
      </c>
      <c r="E40" s="239">
        <f>IF(C40&lt;&gt;Data!$B$5,$L40,0)</f>
        <v>0</v>
      </c>
      <c r="F40" s="235">
        <f t="shared" si="28"/>
        <v>1</v>
      </c>
      <c r="G40" s="263"/>
      <c r="H40" s="254" t="str">
        <f>LEFT(A40,1)</f>
        <v>E</v>
      </c>
      <c r="I40" s="281" t="str">
        <f>RIGHT(A40,(LEN(A40)-1))</f>
        <v>1.1</v>
      </c>
      <c r="J40" s="239"/>
      <c r="K40" s="238" t="str">
        <f>Data!$H$3</f>
        <v>YES</v>
      </c>
      <c r="L40" s="257"/>
      <c r="M40" s="239">
        <v>2</v>
      </c>
      <c r="N40" s="239"/>
      <c r="O40" s="256"/>
      <c r="P40" s="239"/>
      <c r="Q40" s="239"/>
      <c r="R40" s="342" t="str">
        <f>Data!$H$4</f>
        <v>NO</v>
      </c>
      <c r="S40" s="342" t="str">
        <f>Data!$H$3</f>
        <v>YES</v>
      </c>
      <c r="T40" s="343">
        <v>2</v>
      </c>
      <c r="U40" s="344">
        <v>2</v>
      </c>
      <c r="V40" s="344">
        <v>2</v>
      </c>
      <c r="W40" s="345">
        <v>1</v>
      </c>
      <c r="X40" s="346" t="str">
        <f t="shared" si="29"/>
        <v>222</v>
      </c>
      <c r="Y40" s="347" t="str">
        <f>IF(T40=0,"",IF($C40=Data!$B$3,Calculs!W40,IF(Calculs!$C40=Data!$B$5,Data!$B$5,IF(OR(Calculs!$C40=Data!$B$4,$C40=Data!$H$4),Calculs!$C40,"??"))))</f>
        <v>??</v>
      </c>
      <c r="Z40" s="343"/>
      <c r="AA40" s="344"/>
      <c r="AB40" s="344"/>
      <c r="AC40" s="345"/>
      <c r="AD40" s="346" t="str">
        <f t="shared" si="30"/>
        <v/>
      </c>
      <c r="AE40" s="347" t="str">
        <f>IF(Z40=0,"",IF($C40=Data!$B$3,Calculs!AC40,IF(Calculs!$C40=Data!$B$5,Data!$B$5,IF(OR(Calculs!$C40=Data!$B$4,$C40=Data!$H$4),Calculs!$C40,"??"))))</f>
        <v/>
      </c>
      <c r="AF40" s="348"/>
      <c r="AG40" s="344"/>
      <c r="AH40" s="344"/>
      <c r="AI40" s="345"/>
      <c r="AJ40" s="346" t="str">
        <f t="shared" si="31"/>
        <v/>
      </c>
      <c r="AK40" s="347" t="str">
        <f>IF(AF40=0,"",IF($C40=Data!$B$3,Calculs!AI40,IF(Calculs!$C40=Data!$B$5,Data!$B$5,IF(OR(Calculs!$C40=Data!$B$4,$C40=Data!$H$4),Calculs!$C40,"??"))))</f>
        <v/>
      </c>
    </row>
    <row r="41" spans="1:37" s="33" customFormat="1" ht="24.9" customHeight="1">
      <c r="A41" s="161" t="str">
        <f>'3 - ECOPROD LABEL Framework'!A41</f>
        <v>E1.2</v>
      </c>
      <c r="B41" s="162" t="str">
        <f t="array" ref="B41">INDEX(TabInit,MATCH(A41,'3 - ECOPROD LABEL Framework'!$A$3:$A$116,0),COLUMN('3 - ECOPROD LABEL Framework'!B:B))</f>
        <v>If E1=NO, did you limit generator use to filming locations without available power within 100 meters?
If you answered "YES" to E1, this criterion has to be set "N/A", if the cell is red, it means you selected "YES", and it needs to be corrected.</v>
      </c>
      <c r="C41" s="236">
        <f>INDEX(TabInit,MATCH(A41,'3 - ECOPROD LABEL Framework'!$A$3:$A$116,0),COLUMN('3 - ECOPROD LABEL Framework'!C:C))</f>
        <v>0</v>
      </c>
      <c r="D41" s="164" t="str">
        <f>IF(P41&lt;&gt;0,'3 - ECOPROD LABEL Framework'!D41,IF(SUM(L41:P41)=0,0,IF(C41=Data!$B$3,LARGE(L41:P41,1),IF(C41=Data!$B$4,0,""))))</f>
        <v/>
      </c>
      <c r="E41" s="239">
        <f>IF(C41&lt;&gt;Data!$B$5,$L41,0)</f>
        <v>0</v>
      </c>
      <c r="F41" s="235">
        <f t="shared" si="28"/>
        <v>1</v>
      </c>
      <c r="G41" s="263"/>
      <c r="H41" s="254" t="str">
        <f>LEFT(A41,1)</f>
        <v>E</v>
      </c>
      <c r="I41" s="281" t="str">
        <f>RIGHT(A41,(LEN(A41)-1))</f>
        <v>1.2</v>
      </c>
      <c r="J41" s="239"/>
      <c r="K41" s="238" t="str">
        <f>Data!$H$3</f>
        <v>YES</v>
      </c>
      <c r="L41" s="257"/>
      <c r="M41" s="239">
        <v>3</v>
      </c>
      <c r="N41" s="239"/>
      <c r="O41" s="256"/>
      <c r="P41" s="239"/>
      <c r="Q41" s="239"/>
      <c r="R41" s="342" t="str">
        <f>Data!$H$4</f>
        <v>NO</v>
      </c>
      <c r="S41" s="342" t="str">
        <f>Data!$H$3</f>
        <v>YES</v>
      </c>
      <c r="T41" s="343"/>
      <c r="U41" s="344"/>
      <c r="V41" s="344"/>
      <c r="W41" s="345"/>
      <c r="X41" s="346" t="str">
        <f t="shared" si="29"/>
        <v/>
      </c>
      <c r="Y41" s="347" t="str">
        <f>IF(T41=0,"",IF($C41=Data!$B$3,Calculs!W41,IF(Calculs!$C41=Data!$B$5,Data!$B$5,IF(OR(Calculs!$C41=Data!$B$4,$C41=Data!$H$4),Calculs!$C41,"??"))))</f>
        <v/>
      </c>
      <c r="Z41" s="343"/>
      <c r="AA41" s="344"/>
      <c r="AB41" s="344"/>
      <c r="AC41" s="345"/>
      <c r="AD41" s="346" t="str">
        <f t="shared" si="30"/>
        <v/>
      </c>
      <c r="AE41" s="347" t="str">
        <f>IF(Z41=0,"",IF($C41=Data!$B$3,Calculs!AC41,IF(Calculs!$C41=Data!$B$5,Data!$B$5,IF(OR(Calculs!$C41=Data!$B$4,$C41=Data!$H$4),Calculs!$C41,"??"))))</f>
        <v/>
      </c>
      <c r="AF41" s="348"/>
      <c r="AG41" s="344"/>
      <c r="AH41" s="344"/>
      <c r="AI41" s="345"/>
      <c r="AJ41" s="346" t="str">
        <f t="shared" si="31"/>
        <v/>
      </c>
      <c r="AK41" s="347" t="str">
        <f>IF(AF41=0,"",IF($C41=Data!$B$3,Calculs!AI41,IF(Calculs!$C41=Data!$B$5,Data!$B$5,IF(OR(Calculs!$C41=Data!$B$4,$C41=Data!$H$4),Calculs!$C41,"??"))))</f>
        <v/>
      </c>
    </row>
    <row r="42" spans="1:37" s="33" customFormat="1" ht="24.9" customHeight="1">
      <c r="A42" s="161" t="str">
        <f>'3 - ECOPROD LABEL Framework'!A42</f>
        <v>E2</v>
      </c>
      <c r="B42" s="162" t="str">
        <f t="array" ref="B42">INDEX(TabInit,MATCH(A42,'3 - ECOPROD LABEL Framework'!$A$3:$A$116,0),COLUMN('3 - ECOPROD LABEL Framework'!B:B))</f>
        <v>Have you implemented measures to reduce water consumption (excluding beverages)?</v>
      </c>
      <c r="C42" s="236">
        <f>INDEX(TabInit,MATCH(A42,'3 - ECOPROD LABEL Framework'!$A$3:$A$116,0),COLUMN('3 - ECOPROD LABEL Framework'!C:C))</f>
        <v>0</v>
      </c>
      <c r="D42" s="164" t="str">
        <f>IF(P42&lt;&gt;0,'3 - ECOPROD LABEL Framework'!D42,IF(SUM(L42:P42)=0,0,IF(C42=Data!$B$3,LARGE(L42:P42,1),IF(C42=Data!$B$4,0,""))))</f>
        <v/>
      </c>
      <c r="E42" s="239">
        <f>IF(C42&lt;&gt;Data!$B$5,$L42,0)</f>
        <v>3</v>
      </c>
      <c r="F42" s="235">
        <f t="shared" si="28"/>
        <v>1</v>
      </c>
      <c r="G42" s="263"/>
      <c r="H42" s="254" t="str">
        <f>LEFT(A42,1)</f>
        <v>E</v>
      </c>
      <c r="I42" s="281" t="str">
        <f>RIGHT(A42,(LEN(A42)-1))</f>
        <v>2</v>
      </c>
      <c r="J42" s="239"/>
      <c r="K42" s="238" t="str">
        <f>Data!$H$3</f>
        <v>YES</v>
      </c>
      <c r="L42" s="239">
        <v>3</v>
      </c>
      <c r="M42" s="239"/>
      <c r="N42" s="239"/>
      <c r="O42" s="256"/>
      <c r="P42" s="239"/>
      <c r="Q42" s="239"/>
      <c r="R42" s="342"/>
      <c r="S42" s="342"/>
      <c r="T42" s="343"/>
      <c r="U42" s="344"/>
      <c r="V42" s="344"/>
      <c r="W42" s="345"/>
      <c r="X42" s="346" t="str">
        <f t="shared" si="29"/>
        <v/>
      </c>
      <c r="Y42" s="347" t="str">
        <f>IF(T42=0,"",IF($C42=Data!$B$3,Calculs!W42,IF(Calculs!$C42=Data!$B$5,Data!$B$5,IF(OR(Calculs!$C42=Data!$B$4,$C42=Data!$H$4),Calculs!$C42,"??"))))</f>
        <v/>
      </c>
      <c r="Z42" s="343"/>
      <c r="AA42" s="344"/>
      <c r="AB42" s="344"/>
      <c r="AC42" s="345"/>
      <c r="AD42" s="346" t="str">
        <f t="shared" si="30"/>
        <v/>
      </c>
      <c r="AE42" s="347" t="str">
        <f>IF(Z42=0,"",IF($C42=Data!$B$3,Calculs!AC42,IF(Calculs!$C42=Data!$B$5,Data!$B$5,IF(OR(Calculs!$C42=Data!$B$4,$C42=Data!$H$4),Calculs!$C42,"??"))))</f>
        <v/>
      </c>
      <c r="AF42" s="348"/>
      <c r="AG42" s="344"/>
      <c r="AH42" s="344"/>
      <c r="AI42" s="345"/>
      <c r="AJ42" s="346" t="str">
        <f t="shared" si="31"/>
        <v/>
      </c>
      <c r="AK42" s="347" t="str">
        <f>IF(AF42=0,"",IF($C42=Data!$B$3,Calculs!AI42,IF(Calculs!$C42=Data!$B$5,Data!$B$5,IF(OR(Calculs!$C42=Data!$B$4,$C42=Data!$H$4),Calculs!$C42,"??"))))</f>
        <v/>
      </c>
    </row>
    <row r="43" spans="1:37" s="33" customFormat="1" ht="24.9" customHeight="1">
      <c r="A43" s="173" t="str">
        <f>'3 - ECOPROD LABEL Framework'!A43</f>
        <v>Biodiversity, outdoor and natural environments</v>
      </c>
      <c r="B43" s="137"/>
      <c r="C43" s="138"/>
      <c r="D43" s="174"/>
      <c r="E43" s="174"/>
      <c r="F43" s="174"/>
      <c r="G43" s="263"/>
      <c r="H43" s="286"/>
      <c r="I43" s="137"/>
      <c r="J43" s="258"/>
      <c r="K43" s="258"/>
      <c r="L43" s="258"/>
      <c r="M43" s="258"/>
      <c r="N43" s="258"/>
      <c r="O43" s="258"/>
      <c r="P43" s="304"/>
      <c r="Q43" s="304"/>
      <c r="R43" s="356"/>
      <c r="S43" s="356"/>
      <c r="T43" s="357"/>
      <c r="U43" s="357"/>
      <c r="V43" s="357"/>
      <c r="W43" s="357"/>
      <c r="X43" s="357"/>
      <c r="Y43" s="358"/>
      <c r="Z43" s="357"/>
      <c r="AA43" s="357"/>
      <c r="AB43" s="357"/>
      <c r="AC43" s="357"/>
      <c r="AD43" s="357"/>
      <c r="AE43" s="358"/>
      <c r="AF43" s="357"/>
      <c r="AG43" s="357"/>
      <c r="AH43" s="357"/>
      <c r="AI43" s="357"/>
      <c r="AJ43" s="357"/>
      <c r="AK43" s="358"/>
    </row>
    <row r="44" spans="1:37" s="33" customFormat="1" ht="24.9" customHeight="1">
      <c r="A44" s="161" t="str">
        <f>'3 - ECOPROD LABEL Framework'!A44</f>
        <v>E3</v>
      </c>
      <c r="B44" s="162" t="str">
        <f t="array" ref="B44">INDEX(TabInit,MATCH(A44,'3 - ECOPROD LABEL Framework'!$A$3:$A$116,0),COLUMN('3 - ECOPROD LABEL Framework'!B:B))</f>
        <v>If animals were involved in filming, have you taken measures to ensure animal welfare?</v>
      </c>
      <c r="C44" s="236">
        <f>INDEX(TabInit,MATCH(A44,'3 - ECOPROD LABEL Framework'!$A$3:$A$116,0),COLUMN('3 - ECOPROD LABEL Framework'!C:C))</f>
        <v>0</v>
      </c>
      <c r="D44" s="164" t="str">
        <f>IF(P44&lt;&gt;0,'3 - ECOPROD LABEL Framework'!D44,IF(SUM(L44:P44)=0,0,IF(C44=Data!$B$3,LARGE(L44:P44,1),IF(C44=Data!$B$4,0,""))))</f>
        <v/>
      </c>
      <c r="E44" s="239">
        <f>IF(C44&lt;&gt;Data!$B$5,$L44,0)</f>
        <v>2</v>
      </c>
      <c r="F44" s="235">
        <f t="shared" ref="F44:F47" si="32">IF(C44="","x",IF(C44&lt;&gt;0,"x",1))</f>
        <v>1</v>
      </c>
      <c r="G44" s="263"/>
      <c r="H44" s="254" t="str">
        <f>LEFT(A44,1)</f>
        <v>E</v>
      </c>
      <c r="I44" s="281" t="str">
        <f>RIGHT(A44,(LEN(A44)-1))</f>
        <v>3</v>
      </c>
      <c r="J44" s="239"/>
      <c r="K44" s="238" t="str">
        <f>Data!$H$3</f>
        <v>YES</v>
      </c>
      <c r="L44" s="239">
        <v>2</v>
      </c>
      <c r="M44" s="239"/>
      <c r="N44" s="239"/>
      <c r="O44" s="256"/>
      <c r="P44" s="239"/>
      <c r="Q44" s="239"/>
      <c r="R44" s="342"/>
      <c r="S44" s="342"/>
      <c r="T44" s="343">
        <v>5</v>
      </c>
      <c r="U44" s="344">
        <v>2</v>
      </c>
      <c r="V44" s="344">
        <v>1</v>
      </c>
      <c r="W44" s="541">
        <v>0.5</v>
      </c>
      <c r="X44" s="346" t="str">
        <f t="shared" ref="X44:X47" si="33">T44&amp;U44&amp;V44</f>
        <v>521</v>
      </c>
      <c r="Y44" s="347" t="str">
        <f>IF(T44=0,"",IF($C44=Data!$B$3,Calculs!W44,IF(Calculs!$C44=Data!$B$5,Data!$B$5,IF(OR(Calculs!$C44=Data!$B$4,$C44=Data!$H$4),Calculs!$C44,"??"))))</f>
        <v>??</v>
      </c>
      <c r="Z44" s="343"/>
      <c r="AA44" s="344"/>
      <c r="AB44" s="344"/>
      <c r="AC44" s="345"/>
      <c r="AD44" s="346" t="str">
        <f t="shared" ref="AD44:AD47" si="34">Z44&amp;AA44&amp;AB44</f>
        <v/>
      </c>
      <c r="AE44" s="347" t="str">
        <f>IF(Z44=0,"",IF($C44=Data!$B$3,Calculs!AC44,IF(Calculs!$C44=Data!$B$5,Data!$B$5,IF(OR(Calculs!$C44=Data!$B$4,$C44=Data!$H$4),Calculs!$C44,"??"))))</f>
        <v/>
      </c>
      <c r="AF44" s="348"/>
      <c r="AG44" s="344"/>
      <c r="AH44" s="344"/>
      <c r="AI44" s="345"/>
      <c r="AJ44" s="346" t="str">
        <f t="shared" ref="AJ44:AJ47" si="35">AF44&amp;AG44&amp;AH44</f>
        <v/>
      </c>
      <c r="AK44" s="347" t="str">
        <f>IF(AF44=0,"",IF($C44=Data!$B$3,Calculs!AI44,IF(Calculs!$C44=Data!$B$5,Data!$B$5,IF(OR(Calculs!$C44=Data!$B$4,$C44=Data!$H$4),Calculs!$C44,"??"))))</f>
        <v/>
      </c>
    </row>
    <row r="45" spans="1:37" s="33" customFormat="1" ht="24.9" customHeight="1">
      <c r="A45" s="161" t="str">
        <f>'3 - ECOPROD LABEL Framework'!A45</f>
        <v>E4</v>
      </c>
      <c r="B45" s="162" t="str">
        <f t="array" ref="B45">INDEX(TabInit,MATCH(A45,'3 - ECOPROD LABEL Framework'!$A$3:$A$116,0),COLUMN('3 - ECOPROD LABEL Framework'!B:B))</f>
        <v>Did the production take place in natural environments?</v>
      </c>
      <c r="C45" s="241">
        <f>INDEX(TabInit,MATCH(A45,'3 - ECOPROD LABEL Framework'!$A$3:$A$116,0),COLUMN('3 - ECOPROD LABEL Framework'!C:C))</f>
        <v>0</v>
      </c>
      <c r="D45" s="181">
        <f>IF(P45&lt;&gt;0,'3 - ECOPROD LABEL Framework'!D45,IF(SUM(L45:P45)=0,0,IF(C45=Data!$B$3,LARGE(L45:P45,1),IF(C45=Data!$B$4,0,""))))</f>
        <v>0</v>
      </c>
      <c r="E45" s="239">
        <f>IF(C45&lt;&gt;Data!$B$5,$L45,0)</f>
        <v>0</v>
      </c>
      <c r="F45" s="235">
        <f t="shared" si="32"/>
        <v>1</v>
      </c>
      <c r="G45" s="263"/>
      <c r="H45" s="254" t="str">
        <f>LEFT(A45,1)</f>
        <v>E</v>
      </c>
      <c r="I45" s="281" t="str">
        <f>RIGHT(A45,(LEN(A45)-1))</f>
        <v>4</v>
      </c>
      <c r="J45" s="239"/>
      <c r="K45" s="238" t="str">
        <f>Data!$H$4</f>
        <v>NO</v>
      </c>
      <c r="L45" s="257"/>
      <c r="M45" s="239"/>
      <c r="N45" s="239"/>
      <c r="O45" s="256"/>
      <c r="P45" s="239"/>
      <c r="Q45" s="239"/>
      <c r="R45" s="342"/>
      <c r="S45" s="342" t="str">
        <f>Data!$H$3</f>
        <v>YES</v>
      </c>
      <c r="T45" s="343"/>
      <c r="U45" s="344"/>
      <c r="V45" s="344"/>
      <c r="W45" s="345"/>
      <c r="X45" s="346" t="str">
        <f t="shared" si="33"/>
        <v/>
      </c>
      <c r="Y45" s="347" t="str">
        <f>IF(T45=0,"",IF($C45=Data!$B$3,Calculs!W45,IF(Calculs!$C45=Data!$B$5,Data!$B$5,IF(OR(Calculs!$C45=Data!$B$4,$C45=Data!$H$4),Calculs!$C45,"??"))))</f>
        <v/>
      </c>
      <c r="Z45" s="343"/>
      <c r="AA45" s="344"/>
      <c r="AB45" s="344"/>
      <c r="AC45" s="345"/>
      <c r="AD45" s="346" t="str">
        <f t="shared" si="34"/>
        <v/>
      </c>
      <c r="AE45" s="347" t="str">
        <f>IF(Z45=0,"",IF($C45=Data!$B$3,Calculs!AC45,IF(Calculs!$C45=Data!$B$5,Data!$B$5,IF(OR(Calculs!$C45=Data!$B$4,$C45=Data!$H$4),Calculs!$C45,"??"))))</f>
        <v/>
      </c>
      <c r="AF45" s="348"/>
      <c r="AG45" s="344"/>
      <c r="AH45" s="344"/>
      <c r="AI45" s="345"/>
      <c r="AJ45" s="346" t="str">
        <f t="shared" si="35"/>
        <v/>
      </c>
      <c r="AK45" s="347" t="str">
        <f>IF(AF45=0,"",IF($C45=Data!$B$3,Calculs!AI45,IF(Calculs!$C45=Data!$B$5,Data!$B$5,IF(OR(Calculs!$C45=Data!$B$4,$C45=Data!$H$4),Calculs!$C45,"??"))))</f>
        <v/>
      </c>
    </row>
    <row r="46" spans="1:37" s="33" customFormat="1" ht="24.9" customHeight="1">
      <c r="A46" s="161" t="str">
        <f>'3 - ECOPROD LABEL Framework'!A46</f>
        <v>E4.1</v>
      </c>
      <c r="B46" s="162" t="str">
        <f t="array" ref="B46">INDEX(TabInit,MATCH(A46,'3 - ECOPROD LABEL Framework'!$A$3:$A$116,0),COLUMN('3 - ECOPROD LABEL Framework'!B:B))</f>
        <v>If E4=YES: Have you conducted an assessment of potential environmental impacts with the help of local expertise (e.g., Film Commissions, land managers, stakeholders)?
If you answered "NO" to E4,this criterion has to be set "N/A".
If you answered "YES" to E4,this criterion can't be set "N/A".</v>
      </c>
      <c r="C46" s="236">
        <f>INDEX(TabInit,MATCH(A46,'3 - ECOPROD LABEL Framework'!$A$3:$A$116,0),COLUMN('3 - ECOPROD LABEL Framework'!C:C))</f>
        <v>0</v>
      </c>
      <c r="D46" s="164" t="str">
        <f>IF(P46&lt;&gt;0,'3 - ECOPROD LABEL Framework'!D46,IF(SUM(L46:P46)=0,0,IF(C46=Data!$B$3,LARGE(L46:P46,1),IF(C46=Data!$B$4,0,""))))</f>
        <v/>
      </c>
      <c r="E46" s="239">
        <f>IF(C46&lt;&gt;Data!$B$5,$L46,0)</f>
        <v>4</v>
      </c>
      <c r="F46" s="235">
        <f t="shared" si="32"/>
        <v>1</v>
      </c>
      <c r="G46" s="263"/>
      <c r="H46" s="254" t="str">
        <f>LEFT(A46,1)</f>
        <v>E</v>
      </c>
      <c r="I46" s="281" t="str">
        <f>RIGHT(A46,(LEN(A46)-1))</f>
        <v>4.1</v>
      </c>
      <c r="J46" s="239"/>
      <c r="K46" s="238" t="str">
        <f>Data!$H$3</f>
        <v>YES</v>
      </c>
      <c r="L46" s="239">
        <v>4</v>
      </c>
      <c r="M46" s="239"/>
      <c r="N46" s="239"/>
      <c r="O46" s="256"/>
      <c r="P46" s="239"/>
      <c r="Q46" s="239"/>
      <c r="R46" s="342"/>
      <c r="S46" s="342" t="str">
        <f>Data!$H$3</f>
        <v>YES</v>
      </c>
      <c r="T46" s="343">
        <v>5</v>
      </c>
      <c r="U46" s="344">
        <v>1</v>
      </c>
      <c r="V46" s="344">
        <v>1</v>
      </c>
      <c r="W46" s="345">
        <v>1</v>
      </c>
      <c r="X46" s="346" t="str">
        <f t="shared" si="33"/>
        <v>511</v>
      </c>
      <c r="Y46" s="347" t="str">
        <f>IF(T46=0,"",IF($C46=Data!$B$3,Calculs!W46,IF(Calculs!$C46=Data!$B$5,Data!$B$5,IF(OR(Calculs!$C46=Data!$B$4,$C46=Data!$H$4),Calculs!$C46,"??"))))</f>
        <v>??</v>
      </c>
      <c r="Z46" s="343"/>
      <c r="AA46" s="344"/>
      <c r="AB46" s="344"/>
      <c r="AC46" s="345"/>
      <c r="AD46" s="346" t="str">
        <f t="shared" si="34"/>
        <v/>
      </c>
      <c r="AE46" s="347" t="str">
        <f>IF(Z46=0,"",IF($C46=Data!$B$3,Calculs!AC46,IF(Calculs!$C46=Data!$B$5,Data!$B$5,IF(OR(Calculs!$C46=Data!$B$4,$C46=Data!$H$4),Calculs!$C46,"??"))))</f>
        <v/>
      </c>
      <c r="AF46" s="348"/>
      <c r="AG46" s="344"/>
      <c r="AH46" s="344"/>
      <c r="AI46" s="345"/>
      <c r="AJ46" s="346" t="str">
        <f t="shared" si="35"/>
        <v/>
      </c>
      <c r="AK46" s="347" t="str">
        <f>IF(AF46=0,"",IF($C46=Data!$B$3,Calculs!AI46,IF(Calculs!$C46=Data!$B$5,Data!$B$5,IF(OR(Calculs!$C46=Data!$B$4,$C46=Data!$H$4),Calculs!$C46,"??"))))</f>
        <v/>
      </c>
    </row>
    <row r="47" spans="1:37" s="33" customFormat="1" ht="24.9" customHeight="1">
      <c r="A47" s="161" t="str">
        <f>'3 - ECOPROD LABEL Framework'!A47</f>
        <v>E4.2</v>
      </c>
      <c r="B47" s="162" t="str">
        <f t="array" ref="B47">INDEX(TabInit,MATCH(A47,'3 - ECOPROD LABEL Framework'!$A$3:$A$116,0),COLUMN('3 - ECOPROD LABEL Framework'!B:B))</f>
        <v>If E4=YES : Have you implemented an action plan to minimize impacts on the natural environment?
If you answered "NO" to E4,this criterion has to be set "N/A".
If you answered "YES" to E4,this criterion can't be set "N/A".</v>
      </c>
      <c r="C47" s="236">
        <f>INDEX(TabInit,MATCH(A47,'3 - ECOPROD LABEL Framework'!$A$3:$A$116,0),COLUMN('3 - ECOPROD LABEL Framework'!C:C))</f>
        <v>0</v>
      </c>
      <c r="D47" s="164" t="str">
        <f>IF(P47&lt;&gt;0,'3 - ECOPROD LABEL Framework'!D47,IF(SUM(L47:P47)=0,0,IF(C47=Data!$B$3,LARGE(L47:P47,1),IF(C47=Data!$B$4,0,""))))</f>
        <v/>
      </c>
      <c r="E47" s="239">
        <f>IF(C47&lt;&gt;Data!$B$5,$L47,0)</f>
        <v>4</v>
      </c>
      <c r="F47" s="235">
        <f t="shared" si="32"/>
        <v>1</v>
      </c>
      <c r="G47" s="263"/>
      <c r="H47" s="254" t="str">
        <f>LEFT(A47,1)</f>
        <v>E</v>
      </c>
      <c r="I47" s="281" t="str">
        <f>RIGHT(A47,(LEN(A47)-1))</f>
        <v>4.2</v>
      </c>
      <c r="J47" s="239"/>
      <c r="K47" s="238" t="str">
        <f>Data!$H$3</f>
        <v>YES</v>
      </c>
      <c r="L47" s="239">
        <v>4</v>
      </c>
      <c r="M47" s="239"/>
      <c r="N47" s="239"/>
      <c r="O47" s="256"/>
      <c r="P47" s="239"/>
      <c r="Q47" s="239"/>
      <c r="R47" s="342"/>
      <c r="S47" s="342" t="str">
        <f>Data!$H$3</f>
        <v>YES</v>
      </c>
      <c r="T47" s="343">
        <v>5</v>
      </c>
      <c r="U47" s="344">
        <v>2</v>
      </c>
      <c r="V47" s="344">
        <v>1</v>
      </c>
      <c r="W47" s="541">
        <v>0.5</v>
      </c>
      <c r="X47" s="346" t="str">
        <f t="shared" si="33"/>
        <v>521</v>
      </c>
      <c r="Y47" s="347" t="str">
        <f>IF(T47=0,"",IF($C47=Data!$B$3,Calculs!W47,IF(Calculs!$C47=Data!$B$5,Data!$B$5,IF(OR(Calculs!$C47=Data!$B$4,$C47=Data!$H$4),Calculs!$C47,"??"))))</f>
        <v>??</v>
      </c>
      <c r="Z47" s="343"/>
      <c r="AA47" s="344"/>
      <c r="AB47" s="344"/>
      <c r="AC47" s="345"/>
      <c r="AD47" s="346" t="str">
        <f t="shared" si="34"/>
        <v/>
      </c>
      <c r="AE47" s="347" t="str">
        <f>IF(Z47=0,"",IF($C47=Data!$B$3,Calculs!AC47,IF(Calculs!$C47=Data!$B$5,Data!$B$5,IF(OR(Calculs!$C47=Data!$B$4,$C47=Data!$H$4),Calculs!$C47,"??"))))</f>
        <v/>
      </c>
      <c r="AF47" s="348"/>
      <c r="AG47" s="344"/>
      <c r="AH47" s="344"/>
      <c r="AI47" s="345"/>
      <c r="AJ47" s="346" t="str">
        <f t="shared" si="35"/>
        <v/>
      </c>
      <c r="AK47" s="347" t="str">
        <f>IF(AF47=0,"",IF($C47=Data!$B$3,Calculs!AI47,IF(Calculs!$C47=Data!$B$5,Data!$B$5,IF(OR(Calculs!$C47=Data!$B$4,$C47=Data!$H$4),Calculs!$C47,"??"))))</f>
        <v/>
      </c>
    </row>
    <row r="48" spans="1:37" s="33" customFormat="1" ht="24.9" customHeight="1">
      <c r="A48" s="153" t="str">
        <f>'3 - ECOPROD LABEL Framework'!A48</f>
        <v>SET, CONSTRUCTIONS AND ACCESSORIES</v>
      </c>
      <c r="B48" s="154"/>
      <c r="C48" s="133"/>
      <c r="D48" s="155"/>
      <c r="E48" s="155"/>
      <c r="F48" s="155"/>
      <c r="G48" s="263"/>
      <c r="H48" s="277" t="s">
        <v>31</v>
      </c>
      <c r="I48" s="278">
        <v>0</v>
      </c>
      <c r="J48" s="252"/>
      <c r="K48" s="252"/>
      <c r="L48" s="252"/>
      <c r="M48" s="253"/>
      <c r="N48" s="251"/>
      <c r="O48" s="251"/>
      <c r="P48" s="303"/>
      <c r="Q48" s="251"/>
      <c r="R48" s="338"/>
      <c r="S48" s="338"/>
      <c r="T48" s="338"/>
      <c r="U48" s="338"/>
      <c r="V48" s="338"/>
      <c r="W48" s="339"/>
      <c r="X48" s="340"/>
      <c r="Y48" s="341"/>
      <c r="Z48" s="338"/>
      <c r="AA48" s="338"/>
      <c r="AB48" s="338"/>
      <c r="AC48" s="339"/>
      <c r="AD48" s="340"/>
      <c r="AE48" s="341"/>
      <c r="AF48" s="338"/>
      <c r="AG48" s="338"/>
      <c r="AH48" s="338"/>
      <c r="AI48" s="339"/>
      <c r="AJ48" s="340"/>
      <c r="AK48" s="341"/>
    </row>
    <row r="49" spans="1:37" s="33" customFormat="1" ht="24.9" customHeight="1">
      <c r="A49" s="161" t="str">
        <f>'3 - ECOPROD LABEL Framework'!A49</f>
        <v>F1</v>
      </c>
      <c r="B49" s="162" t="str">
        <f t="array" ref="B49">INDEX(TabInit,MATCH(A49,'3 - ECOPROD LABEL Framework'!$A$3:$A$116,0),COLUMN('3 - ECOPROD LABEL Framework'!B:B))</f>
        <v>Did you mostly rent or use existing sets, decorative objects, and other accessories?</v>
      </c>
      <c r="C49" s="236">
        <f>INDEX(TabInit,MATCH(A49,'3 - ECOPROD LABEL Framework'!$A$3:$A$116,0),COLUMN('3 - ECOPROD LABEL Framework'!C:C))</f>
        <v>0</v>
      </c>
      <c r="D49" s="164" t="str">
        <f>IF(P49&lt;&gt;0,'3 - ECOPROD LABEL Framework'!D49,IF(SUM(L49:P49)=0,0,IF(C49=Data!$B$3,LARGE(L49:P49,1),IF(C49=Data!$B$4,0,""))))</f>
        <v/>
      </c>
      <c r="E49" s="239">
        <f>IF(C49&lt;&gt;Data!$B$5,$L49,0)</f>
        <v>4</v>
      </c>
      <c r="F49" s="235">
        <f t="shared" ref="F49:F54" si="36">IF(C49="","x",IF(C49&lt;&gt;0,"x",1))</f>
        <v>1</v>
      </c>
      <c r="G49" s="263"/>
      <c r="H49" s="254" t="str">
        <f t="shared" ref="H49:H54" si="37">LEFT(A49,1)</f>
        <v>F</v>
      </c>
      <c r="I49" s="281" t="str">
        <f t="shared" ref="I49:I54" si="38">RIGHT(A49,(LEN(A49)-1))</f>
        <v>1</v>
      </c>
      <c r="J49" s="239"/>
      <c r="K49" s="238" t="str">
        <f>Data!$H$3</f>
        <v>YES</v>
      </c>
      <c r="L49" s="239">
        <v>4</v>
      </c>
      <c r="M49" s="239"/>
      <c r="N49" s="239"/>
      <c r="O49" s="256"/>
      <c r="P49" s="239"/>
      <c r="Q49" s="239"/>
      <c r="R49" s="342"/>
      <c r="S49" s="342"/>
      <c r="T49" s="343">
        <v>3</v>
      </c>
      <c r="U49" s="344">
        <v>2</v>
      </c>
      <c r="V49" s="344">
        <v>2</v>
      </c>
      <c r="W49" s="345">
        <v>0.5</v>
      </c>
      <c r="X49" s="346" t="str">
        <f t="shared" ref="X49:X54" si="39">T49&amp;U49&amp;V49</f>
        <v>322</v>
      </c>
      <c r="Y49" s="347" t="str">
        <f>IF(T49=0,"",IF($C49=Data!$B$3,Calculs!W49,IF(Calculs!$C49=Data!$B$5,Data!$B$5,IF(OR(Calculs!$C49=Data!$B$4,$C49=Data!$H$4),Calculs!$C49,"??"))))</f>
        <v>??</v>
      </c>
      <c r="Z49" s="343"/>
      <c r="AA49" s="344"/>
      <c r="AB49" s="344"/>
      <c r="AC49" s="345"/>
      <c r="AD49" s="346" t="str">
        <f t="shared" ref="AD49:AD54" si="40">Z49&amp;AA49&amp;AB49</f>
        <v/>
      </c>
      <c r="AE49" s="347" t="str">
        <f>IF(Z49=0,"",IF($C49=Data!$B$3,Calculs!AC49,IF(Calculs!$C49=Data!$B$5,Data!$B$5,IF(OR(Calculs!$C49=Data!$B$4,$C49=Data!$H$4),Calculs!$C49,"??"))))</f>
        <v/>
      </c>
      <c r="AF49" s="348"/>
      <c r="AG49" s="344"/>
      <c r="AH49" s="344"/>
      <c r="AI49" s="345"/>
      <c r="AJ49" s="346" t="str">
        <f t="shared" ref="AJ49:AJ54" si="41">AF49&amp;AG49&amp;AH49</f>
        <v/>
      </c>
      <c r="AK49" s="347" t="str">
        <f>IF(AF49=0,"",IF($C49=Data!$B$3,Calculs!AI49,IF(Calculs!$C49=Data!$B$5,Data!$B$5,IF(OR(Calculs!$C49=Data!$B$4,$C49=Data!$H$4),Calculs!$C49,"??"))))</f>
        <v/>
      </c>
    </row>
    <row r="50" spans="1:37" s="33" customFormat="1" ht="24.9" customHeight="1">
      <c r="A50" s="161" t="str">
        <f>'3 - ECOPROD LABEL Framework'!A50</f>
        <v>F2</v>
      </c>
      <c r="B50" s="162" t="str">
        <f t="array" ref="B50">INDEX(TabInit,MATCH(A50,'3 - ECOPROD LABEL Framework'!$A$3:$A$116,0),COLUMN('3 - ECOPROD LABEL Framework'!B:B))</f>
        <v>For purchases, did you mostly buy second-hand items or choose environmentally friendly brands or products?</v>
      </c>
      <c r="C50" s="236">
        <f>INDEX(TabInit,MATCH(A50,'3 - ECOPROD LABEL Framework'!$A$3:$A$116,0),COLUMN('3 - ECOPROD LABEL Framework'!C:C))</f>
        <v>0</v>
      </c>
      <c r="D50" s="164" t="str">
        <f>IF(P50&lt;&gt;0,'3 - ECOPROD LABEL Framework'!D50,IF(SUM(L50:P50)=0,0,IF(C50=Data!$B$3,LARGE(L50:P50,1),IF(C50=Data!$B$4,0,""))))</f>
        <v/>
      </c>
      <c r="E50" s="239">
        <f>IF(C50&lt;&gt;Data!$B$5,$L50,0)</f>
        <v>3</v>
      </c>
      <c r="F50" s="235">
        <f t="shared" si="36"/>
        <v>1</v>
      </c>
      <c r="G50" s="263"/>
      <c r="H50" s="254" t="str">
        <f t="shared" si="37"/>
        <v>F</v>
      </c>
      <c r="I50" s="281" t="str">
        <f t="shared" si="38"/>
        <v>2</v>
      </c>
      <c r="J50" s="239"/>
      <c r="K50" s="238" t="str">
        <f>Data!$H$3</f>
        <v>YES</v>
      </c>
      <c r="L50" s="239">
        <v>3</v>
      </c>
      <c r="M50" s="239"/>
      <c r="N50" s="239"/>
      <c r="O50" s="256"/>
      <c r="P50" s="239"/>
      <c r="Q50" s="239"/>
      <c r="R50" s="342" t="str">
        <f>Data!$H$4</f>
        <v>NO</v>
      </c>
      <c r="S50" s="342"/>
      <c r="T50" s="343">
        <v>3</v>
      </c>
      <c r="U50" s="344">
        <v>2</v>
      </c>
      <c r="V50" s="344">
        <v>2</v>
      </c>
      <c r="W50" s="345">
        <v>0.5</v>
      </c>
      <c r="X50" s="346" t="str">
        <f t="shared" si="39"/>
        <v>322</v>
      </c>
      <c r="Y50" s="347" t="str">
        <f>IF(T50=0,"",IF($C50=Data!$B$3,Calculs!W50,IF(Calculs!$C50=Data!$B$5,Data!$B$5,IF(OR(Calculs!$C50=Data!$B$4,$C50=Data!$H$4),Calculs!$C50,"??"))))</f>
        <v>??</v>
      </c>
      <c r="Z50" s="343"/>
      <c r="AA50" s="344"/>
      <c r="AB50" s="344"/>
      <c r="AC50" s="345"/>
      <c r="AD50" s="346" t="str">
        <f t="shared" si="40"/>
        <v/>
      </c>
      <c r="AE50" s="347" t="str">
        <f>IF(Z50=0,"",IF($C50=Data!$B$3,Calculs!AC50,IF(Calculs!$C50=Data!$B$5,Data!$B$5,IF(OR(Calculs!$C50=Data!$B$4,$C50=Data!$H$4),Calculs!$C50,"??"))))</f>
        <v/>
      </c>
      <c r="AF50" s="348"/>
      <c r="AG50" s="344"/>
      <c r="AH50" s="344"/>
      <c r="AI50" s="345"/>
      <c r="AJ50" s="346" t="str">
        <f t="shared" si="41"/>
        <v/>
      </c>
      <c r="AK50" s="347" t="str">
        <f>IF(AF50=0,"",IF($C50=Data!$B$3,Calculs!AI50,IF(Calculs!$C50=Data!$B$5,Data!$B$5,IF(OR(Calculs!$C50=Data!$B$4,$C50=Data!$H$4),Calculs!$C50,"??"))))</f>
        <v/>
      </c>
    </row>
    <row r="51" spans="1:37" s="33" customFormat="1" ht="24.9" customHeight="1">
      <c r="A51" s="161" t="str">
        <f>'3 - ECOPROD LABEL Framework'!A51</f>
        <v>F3</v>
      </c>
      <c r="B51" s="162" t="str">
        <f t="array" ref="B51">INDEX(TabInit,MATCH(A51,'3 - ECOPROD LABEL Framework'!$A$3:$A$116,0),COLUMN('3 - ECOPROD LABEL Framework'!B:B))</f>
        <v>Were most sets built using reused, reusable materials and/or modular blocks (assembly/disassembly)?</v>
      </c>
      <c r="C51" s="236">
        <f>INDEX(TabInit,MATCH(A51,'3 - ECOPROD LABEL Framework'!$A$3:$A$116,0),COLUMN('3 - ECOPROD LABEL Framework'!C:C))</f>
        <v>0</v>
      </c>
      <c r="D51" s="164" t="str">
        <f>IF(P51&lt;&gt;0,'3 - ECOPROD LABEL Framework'!D51,IF(SUM(L51:P51)=0,0,IF(C51=Data!$B$3,LARGE(L51:P51,1),IF(C51=Data!$B$4,0,""))))</f>
        <v/>
      </c>
      <c r="E51" s="239">
        <f>IF(C51&lt;&gt;Data!$B$5,$L51,0)</f>
        <v>2</v>
      </c>
      <c r="F51" s="235">
        <f t="shared" si="36"/>
        <v>1</v>
      </c>
      <c r="G51" s="263"/>
      <c r="H51" s="254" t="str">
        <f t="shared" si="37"/>
        <v>F</v>
      </c>
      <c r="I51" s="281" t="str">
        <f t="shared" si="38"/>
        <v>3</v>
      </c>
      <c r="J51" s="239"/>
      <c r="K51" s="238" t="str">
        <f>Data!$H$3</f>
        <v>YES</v>
      </c>
      <c r="L51" s="239">
        <v>2</v>
      </c>
      <c r="M51" s="239"/>
      <c r="N51" s="239"/>
      <c r="O51" s="256"/>
      <c r="P51" s="239"/>
      <c r="Q51" s="239"/>
      <c r="R51" s="342" t="str">
        <f>Data!$H$4</f>
        <v>NO</v>
      </c>
      <c r="S51" s="342"/>
      <c r="T51" s="343">
        <v>3</v>
      </c>
      <c r="U51" s="344">
        <v>2</v>
      </c>
      <c r="V51" s="344">
        <v>2</v>
      </c>
      <c r="W51" s="345">
        <v>0.5</v>
      </c>
      <c r="X51" s="346" t="str">
        <f t="shared" si="39"/>
        <v>322</v>
      </c>
      <c r="Y51" s="347" t="str">
        <f>IF(T51=0,"",IF($C51=Data!$B$3,Calculs!W51,IF(Calculs!$C51=Data!$B$5,Data!$B$5,IF(OR(Calculs!$C51=Data!$B$4,$C51=Data!$H$4),Calculs!$C51,"??"))))</f>
        <v>??</v>
      </c>
      <c r="Z51" s="343"/>
      <c r="AA51" s="344"/>
      <c r="AB51" s="344"/>
      <c r="AC51" s="345"/>
      <c r="AD51" s="346" t="str">
        <f t="shared" si="40"/>
        <v/>
      </c>
      <c r="AE51" s="347" t="str">
        <f>IF(Z51=0,"",IF($C51=Data!$B$3,Calculs!AC51,IF(Calculs!$C51=Data!$B$5,Data!$B$5,IF(OR(Calculs!$C51=Data!$B$4,$C51=Data!$H$4),Calculs!$C51,"??"))))</f>
        <v/>
      </c>
      <c r="AF51" s="348"/>
      <c r="AG51" s="344"/>
      <c r="AH51" s="344"/>
      <c r="AI51" s="345"/>
      <c r="AJ51" s="346" t="str">
        <f t="shared" si="41"/>
        <v/>
      </c>
      <c r="AK51" s="347" t="str">
        <f>IF(AF51=0,"",IF($C51=Data!$B$3,Calculs!AI51,IF(Calculs!$C51=Data!$B$5,Data!$B$5,IF(OR(Calculs!$C51=Data!$B$4,$C51=Data!$H$4),Calculs!$C51,"??"))))</f>
        <v/>
      </c>
    </row>
    <row r="52" spans="1:37" s="33" customFormat="1" ht="24.9" customHeight="1">
      <c r="A52" s="161" t="str">
        <f>'3 - ECOPROD LABEL Framework'!A52</f>
        <v>F4</v>
      </c>
      <c r="B52" s="162" t="str">
        <f t="array" ref="B52">INDEX(TabInit,MATCH(A52,'3 - ECOPROD LABEL Framework'!$A$3:$A$116,0),COLUMN('3 - ECOPROD LABEL Framework'!B:B))</f>
        <v>Did you avoid materials and substances harmful to the environment in the manufacture and processing of your sets?</v>
      </c>
      <c r="C52" s="236">
        <f>INDEX(TabInit,MATCH(A52,'3 - ECOPROD LABEL Framework'!$A$3:$A$116,0),COLUMN('3 - ECOPROD LABEL Framework'!C:C))</f>
        <v>0</v>
      </c>
      <c r="D52" s="164" t="str">
        <f>IF(P52&lt;&gt;0,'3 - ECOPROD LABEL Framework'!D52,IF(SUM(L52:P52)=0,0,IF(C52=Data!$B$3,LARGE(L52:P52,1),IF(C52=Data!$B$4,0,""))))</f>
        <v/>
      </c>
      <c r="E52" s="239">
        <f>IF(C52&lt;&gt;Data!$B$5,$L52,0)</f>
        <v>3</v>
      </c>
      <c r="F52" s="235">
        <f t="shared" si="36"/>
        <v>1</v>
      </c>
      <c r="G52" s="263"/>
      <c r="H52" s="254" t="str">
        <f t="shared" si="37"/>
        <v>F</v>
      </c>
      <c r="I52" s="281" t="str">
        <f t="shared" si="38"/>
        <v>4</v>
      </c>
      <c r="J52" s="239"/>
      <c r="K52" s="238" t="str">
        <f>Data!$H$3</f>
        <v>YES</v>
      </c>
      <c r="L52" s="239">
        <v>3</v>
      </c>
      <c r="M52" s="239"/>
      <c r="N52" s="239"/>
      <c r="O52" s="256"/>
      <c r="P52" s="239"/>
      <c r="Q52" s="239"/>
      <c r="R52" s="342"/>
      <c r="S52" s="342"/>
      <c r="T52" s="343"/>
      <c r="U52" s="344"/>
      <c r="V52" s="344"/>
      <c r="W52" s="345"/>
      <c r="X52" s="346" t="str">
        <f t="shared" si="39"/>
        <v/>
      </c>
      <c r="Y52" s="347" t="str">
        <f>IF(T52=0,"",IF($C52=Data!$B$3,Calculs!W52,IF(Calculs!$C52=Data!$B$5,Data!$B$5,IF(OR(Calculs!$C52=Data!$B$4,$C52=Data!$H$4),Calculs!$C52,"??"))))</f>
        <v/>
      </c>
      <c r="Z52" s="343"/>
      <c r="AA52" s="344"/>
      <c r="AB52" s="344"/>
      <c r="AC52" s="345"/>
      <c r="AD52" s="346" t="str">
        <f t="shared" si="40"/>
        <v/>
      </c>
      <c r="AE52" s="347" t="str">
        <f>IF(Z52=0,"",IF($C52=Data!$B$3,Calculs!AC52,IF(Calculs!$C52=Data!$B$5,Data!$B$5,IF(OR(Calculs!$C52=Data!$B$4,$C52=Data!$H$4),Calculs!$C52,"??"))))</f>
        <v/>
      </c>
      <c r="AF52" s="348"/>
      <c r="AG52" s="344"/>
      <c r="AH52" s="344"/>
      <c r="AI52" s="345"/>
      <c r="AJ52" s="346" t="str">
        <f t="shared" si="41"/>
        <v/>
      </c>
      <c r="AK52" s="347" t="str">
        <f>IF(AF52=0,"",IF($C52=Data!$B$3,Calculs!AI52,IF(Calculs!$C52=Data!$B$5,Data!$B$5,IF(OR(Calculs!$C52=Data!$B$4,$C52=Data!$H$4),Calculs!$C52,"??"))))</f>
        <v/>
      </c>
    </row>
    <row r="53" spans="1:37" s="33" customFormat="1" ht="24.9" customHeight="1">
      <c r="A53" s="161" t="str">
        <f>'3 - ECOPROD LABEL Framework'!A53</f>
        <v>F5</v>
      </c>
      <c r="B53" s="162" t="str">
        <f t="array" ref="B53">INDEX(TabInit,MATCH(A53,'3 - ECOPROD LABEL Framework'!$A$3:$A$116,0),COLUMN('3 - ECOPROD LABEL Framework'!B:B))</f>
        <v>Did the production keep, donate, or sell most of its sets, decorative objects, and other accessories?</v>
      </c>
      <c r="C53" s="236">
        <f>INDEX(TabInit,MATCH(A53,'3 - ECOPROD LABEL Framework'!$A$3:$A$116,0),COLUMN('3 - ECOPROD LABEL Framework'!C:C))</f>
        <v>0</v>
      </c>
      <c r="D53" s="164" t="str">
        <f>IF(P53&lt;&gt;0,'3 - ECOPROD LABEL Framework'!D53,IF(SUM(L53:P53)=0,0,IF(C53=Data!$B$3,LARGE(L53:P53,1),IF(C53=Data!$B$4,0,""))))</f>
        <v/>
      </c>
      <c r="E53" s="239">
        <f>IF(C53&lt;&gt;Data!$B$5,$L53,0)</f>
        <v>4</v>
      </c>
      <c r="F53" s="235">
        <f t="shared" si="36"/>
        <v>1</v>
      </c>
      <c r="G53" s="263"/>
      <c r="H53" s="254" t="str">
        <f t="shared" si="37"/>
        <v>F</v>
      </c>
      <c r="I53" s="281" t="str">
        <f t="shared" si="38"/>
        <v>5</v>
      </c>
      <c r="J53" s="239"/>
      <c r="K53" s="238" t="str">
        <f>Data!$H$3</f>
        <v>YES</v>
      </c>
      <c r="L53" s="239">
        <v>4</v>
      </c>
      <c r="M53" s="239"/>
      <c r="N53" s="239"/>
      <c r="O53" s="256"/>
      <c r="P53" s="239"/>
      <c r="Q53" s="239"/>
      <c r="R53" s="349" t="str">
        <f>Data!$H$4</f>
        <v>NO</v>
      </c>
      <c r="S53" s="349"/>
      <c r="T53" s="350">
        <v>3</v>
      </c>
      <c r="U53" s="351">
        <v>2</v>
      </c>
      <c r="V53" s="351">
        <v>3</v>
      </c>
      <c r="W53" s="352">
        <v>1</v>
      </c>
      <c r="X53" s="353" t="str">
        <f t="shared" si="39"/>
        <v>323</v>
      </c>
      <c r="Y53" s="354" t="str">
        <f>IF(T53=0,"",IF($C53=Data!$B$3,Calculs!W53,IF(Calculs!$C53=Data!$B$5,Data!$B$5,IF(OR(Calculs!$C53=Data!$B$4,$C53=Data!$H$4),Calculs!$C53,"??"))))</f>
        <v>??</v>
      </c>
      <c r="Z53" s="350"/>
      <c r="AA53" s="351"/>
      <c r="AB53" s="351"/>
      <c r="AC53" s="352"/>
      <c r="AD53" s="353" t="str">
        <f t="shared" si="40"/>
        <v/>
      </c>
      <c r="AE53" s="354" t="str">
        <f>IF(Z53=0,"",IF($C53=Data!$B$3,Calculs!AC53,IF(Calculs!$C53=Data!$B$5,Data!$B$5,IF(OR(Calculs!$C53=Data!$B$4,$C53=Data!$H$4),Calculs!$C53,"??"))))</f>
        <v/>
      </c>
      <c r="AF53" s="355"/>
      <c r="AG53" s="351"/>
      <c r="AH53" s="351"/>
      <c r="AI53" s="352"/>
      <c r="AJ53" s="353" t="str">
        <f t="shared" si="41"/>
        <v/>
      </c>
      <c r="AK53" s="354" t="str">
        <f>IF(AF53=0,"",IF($C53=Data!$B$3,Calculs!AI53,IF(Calculs!$C53=Data!$B$5,Data!$B$5,IF(OR(Calculs!$C53=Data!$B$4,$C53=Data!$H$4),Calculs!$C53,"??"))))</f>
        <v/>
      </c>
    </row>
    <row r="54" spans="1:37" s="33" customFormat="1" ht="24.9" customHeight="1">
      <c r="A54" s="161" t="str">
        <f>'3 - ECOPROD LABEL Framework'!A54</f>
        <v>F6</v>
      </c>
      <c r="B54" s="162" t="str">
        <f t="array" ref="B54">INDEX(TabInit,MATCH(A54,'3 - ECOPROD LABEL Framework'!$A$3:$A$116,0),COLUMN('3 - ECOPROD LABEL Framework'!B:B))</f>
        <v>Were construction debris and other set waste sorted and recycled?</v>
      </c>
      <c r="C54" s="236">
        <f>INDEX(TabInit,MATCH(A54,'3 - ECOPROD LABEL Framework'!$A$3:$A$116,0),COLUMN('3 - ECOPROD LABEL Framework'!C:C))</f>
        <v>0</v>
      </c>
      <c r="D54" s="164" t="str">
        <f>IF(P54&lt;&gt;0,'3 - ECOPROD LABEL Framework'!D54,IF(SUM(L54:P54)=0,0,IF(C54=Data!$B$3,LARGE(L54:P54,1),IF(C54=Data!$B$4,0,""))))</f>
        <v/>
      </c>
      <c r="E54" s="239">
        <f>IF(C54&lt;&gt;Data!$B$5,$L54,0)</f>
        <v>1</v>
      </c>
      <c r="F54" s="235">
        <f t="shared" si="36"/>
        <v>1</v>
      </c>
      <c r="G54" s="263"/>
      <c r="H54" s="254" t="str">
        <f t="shared" si="37"/>
        <v>F</v>
      </c>
      <c r="I54" s="281" t="str">
        <f t="shared" si="38"/>
        <v>6</v>
      </c>
      <c r="J54" s="239"/>
      <c r="K54" s="238" t="str">
        <f>Data!$H$3</f>
        <v>YES</v>
      </c>
      <c r="L54" s="239">
        <v>1</v>
      </c>
      <c r="M54" s="239"/>
      <c r="N54" s="239"/>
      <c r="O54" s="256"/>
      <c r="P54" s="239"/>
      <c r="Q54" s="239"/>
      <c r="R54" s="342" t="str">
        <f>Data!$H$4</f>
        <v>NO</v>
      </c>
      <c r="S54" s="342"/>
      <c r="T54" s="343"/>
      <c r="U54" s="344"/>
      <c r="V54" s="344"/>
      <c r="W54" s="345"/>
      <c r="X54" s="346" t="str">
        <f t="shared" si="39"/>
        <v/>
      </c>
      <c r="Y54" s="347" t="str">
        <f>IF(T54=0,"",IF($C54=Data!$B$3,Calculs!W54,IF(Calculs!$C54=Data!$B$5,Data!$B$5,IF(OR(Calculs!$C54=Data!$B$4,$C54=Data!$H$4),Calculs!$C54,"??"))))</f>
        <v/>
      </c>
      <c r="Z54" s="343"/>
      <c r="AA54" s="344"/>
      <c r="AB54" s="344"/>
      <c r="AC54" s="345"/>
      <c r="AD54" s="346" t="str">
        <f t="shared" si="40"/>
        <v/>
      </c>
      <c r="AE54" s="347" t="str">
        <f>IF(Z54=0,"",IF($C54=Data!$B$3,Calculs!AC54,IF(Calculs!$C54=Data!$B$5,Data!$B$5,IF(OR(Calculs!$C54=Data!$B$4,$C54=Data!$H$4),Calculs!$C54,"??"))))</f>
        <v/>
      </c>
      <c r="AF54" s="348"/>
      <c r="AG54" s="344"/>
      <c r="AH54" s="344"/>
      <c r="AI54" s="345"/>
      <c r="AJ54" s="346" t="str">
        <f t="shared" si="41"/>
        <v/>
      </c>
      <c r="AK54" s="347" t="str">
        <f>IF(AF54=0,"",IF($C54=Data!$B$3,Calculs!AI54,IF(Calculs!$C54=Data!$B$5,Data!$B$5,IF(OR(Calculs!$C54=Data!$B$4,$C54=Data!$H$4),Calculs!$C54,"??"))))</f>
        <v/>
      </c>
    </row>
    <row r="55" spans="1:37" s="33" customFormat="1" ht="24.9" customHeight="1">
      <c r="A55" s="153" t="str">
        <f>'3 - ECOPROD LABEL Framework'!A55</f>
        <v>COSTUME, MAKEUP AND HAIR</v>
      </c>
      <c r="B55" s="154"/>
      <c r="C55" s="133"/>
      <c r="D55" s="155"/>
      <c r="E55" s="155"/>
      <c r="F55" s="155"/>
      <c r="G55" s="263"/>
      <c r="H55" s="277" t="s">
        <v>38</v>
      </c>
      <c r="I55" s="278">
        <v>0</v>
      </c>
      <c r="J55" s="252"/>
      <c r="K55" s="252"/>
      <c r="L55" s="252"/>
      <c r="M55" s="253"/>
      <c r="N55" s="251"/>
      <c r="O55" s="251"/>
      <c r="P55" s="303"/>
      <c r="Q55" s="251"/>
      <c r="R55" s="338"/>
      <c r="S55" s="338"/>
      <c r="T55" s="338"/>
      <c r="U55" s="338"/>
      <c r="V55" s="338"/>
      <c r="W55" s="339"/>
      <c r="X55" s="340"/>
      <c r="Y55" s="341"/>
      <c r="Z55" s="338"/>
      <c r="AA55" s="338"/>
      <c r="AB55" s="338"/>
      <c r="AC55" s="339"/>
      <c r="AD55" s="340"/>
      <c r="AE55" s="341"/>
      <c r="AF55" s="338"/>
      <c r="AG55" s="338"/>
      <c r="AH55" s="338"/>
      <c r="AI55" s="339"/>
      <c r="AJ55" s="340"/>
      <c r="AK55" s="341"/>
    </row>
    <row r="56" spans="1:37" s="33" customFormat="1" ht="24.9" customHeight="1">
      <c r="A56" s="173" t="str">
        <f>'3 - ECOPROD LABEL Framework'!A56</f>
        <v>Costumes</v>
      </c>
      <c r="B56" s="137"/>
      <c r="C56" s="138"/>
      <c r="D56" s="174"/>
      <c r="E56" s="174"/>
      <c r="F56" s="174"/>
      <c r="G56" s="263"/>
      <c r="H56" s="286"/>
      <c r="I56" s="137"/>
      <c r="J56" s="258"/>
      <c r="K56" s="258"/>
      <c r="L56" s="258"/>
      <c r="M56" s="258"/>
      <c r="N56" s="258"/>
      <c r="O56" s="258"/>
      <c r="P56" s="304"/>
      <c r="Q56" s="304"/>
      <c r="R56" s="356"/>
      <c r="S56" s="356"/>
      <c r="T56" s="357"/>
      <c r="U56" s="357"/>
      <c r="V56" s="357"/>
      <c r="W56" s="357"/>
      <c r="X56" s="357"/>
      <c r="Y56" s="358"/>
      <c r="Z56" s="357"/>
      <c r="AA56" s="357"/>
      <c r="AB56" s="357"/>
      <c r="AC56" s="357"/>
      <c r="AD56" s="357"/>
      <c r="AE56" s="358"/>
      <c r="AF56" s="357"/>
      <c r="AG56" s="357"/>
      <c r="AH56" s="357"/>
      <c r="AI56" s="357"/>
      <c r="AJ56" s="357"/>
      <c r="AK56" s="358"/>
    </row>
    <row r="57" spans="1:37" s="33" customFormat="1" ht="24.9" customHeight="1">
      <c r="A57" s="161" t="str">
        <f>'3 - ECOPROD LABEL Framework'!A57</f>
        <v>G1</v>
      </c>
      <c r="B57" s="162" t="str">
        <f t="array" ref="B57">INDEX(TabInit,MATCH(A57,'3 - ECOPROD LABEL Framework'!$A$3:$A$116,0),COLUMN('3 - ECOPROD LABEL Framework'!B:B))</f>
        <v>Did you mostly rent or use existing costumes, clothing, and accessories?</v>
      </c>
      <c r="C57" s="236">
        <f>INDEX(TabInit,MATCH(A57,'3 - ECOPROD LABEL Framework'!$A$3:$A$116,0),COLUMN('3 - ECOPROD LABEL Framework'!C:C))</f>
        <v>0</v>
      </c>
      <c r="D57" s="164" t="str">
        <f>IF(P57&lt;&gt;0,'3 - ECOPROD LABEL Framework'!D57,IF(SUM(L57:P57)=0,0,IF(C57=Data!$B$3,LARGE(L57:P57,1),IF(C57=Data!$B$4,0,""))))</f>
        <v/>
      </c>
      <c r="E57" s="239">
        <f>IF(C57&lt;&gt;Data!$B$5,$L57,0)</f>
        <v>3</v>
      </c>
      <c r="F57" s="235">
        <f t="shared" ref="F57:F61" si="42">IF(C57="","x",IF(C57&lt;&gt;0,"x",1))</f>
        <v>1</v>
      </c>
      <c r="G57" s="263"/>
      <c r="H57" s="254" t="str">
        <f>LEFT(A57,1)</f>
        <v>G</v>
      </c>
      <c r="I57" s="281" t="str">
        <f>RIGHT(A57,(LEN(A57)-1))</f>
        <v>1</v>
      </c>
      <c r="J57" s="239"/>
      <c r="K57" s="238" t="str">
        <f>Data!$H$3</f>
        <v>YES</v>
      </c>
      <c r="L57" s="239">
        <v>3</v>
      </c>
      <c r="M57" s="239"/>
      <c r="N57" s="239"/>
      <c r="O57" s="256"/>
      <c r="P57" s="239"/>
      <c r="Q57" s="239"/>
      <c r="R57" s="342"/>
      <c r="S57" s="342"/>
      <c r="T57" s="343">
        <v>3</v>
      </c>
      <c r="U57" s="344">
        <v>2</v>
      </c>
      <c r="V57" s="344">
        <v>2</v>
      </c>
      <c r="W57" s="345">
        <v>0.5</v>
      </c>
      <c r="X57" s="346" t="str">
        <f t="shared" ref="X57:X61" si="43">T57&amp;U57&amp;V57</f>
        <v>322</v>
      </c>
      <c r="Y57" s="347" t="str">
        <f>IF(T57=0,"",IF($C57=Data!$B$3,Calculs!W57,IF(Calculs!$C57=Data!$B$5,Data!$B$5,IF(OR(Calculs!$C57=Data!$B$4,$C57=Data!$H$4),Calculs!$C57,"??"))))</f>
        <v>??</v>
      </c>
      <c r="Z57" s="343"/>
      <c r="AA57" s="344"/>
      <c r="AB57" s="344"/>
      <c r="AC57" s="345"/>
      <c r="AD57" s="346" t="str">
        <f t="shared" ref="AD57:AD61" si="44">Z57&amp;AA57&amp;AB57</f>
        <v/>
      </c>
      <c r="AE57" s="347" t="str">
        <f>IF(Z57=0,"",IF($C57=Data!$B$3,Calculs!AC57,IF(Calculs!$C57=Data!$B$5,Data!$B$5,IF(OR(Calculs!$C57=Data!$B$4,$C57=Data!$H$4),Calculs!$C57,"??"))))</f>
        <v/>
      </c>
      <c r="AF57" s="348"/>
      <c r="AG57" s="344"/>
      <c r="AH57" s="344"/>
      <c r="AI57" s="345"/>
      <c r="AJ57" s="346" t="str">
        <f t="shared" ref="AJ57:AJ61" si="45">AF57&amp;AG57&amp;AH57</f>
        <v/>
      </c>
      <c r="AK57" s="347" t="str">
        <f>IF(AF57=0,"",IF($C57=Data!$B$3,Calculs!AI57,IF(Calculs!$C57=Data!$B$5,Data!$B$5,IF(OR(Calculs!$C57=Data!$B$4,$C57=Data!$H$4),Calculs!$C57,"??"))))</f>
        <v/>
      </c>
    </row>
    <row r="58" spans="1:37" s="33" customFormat="1" ht="24.9" customHeight="1">
      <c r="A58" s="161" t="str">
        <f>'3 - ECOPROD LABEL Framework'!A58</f>
        <v>G2</v>
      </c>
      <c r="B58" s="162" t="str">
        <f t="array" ref="B58">INDEX(TabInit,MATCH(A58,'3 - ECOPROD LABEL Framework'!$A$3:$A$116,0),COLUMN('3 - ECOPROD LABEL Framework'!B:B))</f>
        <v>For purchases, did you mostly buy second-hand costumes, clothing, and accessories or choose environmentally friendly brands or products?</v>
      </c>
      <c r="C58" s="236">
        <f>INDEX(TabInit,MATCH(A58,'3 - ECOPROD LABEL Framework'!$A$3:$A$116,0),COLUMN('3 - ECOPROD LABEL Framework'!C:C))</f>
        <v>0</v>
      </c>
      <c r="D58" s="164" t="str">
        <f>IF(P58&lt;&gt;0,'3 - ECOPROD LABEL Framework'!D58,IF(SUM(L58:P58)=0,0,IF(C58=Data!$B$3,LARGE(L58:P58,1),IF(C58=Data!$B$4,0,""))))</f>
        <v/>
      </c>
      <c r="E58" s="239">
        <f>IF(C58&lt;&gt;Data!$B$5,$L58,0)</f>
        <v>3</v>
      </c>
      <c r="F58" s="235">
        <f t="shared" si="42"/>
        <v>1</v>
      </c>
      <c r="G58" s="263"/>
      <c r="H58" s="254" t="str">
        <f>LEFT(A58,1)</f>
        <v>G</v>
      </c>
      <c r="I58" s="281" t="str">
        <f>RIGHT(A58,(LEN(A58)-1))</f>
        <v>2</v>
      </c>
      <c r="J58" s="239"/>
      <c r="K58" s="238" t="str">
        <f>Data!$H$3</f>
        <v>YES</v>
      </c>
      <c r="L58" s="239">
        <v>3</v>
      </c>
      <c r="M58" s="239"/>
      <c r="N58" s="239"/>
      <c r="O58" s="256"/>
      <c r="P58" s="239"/>
      <c r="Q58" s="239"/>
      <c r="R58" s="342" t="str">
        <f>Data!$H$4</f>
        <v>NO</v>
      </c>
      <c r="S58" s="342"/>
      <c r="T58" s="343">
        <v>3</v>
      </c>
      <c r="U58" s="344">
        <v>2</v>
      </c>
      <c r="V58" s="344">
        <v>2</v>
      </c>
      <c r="W58" s="345">
        <v>0.5</v>
      </c>
      <c r="X58" s="346" t="str">
        <f t="shared" si="43"/>
        <v>322</v>
      </c>
      <c r="Y58" s="347" t="str">
        <f>IF(T58=0,"",IF($C58=Data!$B$3,Calculs!W58,IF(Calculs!$C58=Data!$B$5,Data!$B$5,IF(OR(Calculs!$C58=Data!$B$4,$C58=Data!$H$4),Calculs!$C58,"??"))))</f>
        <v>??</v>
      </c>
      <c r="Z58" s="343"/>
      <c r="AA58" s="344"/>
      <c r="AB58" s="344"/>
      <c r="AC58" s="345"/>
      <c r="AD58" s="346" t="str">
        <f t="shared" si="44"/>
        <v/>
      </c>
      <c r="AE58" s="347" t="str">
        <f>IF(Z58=0,"",IF($C58=Data!$B$3,Calculs!AC58,IF(Calculs!$C58=Data!$B$5,Data!$B$5,IF(OR(Calculs!$C58=Data!$B$4,$C58=Data!$H$4),Calculs!$C58,"??"))))</f>
        <v/>
      </c>
      <c r="AF58" s="348"/>
      <c r="AG58" s="344"/>
      <c r="AH58" s="344"/>
      <c r="AI58" s="345"/>
      <c r="AJ58" s="346" t="str">
        <f t="shared" si="45"/>
        <v/>
      </c>
      <c r="AK58" s="347" t="str">
        <f>IF(AF58=0,"",IF($C58=Data!$B$3,Calculs!AI58,IF(Calculs!$C58=Data!$B$5,Data!$B$5,IF(OR(Calculs!$C58=Data!$B$4,$C58=Data!$H$4),Calculs!$C58,"??"))))</f>
        <v/>
      </c>
    </row>
    <row r="59" spans="1:37" s="33" customFormat="1" ht="24.9" customHeight="1">
      <c r="A59" s="161" t="str">
        <f>'3 - ECOPROD LABEL Framework'!A59</f>
        <v>G3</v>
      </c>
      <c r="B59" s="162" t="str">
        <f t="array" ref="B59">INDEX(TabInit,MATCH(A59,'3 - ECOPROD LABEL Framework'!$A$3:$A$116,0),COLUMN('3 - ECOPROD LABEL Framework'!B:B))</f>
        <v>Were most costumes, clothing, and accessories made from reused or reusable materials? Did you prioritize materials with labels or local origin?</v>
      </c>
      <c r="C59" s="236">
        <f>INDEX(TabInit,MATCH(A59,'3 - ECOPROD LABEL Framework'!$A$3:$A$116,0),COLUMN('3 - ECOPROD LABEL Framework'!C:C))</f>
        <v>0</v>
      </c>
      <c r="D59" s="164" t="str">
        <f>IF(P59&lt;&gt;0,'3 - ECOPROD LABEL Framework'!D59,IF(SUM(L59:P59)=0,0,IF(C59=Data!$B$3,LARGE(L59:P59,1),IF(C59=Data!$B$4,0,""))))</f>
        <v/>
      </c>
      <c r="E59" s="239">
        <f>IF(C59&lt;&gt;Data!$B$5,$L59,0)</f>
        <v>2</v>
      </c>
      <c r="F59" s="235">
        <f t="shared" si="42"/>
        <v>1</v>
      </c>
      <c r="G59" s="263"/>
      <c r="H59" s="254" t="str">
        <f>LEFT(A59,1)</f>
        <v>G</v>
      </c>
      <c r="I59" s="281" t="str">
        <f>RIGHT(A59,(LEN(A59)-1))</f>
        <v>3</v>
      </c>
      <c r="J59" s="239"/>
      <c r="K59" s="238" t="str">
        <f>Data!$H$3</f>
        <v>YES</v>
      </c>
      <c r="L59" s="239">
        <v>2</v>
      </c>
      <c r="M59" s="239"/>
      <c r="N59" s="239"/>
      <c r="O59" s="256"/>
      <c r="P59" s="239"/>
      <c r="Q59" s="239"/>
      <c r="R59" s="342" t="str">
        <f>Data!$H$4</f>
        <v>NO</v>
      </c>
      <c r="S59" s="342"/>
      <c r="T59" s="343">
        <v>3</v>
      </c>
      <c r="U59" s="344">
        <v>2</v>
      </c>
      <c r="V59" s="344">
        <v>2</v>
      </c>
      <c r="W59" s="345">
        <v>0.5</v>
      </c>
      <c r="X59" s="346" t="str">
        <f t="shared" si="43"/>
        <v>322</v>
      </c>
      <c r="Y59" s="347" t="str">
        <f>IF(T59=0,"",IF($C59=Data!$B$3,Calculs!W59,IF(Calculs!$C59=Data!$B$5,Data!$B$5,IF(OR(Calculs!$C59=Data!$B$4,$C59=Data!$H$4),Calculs!$C59,"??"))))</f>
        <v>??</v>
      </c>
      <c r="Z59" s="343"/>
      <c r="AA59" s="344"/>
      <c r="AB59" s="344"/>
      <c r="AC59" s="345"/>
      <c r="AD59" s="346" t="str">
        <f t="shared" si="44"/>
        <v/>
      </c>
      <c r="AE59" s="347" t="str">
        <f>IF(Z59=0,"",IF($C59=Data!$B$3,Calculs!AC59,IF(Calculs!$C59=Data!$B$5,Data!$B$5,IF(OR(Calculs!$C59=Data!$B$4,$C59=Data!$H$4),Calculs!$C59,"??"))))</f>
        <v/>
      </c>
      <c r="AF59" s="348"/>
      <c r="AG59" s="344"/>
      <c r="AH59" s="344"/>
      <c r="AI59" s="345"/>
      <c r="AJ59" s="346" t="str">
        <f t="shared" si="45"/>
        <v/>
      </c>
      <c r="AK59" s="347" t="str">
        <f>IF(AF59=0,"",IF($C59=Data!$B$3,Calculs!AI59,IF(Calculs!$C59=Data!$B$5,Data!$B$5,IF(OR(Calculs!$C59=Data!$B$4,$C59=Data!$H$4),Calculs!$C59,"??"))))</f>
        <v/>
      </c>
    </row>
    <row r="60" spans="1:37" s="33" customFormat="1" ht="24.9" customHeight="1">
      <c r="A60" s="161" t="str">
        <f>'3 - ECOPROD LABEL Framework'!A60</f>
        <v>G4</v>
      </c>
      <c r="B60" s="162" t="str">
        <f t="array" ref="B60">INDEX(TabInit,MATCH(A60,'3 - ECOPROD LABEL Framework'!$A$3:$A$116,0),COLUMN('3 - ECOPROD LABEL Framework'!B:B))</f>
        <v>Did the production keep, donate, or sell most of its costumes, clothing, and accessories?</v>
      </c>
      <c r="C60" s="236">
        <f>INDEX(TabInit,MATCH(A60,'3 - ECOPROD LABEL Framework'!$A$3:$A$116,0),COLUMN('3 - ECOPROD LABEL Framework'!C:C))</f>
        <v>0</v>
      </c>
      <c r="D60" s="164" t="str">
        <f>IF(P60&lt;&gt;0,'3 - ECOPROD LABEL Framework'!D60,IF(SUM(L60:P60)=0,0,IF(C60=Data!$B$3,LARGE(L60:P60,1),IF(C60=Data!$B$4,0,""))))</f>
        <v/>
      </c>
      <c r="E60" s="239">
        <f>IF(C60&lt;&gt;Data!$B$5,$L60,0)</f>
        <v>3</v>
      </c>
      <c r="F60" s="235">
        <f t="shared" si="42"/>
        <v>1</v>
      </c>
      <c r="G60" s="263"/>
      <c r="H60" s="254" t="str">
        <f>LEFT(A60,1)</f>
        <v>G</v>
      </c>
      <c r="I60" s="281" t="str">
        <f>RIGHT(A60,(LEN(A60)-1))</f>
        <v>4</v>
      </c>
      <c r="J60" s="239"/>
      <c r="K60" s="238" t="str">
        <f>Data!$H$3</f>
        <v>YES</v>
      </c>
      <c r="L60" s="239">
        <v>3</v>
      </c>
      <c r="M60" s="239"/>
      <c r="N60" s="239"/>
      <c r="O60" s="256"/>
      <c r="P60" s="239"/>
      <c r="Q60" s="239"/>
      <c r="R60" s="342" t="str">
        <f>Data!$H$4</f>
        <v>NO</v>
      </c>
      <c r="S60" s="342"/>
      <c r="T60" s="343">
        <v>3</v>
      </c>
      <c r="U60" s="344">
        <v>2</v>
      </c>
      <c r="V60" s="344">
        <v>3</v>
      </c>
      <c r="W60" s="345">
        <v>1</v>
      </c>
      <c r="X60" s="346" t="str">
        <f t="shared" si="43"/>
        <v>323</v>
      </c>
      <c r="Y60" s="347" t="str">
        <f>IF(T60=0,"",IF($C60=Data!$B$3,Calculs!W60,IF(Calculs!$C60=Data!$B$5,Data!$B$5,IF(OR(Calculs!$C60=Data!$B$4,$C60=Data!$H$4),Calculs!$C60,"??"))))</f>
        <v>??</v>
      </c>
      <c r="Z60" s="343"/>
      <c r="AA60" s="344"/>
      <c r="AB60" s="344"/>
      <c r="AC60" s="345"/>
      <c r="AD60" s="346" t="str">
        <f t="shared" si="44"/>
        <v/>
      </c>
      <c r="AE60" s="347" t="str">
        <f>IF(Z60=0,"",IF($C60=Data!$B$3,Calculs!AC60,IF(Calculs!$C60=Data!$B$5,Data!$B$5,IF(OR(Calculs!$C60=Data!$B$4,$C60=Data!$H$4),Calculs!$C60,"??"))))</f>
        <v/>
      </c>
      <c r="AF60" s="348"/>
      <c r="AG60" s="344"/>
      <c r="AH60" s="344"/>
      <c r="AI60" s="345"/>
      <c r="AJ60" s="346" t="str">
        <f t="shared" si="45"/>
        <v/>
      </c>
      <c r="AK60" s="347" t="str">
        <f>IF(AF60=0,"",IF($C60=Data!$B$3,Calculs!AI60,IF(Calculs!$C60=Data!$B$5,Data!$B$5,IF(OR(Calculs!$C60=Data!$B$4,$C60=Data!$H$4),Calculs!$C60,"??"))))</f>
        <v/>
      </c>
    </row>
    <row r="61" spans="1:37" s="33" customFormat="1" ht="24.9" customHeight="1">
      <c r="A61" s="161" t="str">
        <f>'3 - ECOPROD LABEL Framework'!A61</f>
        <v>G5</v>
      </c>
      <c r="B61" s="162" t="str">
        <f t="array" ref="B61">INDEX(TabInit,MATCH(A61,'3 - ECOPROD LABEL Framework'!$A$3:$A$116,0),COLUMN('3 - ECOPROD LABEL Framework'!B:B))</f>
        <v>Did you use non-toxic, environmentally friendly cleaning products and detergents?</v>
      </c>
      <c r="C61" s="236">
        <f>INDEX(TabInit,MATCH(A61,'3 - ECOPROD LABEL Framework'!$A$3:$A$116,0),COLUMN('3 - ECOPROD LABEL Framework'!C:C))</f>
        <v>0</v>
      </c>
      <c r="D61" s="164" t="str">
        <f>IF(P61&lt;&gt;0,'3 - ECOPROD LABEL Framework'!D61,IF(SUM(L61:P61)=0,0,IF(C61=Data!$B$3,LARGE(L61:P61,1),IF(C61=Data!$B$4,0,""))))</f>
        <v/>
      </c>
      <c r="E61" s="239">
        <f>IF(C61&lt;&gt;Data!$B$5,$L61,0)</f>
        <v>1</v>
      </c>
      <c r="F61" s="235">
        <f t="shared" si="42"/>
        <v>1</v>
      </c>
      <c r="G61" s="263"/>
      <c r="H61" s="254" t="str">
        <f>LEFT(A61,1)</f>
        <v>G</v>
      </c>
      <c r="I61" s="281" t="str">
        <f>RIGHT(A61,(LEN(A61)-1))</f>
        <v>5</v>
      </c>
      <c r="J61" s="239"/>
      <c r="K61" s="238" t="str">
        <f>Data!$H$3</f>
        <v>YES</v>
      </c>
      <c r="L61" s="239">
        <v>1</v>
      </c>
      <c r="M61" s="239"/>
      <c r="N61" s="239"/>
      <c r="O61" s="256"/>
      <c r="P61" s="239"/>
      <c r="Q61" s="239"/>
      <c r="R61" s="342"/>
      <c r="S61" s="342"/>
      <c r="T61" s="343"/>
      <c r="U61" s="344"/>
      <c r="V61" s="344"/>
      <c r="W61" s="345"/>
      <c r="X61" s="346" t="str">
        <f t="shared" si="43"/>
        <v/>
      </c>
      <c r="Y61" s="347" t="str">
        <f>IF(T61=0,"",IF($C61=Data!$B$3,Calculs!W61,IF(Calculs!$C61=Data!$B$5,Data!$B$5,IF(OR(Calculs!$C61=Data!$B$4,$C61=Data!$H$4),Calculs!$C61,"??"))))</f>
        <v/>
      </c>
      <c r="Z61" s="343"/>
      <c r="AA61" s="344"/>
      <c r="AB61" s="344"/>
      <c r="AC61" s="345"/>
      <c r="AD61" s="346" t="str">
        <f t="shared" si="44"/>
        <v/>
      </c>
      <c r="AE61" s="347" t="str">
        <f>IF(Z61=0,"",IF($C61=Data!$B$3,Calculs!AC61,IF(Calculs!$C61=Data!$B$5,Data!$B$5,IF(OR(Calculs!$C61=Data!$B$4,$C61=Data!$H$4),Calculs!$C61,"??"))))</f>
        <v/>
      </c>
      <c r="AF61" s="348"/>
      <c r="AG61" s="344"/>
      <c r="AH61" s="344"/>
      <c r="AI61" s="345"/>
      <c r="AJ61" s="346" t="str">
        <f t="shared" si="45"/>
        <v/>
      </c>
      <c r="AK61" s="347" t="str">
        <f>IF(AF61=0,"",IF($C61=Data!$B$3,Calculs!AI61,IF(Calculs!$C61=Data!$B$5,Data!$B$5,IF(OR(Calculs!$C61=Data!$B$4,$C61=Data!$H$4),Calculs!$C61,"??"))))</f>
        <v/>
      </c>
    </row>
    <row r="62" spans="1:37" s="33" customFormat="1" ht="24.9" customHeight="1">
      <c r="A62" s="173" t="str">
        <f>'3 - ECOPROD LABEL Framework'!A62</f>
        <v>Makeup and hairdressing</v>
      </c>
      <c r="B62" s="137"/>
      <c r="C62" s="138"/>
      <c r="D62" s="174"/>
      <c r="E62" s="174"/>
      <c r="F62" s="174"/>
      <c r="G62" s="263"/>
      <c r="H62" s="286"/>
      <c r="I62" s="137"/>
      <c r="J62" s="258"/>
      <c r="K62" s="258"/>
      <c r="L62" s="258"/>
      <c r="M62" s="258"/>
      <c r="N62" s="258"/>
      <c r="O62" s="258"/>
      <c r="P62" s="304"/>
      <c r="Q62" s="304"/>
      <c r="R62" s="359"/>
      <c r="S62" s="359"/>
      <c r="T62" s="360"/>
      <c r="U62" s="360"/>
      <c r="V62" s="360"/>
      <c r="W62" s="360"/>
      <c r="X62" s="360"/>
      <c r="Y62" s="361"/>
      <c r="Z62" s="360"/>
      <c r="AA62" s="360"/>
      <c r="AB62" s="360"/>
      <c r="AC62" s="360"/>
      <c r="AD62" s="360"/>
      <c r="AE62" s="361"/>
      <c r="AF62" s="360"/>
      <c r="AG62" s="360"/>
      <c r="AH62" s="360"/>
      <c r="AI62" s="360"/>
      <c r="AJ62" s="360"/>
      <c r="AK62" s="361"/>
    </row>
    <row r="63" spans="1:37" s="33" customFormat="1" ht="24.9" customHeight="1">
      <c r="A63" s="161" t="str">
        <f>'3 - ECOPROD LABEL Framework'!A63</f>
        <v>G6</v>
      </c>
      <c r="B63" s="162" t="str">
        <f t="array" ref="B63">INDEX(TabInit,MATCH(A63,'3 - ECOPROD LABEL Framework'!$A$3:$A$116,0),COLUMN('3 - ECOPROD LABEL Framework'!B:B))</f>
        <v>Did you mostly use organic or green-labeled products?</v>
      </c>
      <c r="C63" s="236">
        <f>INDEX(TabInit,MATCH(A63,'3 - ECOPROD LABEL Framework'!$A$3:$A$116,0),COLUMN('3 - ECOPROD LABEL Framework'!C:C))</f>
        <v>0</v>
      </c>
      <c r="D63" s="164" t="str">
        <f>IF(P63&lt;&gt;0,'3 - ECOPROD LABEL Framework'!D63,IF(SUM(L63:P63)=0,0,IF(C63=Data!$B$3,LARGE(L63:P63,1),IF(C63=Data!$B$4,0,""))))</f>
        <v/>
      </c>
      <c r="E63" s="239">
        <f>IF(C63&lt;&gt;Data!$B$5,$L63,0)</f>
        <v>2</v>
      </c>
      <c r="F63" s="235">
        <f t="shared" ref="F63:F64" si="46">IF(C63="","x",IF(C63&lt;&gt;0,"x",1))</f>
        <v>1</v>
      </c>
      <c r="G63" s="263"/>
      <c r="H63" s="254" t="str">
        <f>LEFT(A63,1)</f>
        <v>G</v>
      </c>
      <c r="I63" s="281" t="str">
        <f>RIGHT(A63,(LEN(A63)-1))</f>
        <v>6</v>
      </c>
      <c r="J63" s="239"/>
      <c r="K63" s="238" t="str">
        <f>Data!$H$3</f>
        <v>YES</v>
      </c>
      <c r="L63" s="239">
        <v>2</v>
      </c>
      <c r="M63" s="239"/>
      <c r="N63" s="239"/>
      <c r="O63" s="256"/>
      <c r="P63" s="239"/>
      <c r="Q63" s="239"/>
      <c r="R63" s="342"/>
      <c r="S63" s="342"/>
      <c r="T63" s="343"/>
      <c r="U63" s="344"/>
      <c r="V63" s="344"/>
      <c r="W63" s="345"/>
      <c r="X63" s="346" t="str">
        <f t="shared" ref="X63:X64" si="47">T63&amp;U63&amp;V63</f>
        <v/>
      </c>
      <c r="Y63" s="347" t="str">
        <f>IF(T63=0,"",IF($C63=Data!$B$3,Calculs!W63,IF(Calculs!$C63=Data!$B$5,Data!$B$5,IF(OR(Calculs!$C63=Data!$B$4,$C63=Data!$H$4),Calculs!$C63,"??"))))</f>
        <v/>
      </c>
      <c r="Z63" s="343"/>
      <c r="AA63" s="344"/>
      <c r="AB63" s="344"/>
      <c r="AC63" s="345"/>
      <c r="AD63" s="346" t="str">
        <f t="shared" ref="AD63:AD64" si="48">Z63&amp;AA63&amp;AB63</f>
        <v/>
      </c>
      <c r="AE63" s="347" t="str">
        <f>IF(Z63=0,"",IF($C63=Data!$B$3,Calculs!AC63,IF(Calculs!$C63=Data!$B$5,Data!$B$5,IF(OR(Calculs!$C63=Data!$B$4,$C63=Data!$H$4),Calculs!$C63,"??"))))</f>
        <v/>
      </c>
      <c r="AF63" s="348"/>
      <c r="AG63" s="344"/>
      <c r="AH63" s="344"/>
      <c r="AI63" s="345"/>
      <c r="AJ63" s="346" t="str">
        <f t="shared" ref="AJ63:AJ64" si="49">AF63&amp;AG63&amp;AH63</f>
        <v/>
      </c>
      <c r="AK63" s="347" t="str">
        <f>IF(AF63=0,"",IF($C63=Data!$B$3,Calculs!AI63,IF(Calculs!$C63=Data!$B$5,Data!$B$5,IF(OR(Calculs!$C63=Data!$B$4,$C63=Data!$H$4),Calculs!$C63,"??"))))</f>
        <v/>
      </c>
    </row>
    <row r="64" spans="1:37" s="33" customFormat="1" ht="24.9" customHeight="1">
      <c r="A64" s="161" t="str">
        <f>'3 - ECOPROD LABEL Framework'!A64</f>
        <v>G7</v>
      </c>
      <c r="B64" s="162" t="str">
        <f t="array" ref="B64">INDEX(TabInit,MATCH(A64,'3 - ECOPROD LABEL Framework'!$A$3:$A$116,0),COLUMN('3 - ECOPROD LABEL Framework'!B:B))</f>
        <v>Did you limit the use of consumables and prioritise unpackaged, biodegradable, or refillable products?</v>
      </c>
      <c r="C64" s="236">
        <f>INDEX(TabInit,MATCH(A64,'3 - ECOPROD LABEL Framework'!$A$3:$A$116,0),COLUMN('3 - ECOPROD LABEL Framework'!C:C))</f>
        <v>0</v>
      </c>
      <c r="D64" s="164" t="str">
        <f>IF(P64&lt;&gt;0,'3 - ECOPROD LABEL Framework'!D64,IF(SUM(L64:P64)=0,0,IF(C64=Data!$B$3,LARGE(L64:P64,1),IF(C64=Data!$B$4,0,""))))</f>
        <v/>
      </c>
      <c r="E64" s="239">
        <f>IF(C64&lt;&gt;Data!$B$5,$L64,0)</f>
        <v>2</v>
      </c>
      <c r="F64" s="235">
        <f t="shared" si="46"/>
        <v>1</v>
      </c>
      <c r="G64" s="263"/>
      <c r="H64" s="254" t="str">
        <f>LEFT(A64,1)</f>
        <v>G</v>
      </c>
      <c r="I64" s="281" t="str">
        <f>RIGHT(A64,(LEN(A64)-1))</f>
        <v>7</v>
      </c>
      <c r="J64" s="239"/>
      <c r="K64" s="238" t="str">
        <f>Data!$H$3</f>
        <v>YES</v>
      </c>
      <c r="L64" s="239">
        <v>2</v>
      </c>
      <c r="M64" s="239"/>
      <c r="N64" s="239"/>
      <c r="O64" s="256"/>
      <c r="P64" s="239"/>
      <c r="Q64" s="239"/>
      <c r="R64" s="342"/>
      <c r="S64" s="342"/>
      <c r="T64" s="343"/>
      <c r="U64" s="344"/>
      <c r="V64" s="344"/>
      <c r="W64" s="345"/>
      <c r="X64" s="346" t="str">
        <f t="shared" si="47"/>
        <v/>
      </c>
      <c r="Y64" s="347" t="str">
        <f>IF(T64=0,"",IF($C64=Data!$B$3,Calculs!W64,IF(Calculs!$C64=Data!$B$5,Data!$B$5,IF(OR(Calculs!$C64=Data!$B$4,$C64=Data!$H$4),Calculs!$C64,"??"))))</f>
        <v/>
      </c>
      <c r="Z64" s="343"/>
      <c r="AA64" s="344"/>
      <c r="AB64" s="344"/>
      <c r="AC64" s="345"/>
      <c r="AD64" s="346" t="str">
        <f t="shared" si="48"/>
        <v/>
      </c>
      <c r="AE64" s="347" t="str">
        <f>IF(Z64=0,"",IF($C64=Data!$B$3,Calculs!AC64,IF(Calculs!$C64=Data!$B$5,Data!$B$5,IF(OR(Calculs!$C64=Data!$B$4,$C64=Data!$H$4),Calculs!$C64,"??"))))</f>
        <v/>
      </c>
      <c r="AF64" s="348"/>
      <c r="AG64" s="344"/>
      <c r="AH64" s="344"/>
      <c r="AI64" s="345"/>
      <c r="AJ64" s="346" t="str">
        <f t="shared" si="49"/>
        <v/>
      </c>
      <c r="AK64" s="347" t="str">
        <f>IF(AF64=0,"",IF($C64=Data!$B$3,Calculs!AI64,IF(Calculs!$C64=Data!$B$5,Data!$B$5,IF(OR(Calculs!$C64=Data!$B$4,$C64=Data!$H$4),Calculs!$C64,"??"))))</f>
        <v/>
      </c>
    </row>
    <row r="65" spans="1:37" s="33" customFormat="1" ht="24.9" customHeight="1">
      <c r="A65" s="153" t="str">
        <f>'3 - ECOPROD LABEL Framework'!A65</f>
        <v>TRAVELS AND COMMUTING</v>
      </c>
      <c r="B65" s="154"/>
      <c r="C65" s="133"/>
      <c r="D65" s="155"/>
      <c r="E65" s="155"/>
      <c r="F65" s="155"/>
      <c r="G65" s="263"/>
      <c r="H65" s="277" t="s">
        <v>44</v>
      </c>
      <c r="I65" s="278">
        <v>0</v>
      </c>
      <c r="J65" s="252"/>
      <c r="K65" s="252"/>
      <c r="L65" s="252"/>
      <c r="M65" s="253"/>
      <c r="N65" s="251"/>
      <c r="O65" s="251"/>
      <c r="P65" s="303"/>
      <c r="Q65" s="498"/>
      <c r="R65" s="362"/>
      <c r="S65" s="362"/>
      <c r="T65" s="363"/>
      <c r="U65" s="363"/>
      <c r="V65" s="363"/>
      <c r="W65" s="363"/>
      <c r="X65" s="363"/>
      <c r="Y65" s="364"/>
      <c r="Z65" s="363"/>
      <c r="AA65" s="363"/>
      <c r="AB65" s="363"/>
      <c r="AC65" s="363"/>
      <c r="AD65" s="363"/>
      <c r="AE65" s="364"/>
      <c r="AF65" s="363"/>
      <c r="AG65" s="363"/>
      <c r="AH65" s="363"/>
      <c r="AI65" s="363"/>
      <c r="AJ65" s="363"/>
      <c r="AK65" s="364"/>
    </row>
    <row r="66" spans="1:37" s="33" customFormat="1" ht="24.9" customHeight="1">
      <c r="A66" s="161" t="str">
        <f>'3 - ECOPROD LABEL Framework'!A66</f>
        <v>H1</v>
      </c>
      <c r="B66" s="162" t="str">
        <f t="array" ref="B66">INDEX(TabInit,MATCH(A66,'3 - ECOPROD LABEL Framework'!$A$3:$A$116,0),COLUMN('3 - ECOPROD LABEL Framework'!B:B))</f>
        <v>Have you established a transportation plan?</v>
      </c>
      <c r="C66" s="236">
        <f>INDEX(TabInit,MATCH(A66,'3 - ECOPROD LABEL Framework'!$A$3:$A$116,0),COLUMN('3 - ECOPROD LABEL Framework'!C:C))</f>
        <v>0</v>
      </c>
      <c r="D66" s="164" t="str">
        <f>IF(P66&lt;&gt;0,'3 - ECOPROD LABEL Framework'!D66,IF(SUM(L66:P66)=0,0,IF(C66=Data!$B$3,LARGE(L66:P66,1),IF(C66=Data!$B$4,0,""))))</f>
        <v/>
      </c>
      <c r="E66" s="239">
        <f>IF(C66&lt;&gt;Data!$B$5,$L66,0)</f>
        <v>1</v>
      </c>
      <c r="F66" s="235">
        <f t="shared" ref="F66:F74" si="50">IF(C66="","x",IF(C66&lt;&gt;0,"x",1))</f>
        <v>1</v>
      </c>
      <c r="G66" s="263"/>
      <c r="H66" s="254" t="str">
        <f t="shared" ref="H66:H74" si="51">LEFT(A66,1)</f>
        <v>H</v>
      </c>
      <c r="I66" s="281" t="str">
        <f t="shared" ref="I66:I74" si="52">RIGHT(A66,(LEN(A66)-1))</f>
        <v>1</v>
      </c>
      <c r="J66" s="239"/>
      <c r="K66" s="238" t="str">
        <f>Data!$H$4</f>
        <v>NO</v>
      </c>
      <c r="L66" s="239">
        <v>1</v>
      </c>
      <c r="M66" s="239"/>
      <c r="N66" s="239"/>
      <c r="O66" s="256"/>
      <c r="P66" s="239"/>
      <c r="Q66" s="239"/>
      <c r="R66" s="342" t="str">
        <f>Data!$H$4</f>
        <v>NO</v>
      </c>
      <c r="S66" s="342"/>
      <c r="T66" s="343">
        <v>2</v>
      </c>
      <c r="U66" s="344">
        <v>1</v>
      </c>
      <c r="V66" s="344">
        <v>1</v>
      </c>
      <c r="W66" s="345">
        <v>1</v>
      </c>
      <c r="X66" s="346" t="str">
        <f t="shared" ref="X66:X74" si="53">T66&amp;U66&amp;V66</f>
        <v>211</v>
      </c>
      <c r="Y66" s="347" t="str">
        <f>IF(T66=0,"",IF($C66=Data!$B$3,Calculs!W66,IF(Calculs!$C66=Data!$B$5,Data!$B$5,IF(OR(Calculs!$C66=Data!$B$4,$C66=Data!$H$4),Calculs!$C66,"??"))))</f>
        <v>??</v>
      </c>
      <c r="Z66" s="343"/>
      <c r="AA66" s="344"/>
      <c r="AB66" s="344"/>
      <c r="AC66" s="345"/>
      <c r="AD66" s="346" t="str">
        <f t="shared" ref="AD66:AD74" si="54">Z66&amp;AA66&amp;AB66</f>
        <v/>
      </c>
      <c r="AE66" s="347" t="str">
        <f>IF(Z66=0,"",IF($C66=Data!$B$3,Calculs!AC66,IF(Calculs!$C66=Data!$B$5,Data!$B$5,IF(OR(Calculs!$C66=Data!$B$4,$C66=Data!$H$4),Calculs!$C66,"??"))))</f>
        <v/>
      </c>
      <c r="AF66" s="348"/>
      <c r="AG66" s="344"/>
      <c r="AH66" s="344"/>
      <c r="AI66" s="345"/>
      <c r="AJ66" s="346" t="str">
        <f t="shared" ref="AJ66:AJ74" si="55">AF66&amp;AG66&amp;AH66</f>
        <v/>
      </c>
      <c r="AK66" s="347" t="str">
        <f>IF(AF66=0,"",IF($C66=Data!$B$3,Calculs!AI66,IF(Calculs!$C66=Data!$B$5,Data!$B$5,IF(OR(Calculs!$C66=Data!$B$4,$C66=Data!$H$4),Calculs!$C66,"??"))))</f>
        <v/>
      </c>
    </row>
    <row r="67" spans="1:37" s="33" customFormat="1" ht="24.9" customHeight="1">
      <c r="A67" s="161" t="str">
        <f>'3 - ECOPROD LABEL Framework'!A67</f>
        <v>H2</v>
      </c>
      <c r="B67" s="162" t="str">
        <f t="array" ref="B67">INDEX(TabInit,MATCH(A67,'3 - ECOPROD LABEL Framework'!$A$3:$A$116,0),COLUMN('3 - ECOPROD LABEL Framework'!B:B))</f>
        <v>Have you implemented measures to reduce carbon-intensive travel and provided necessary alternatives?</v>
      </c>
      <c r="C67" s="236">
        <f>INDEX(TabInit,MATCH(A67,'3 - ECOPROD LABEL Framework'!$A$3:$A$116,0),COLUMN('3 - ECOPROD LABEL Framework'!C:C))</f>
        <v>0</v>
      </c>
      <c r="D67" s="164" t="str">
        <f>IF(P67&lt;&gt;0,'3 - ECOPROD LABEL Framework'!D67,IF(SUM(L67:P67)=0,0,IF(C67=Data!$B$3,LARGE(L67:P67,1),IF(C67=Data!$B$4,0,""))))</f>
        <v/>
      </c>
      <c r="E67" s="239">
        <f>IF(C67&lt;&gt;Data!$B$5,$L67,0)</f>
        <v>5</v>
      </c>
      <c r="F67" s="235">
        <f t="shared" si="50"/>
        <v>1</v>
      </c>
      <c r="G67" s="263"/>
      <c r="H67" s="254" t="str">
        <f t="shared" si="51"/>
        <v>H</v>
      </c>
      <c r="I67" s="281" t="str">
        <f t="shared" si="52"/>
        <v>2</v>
      </c>
      <c r="J67" s="239"/>
      <c r="K67" s="238" t="str">
        <f>Data!$H$4</f>
        <v>NO</v>
      </c>
      <c r="L67" s="239">
        <v>5</v>
      </c>
      <c r="M67" s="239"/>
      <c r="N67" s="239"/>
      <c r="O67" s="256"/>
      <c r="P67" s="239"/>
      <c r="Q67" s="239"/>
      <c r="R67" s="342" t="str">
        <f>Data!$H$4</f>
        <v>NO</v>
      </c>
      <c r="S67" s="342"/>
      <c r="T67" s="343">
        <v>2</v>
      </c>
      <c r="U67" s="344">
        <v>2</v>
      </c>
      <c r="V67" s="344">
        <v>1</v>
      </c>
      <c r="W67" s="345">
        <v>0.5</v>
      </c>
      <c r="X67" s="346" t="str">
        <f t="shared" si="53"/>
        <v>221</v>
      </c>
      <c r="Y67" s="347" t="str">
        <f>IF(T67=0,"",IF($C67=Data!$B$3,Calculs!W67,IF(Calculs!$C67=Data!$B$5,Data!$B$5,IF(OR(Calculs!$C67=Data!$B$4,$C67=Data!$H$4),Calculs!$C67,"??"))))</f>
        <v>??</v>
      </c>
      <c r="Z67" s="343">
        <v>2</v>
      </c>
      <c r="AA67" s="344">
        <v>2</v>
      </c>
      <c r="AB67" s="344">
        <v>1</v>
      </c>
      <c r="AC67" s="345">
        <v>0.4</v>
      </c>
      <c r="AD67" s="346" t="str">
        <f t="shared" si="54"/>
        <v>221</v>
      </c>
      <c r="AE67" s="347" t="str">
        <f>IF(Z67=0,"",IF($C67=Data!$B$3,Calculs!AC67,IF(Calculs!$C67=Data!$B$5,Data!$B$5,IF(OR(Calculs!$C67=Data!$B$4,$C67=Data!$H$4),Calculs!$C67,"??"))))</f>
        <v>??</v>
      </c>
      <c r="AF67" s="348"/>
      <c r="AG67" s="344"/>
      <c r="AH67" s="344"/>
      <c r="AI67" s="345"/>
      <c r="AJ67" s="346" t="str">
        <f t="shared" si="55"/>
        <v/>
      </c>
      <c r="AK67" s="347" t="str">
        <f>IF(AF67=0,"",IF($C67=Data!$B$3,Calculs!AI67,IF(Calculs!$C67=Data!$B$5,Data!$B$5,IF(OR(Calculs!$C67=Data!$B$4,$C67=Data!$H$4),Calculs!$C67,"??"))))</f>
        <v/>
      </c>
    </row>
    <row r="68" spans="1:37" s="33" customFormat="1" ht="24.9" customHeight="1">
      <c r="A68" s="161" t="str">
        <f>'3 - ECOPROD LABEL Framework'!A68</f>
        <v>H3</v>
      </c>
      <c r="B68" s="162" t="str">
        <f t="array" ref="B68">INDEX(TabInit,MATCH(A68,'3 - ECOPROD LABEL Framework'!$A$3:$A$116,0),COLUMN('3 - ECOPROD LABEL Framework'!B:B))</f>
        <v>Were all flights banned for the entire production time?</v>
      </c>
      <c r="C68" s="236">
        <f>INDEX(TabInit,MATCH(A68,'3 - ECOPROD LABEL Framework'!$A$3:$A$116,0),COLUMN('3 - ECOPROD LABEL Framework'!C:C))</f>
        <v>0</v>
      </c>
      <c r="D68" s="164" t="str">
        <f>IF(P68&lt;&gt;0,'3 - ECOPROD LABEL Framework'!D68,IF(SUM(L68:P68)=0,0,IF(C68=Data!$B$3,LARGE(L68:P68,1),IF(C68=Data!$B$4,0,""))))</f>
        <v/>
      </c>
      <c r="E68" s="239">
        <f>IF(C68&lt;&gt;Data!$B$5,$L68,0)</f>
        <v>3</v>
      </c>
      <c r="F68" s="235">
        <f t="shared" si="50"/>
        <v>1</v>
      </c>
      <c r="G68" s="263"/>
      <c r="H68" s="254" t="str">
        <f t="shared" si="51"/>
        <v>H</v>
      </c>
      <c r="I68" s="281" t="str">
        <f t="shared" si="52"/>
        <v>3</v>
      </c>
      <c r="J68" s="239"/>
      <c r="K68" s="238" t="str">
        <f>Data!$H$3</f>
        <v>YES</v>
      </c>
      <c r="L68" s="239">
        <v>3</v>
      </c>
      <c r="M68" s="239"/>
      <c r="N68" s="239"/>
      <c r="O68" s="256"/>
      <c r="P68" s="239"/>
      <c r="Q68" s="239"/>
      <c r="R68" s="342"/>
      <c r="S68" s="342"/>
      <c r="T68" s="343"/>
      <c r="U68" s="344"/>
      <c r="V68" s="344"/>
      <c r="W68" s="345"/>
      <c r="X68" s="346" t="str">
        <f t="shared" si="53"/>
        <v/>
      </c>
      <c r="Y68" s="347" t="str">
        <f>IF(T68=0,"",IF($C68=Data!$B$3,Calculs!W68,IF(Calculs!$C68=Data!$B$5,Data!$B$5,IF(OR(Calculs!$C68=Data!$B$4,$C68=Data!$H$4),Calculs!$C68,"??"))))</f>
        <v/>
      </c>
      <c r="Z68" s="343"/>
      <c r="AA68" s="344"/>
      <c r="AB68" s="344"/>
      <c r="AC68" s="345"/>
      <c r="AD68" s="346" t="str">
        <f t="shared" si="54"/>
        <v/>
      </c>
      <c r="AE68" s="347" t="str">
        <f>IF(Z68=0,"",IF($C68=Data!$B$3,Calculs!AC68,IF(Calculs!$C68=Data!$B$5,Data!$B$5,IF(OR(Calculs!$C68=Data!$B$4,$C68=Data!$H$4),Calculs!$C68,"??"))))</f>
        <v/>
      </c>
      <c r="AF68" s="348"/>
      <c r="AG68" s="344"/>
      <c r="AH68" s="344"/>
      <c r="AI68" s="345"/>
      <c r="AJ68" s="346" t="str">
        <f t="shared" si="55"/>
        <v/>
      </c>
      <c r="AK68" s="347" t="str">
        <f>IF(AF68=0,"",IF($C68=Data!$B$3,Calculs!AI68,IF(Calculs!$C68=Data!$B$5,Data!$B$5,IF(OR(Calculs!$C68=Data!$B$4,$C68=Data!$H$4),Calculs!$C68,"??"))))</f>
        <v/>
      </c>
    </row>
    <row r="69" spans="1:37" s="33" customFormat="1" ht="24.9" customHeight="1">
      <c r="A69" s="161" t="str">
        <f>'3 - ECOPROD LABEL Framework'!A69</f>
        <v>H3.1</v>
      </c>
      <c r="B69" s="162" t="str">
        <f t="array" ref="B69">INDEX(TabInit,MATCH(A69,'3 - ECOPROD LABEL Framework'!$A$3:$A$116,0),COLUMN('3 - ECOPROD LABEL Framework'!B:B))</f>
        <v xml:space="preserve">If not, how many short- and medium-distance flights were taken?
If you answered "YES" or "N/A" to criterion H3, make sure the number of flights next to it is empty or set to 0. If the cell is red, it means you have entered  flights in H3.1 or H3.2.
If you answered "NO"  to criterion  H3, make sure to indicate the number of short, medium, or long-haul flights. If the cell is red, it means you have not entered any flights. </v>
      </c>
      <c r="C69" s="184" t="str">
        <f>INDEX(TabInit,MATCH(A69,'3 - ECOPROD LABEL Framework'!$A$3:$A$116,0),COLUMN('3 - ECOPROD LABEL Framework'!C:C))</f>
        <v>&gt;&gt;
indicate the number of short and medium-distance flights</v>
      </c>
      <c r="D69" s="242">
        <f>IF(P69&lt;&gt;0,'3 - ECOPROD LABEL Framework'!D69,IF(SUM(L69:P69)=0,0,IF(C69="OUI",LARGE(L69:P69,1),IF(C69=Data!$B$4,0,""))))</f>
        <v>0</v>
      </c>
      <c r="E69" s="239">
        <f>IF(C69&lt;&gt;Data!$B$5,$L69,0)</f>
        <v>0</v>
      </c>
      <c r="F69" s="235" t="str">
        <f t="shared" si="50"/>
        <v>x</v>
      </c>
      <c r="G69" s="263"/>
      <c r="H69" s="254" t="str">
        <f t="shared" si="51"/>
        <v>H</v>
      </c>
      <c r="I69" s="281" t="str">
        <f t="shared" si="52"/>
        <v>3.1</v>
      </c>
      <c r="J69" s="239"/>
      <c r="K69" s="239"/>
      <c r="L69" s="257"/>
      <c r="M69" s="239"/>
      <c r="N69" s="239"/>
      <c r="O69" s="256"/>
      <c r="P69" s="239">
        <v>0.15</v>
      </c>
      <c r="Q69" s="239">
        <f>IF('2 - General information'!$C$7/90&lt;15,$D69*$P69,IF(AND('2 - General information'!$C$7/90&gt;=15,'2 - General information'!$C$7/90&lt;=100),$D69*$P69*15/('2 - General information'!$C$7/90),IF('2 - General information'!$C$7/90&gt;100,$D69*$P69*15/100,"?")))</f>
        <v>0</v>
      </c>
      <c r="R69" s="342"/>
      <c r="S69" s="342" t="str">
        <f>Data!$H$3</f>
        <v>YES</v>
      </c>
      <c r="T69" s="343"/>
      <c r="U69" s="344"/>
      <c r="V69" s="344"/>
      <c r="W69" s="345"/>
      <c r="X69" s="346" t="str">
        <f t="shared" si="53"/>
        <v/>
      </c>
      <c r="Y69" s="347" t="str">
        <f>IF(T69=0,"",IF($C69=Data!$B$3,Calculs!W69,IF(Calculs!$C69=Data!$B$5,Data!$B$5,IF(OR(Calculs!$C69=Data!$B$4,$C69=Data!$H$4),Calculs!$C69,"??"))))</f>
        <v/>
      </c>
      <c r="Z69" s="343"/>
      <c r="AA69" s="344"/>
      <c r="AB69" s="344"/>
      <c r="AC69" s="345"/>
      <c r="AD69" s="346" t="str">
        <f t="shared" si="54"/>
        <v/>
      </c>
      <c r="AE69" s="347" t="str">
        <f>IF(Z69=0,"",IF($C69=Data!$B$3,Calculs!AC69,IF(Calculs!$C69=Data!$B$5,Data!$B$5,IF(OR(Calculs!$C69=Data!$B$4,$C69=Data!$H$4),Calculs!$C69,"??"))))</f>
        <v/>
      </c>
      <c r="AF69" s="348"/>
      <c r="AG69" s="344"/>
      <c r="AH69" s="344"/>
      <c r="AI69" s="345"/>
      <c r="AJ69" s="346" t="str">
        <f t="shared" si="55"/>
        <v/>
      </c>
      <c r="AK69" s="347" t="str">
        <f>IF(AF69=0,"",IF($C69=Data!$B$3,Calculs!AI69,IF(Calculs!$C69=Data!$B$5,Data!$B$5,IF(OR(Calculs!$C69=Data!$B$4,$C69=Data!$H$4),Calculs!$C69,"??"))))</f>
        <v/>
      </c>
    </row>
    <row r="70" spans="1:37" s="33" customFormat="1" ht="24.9" customHeight="1">
      <c r="A70" s="161" t="str">
        <f>'3 - ECOPROD LABEL Framework'!A70</f>
        <v>H3.2</v>
      </c>
      <c r="B70" s="162" t="str">
        <f t="array" ref="B70">INDEX(TabInit,MATCH(A70,'3 - ECOPROD LABEL Framework'!$A$3:$A$116,0),COLUMN('3 - ECOPROD LABEL Framework'!B:B))</f>
        <v xml:space="preserve">If not, how many long-distance flights were taken?
If you answered "YES" or "N/A" to criterion H3, make sure the number of flights next to it is empty or set to 0. If the cell is red, it means you have entered  flights in H3.1 or H3.2.
If you answered "NO"  to criterion  H3, make sure to indicate the number of short, medium, or long-haul flights. If the cell is red, it means you have not entered any flights. </v>
      </c>
      <c r="C70" s="184" t="str">
        <f>INDEX(TabInit,MATCH(A70,'3 - ECOPROD LABEL Framework'!$A$3:$A$116,0),COLUMN('3 - ECOPROD LABEL Framework'!C:C))</f>
        <v>&gt;&gt;
indicate the number of long-distance flights</v>
      </c>
      <c r="D70" s="242">
        <f>IF(P70&lt;&gt;0,'3 - ECOPROD LABEL Framework'!D70,IF(SUM(L70:P70)=0,0,IF(C70="OUI",LARGE(L70:P70,1),IF(C70=Data!$B$4,0,""))))</f>
        <v>0</v>
      </c>
      <c r="E70" s="239">
        <f>IF(C70&lt;&gt;Data!$B$5,$L70,0)</f>
        <v>0</v>
      </c>
      <c r="F70" s="235" t="str">
        <f t="shared" si="50"/>
        <v>x</v>
      </c>
      <c r="G70" s="263"/>
      <c r="H70" s="254" t="str">
        <f t="shared" si="51"/>
        <v>H</v>
      </c>
      <c r="I70" s="281" t="str">
        <f t="shared" si="52"/>
        <v>3.2</v>
      </c>
      <c r="J70" s="239"/>
      <c r="K70" s="239"/>
      <c r="L70" s="257"/>
      <c r="M70" s="239"/>
      <c r="N70" s="239"/>
      <c r="O70" s="256"/>
      <c r="P70" s="239">
        <v>0.4</v>
      </c>
      <c r="Q70" s="239">
        <f>IF('2 - General information'!$C$7/90&lt;15,$D70*$P70,IF(AND('2 - General information'!$C$7/90&gt;=15,'2 - General information'!$C$7/90&lt;=100),$D70*$P70*15/('2 - General information'!$C$7/90),IF('2 - General information'!$C$7/90&gt;100,$D70*$P70*15/100,"?")))</f>
        <v>0</v>
      </c>
      <c r="R70" s="342"/>
      <c r="S70" s="342" t="str">
        <f>Data!$H$3</f>
        <v>YES</v>
      </c>
      <c r="T70" s="343"/>
      <c r="U70" s="344"/>
      <c r="V70" s="344"/>
      <c r="W70" s="345"/>
      <c r="X70" s="346" t="str">
        <f t="shared" si="53"/>
        <v/>
      </c>
      <c r="Y70" s="347" t="str">
        <f>IF(T70=0,"",IF($C70=Data!$B$3,Calculs!W70,IF(Calculs!$C70=Data!$B$5,Data!$B$5,IF(OR(Calculs!$C70=Data!$B$4,$C70=Data!$H$4),Calculs!$C70,"??"))))</f>
        <v/>
      </c>
      <c r="Z70" s="343"/>
      <c r="AA70" s="344"/>
      <c r="AB70" s="344"/>
      <c r="AC70" s="345"/>
      <c r="AD70" s="346" t="str">
        <f t="shared" si="54"/>
        <v/>
      </c>
      <c r="AE70" s="347" t="str">
        <f>IF(Z70=0,"",IF($C70=Data!$B$3,Calculs!AC70,IF(Calculs!$C70=Data!$B$5,Data!$B$5,IF(OR(Calculs!$C70=Data!$B$4,$C70=Data!$H$4),Calculs!$C70,"??"))))</f>
        <v/>
      </c>
      <c r="AF70" s="348"/>
      <c r="AG70" s="344"/>
      <c r="AH70" s="344"/>
      <c r="AI70" s="345"/>
      <c r="AJ70" s="346" t="str">
        <f t="shared" si="55"/>
        <v/>
      </c>
      <c r="AK70" s="347" t="str">
        <f>IF(AF70=0,"",IF($C70=Data!$B$3,Calculs!AI70,IF(Calculs!$C70=Data!$B$5,Data!$B$5,IF(OR(Calculs!$C70=Data!$B$4,$C70=Data!$H$4),Calculs!$C70,"??"))))</f>
        <v/>
      </c>
    </row>
    <row r="71" spans="1:37" s="33" customFormat="1" ht="24.9" customHeight="1">
      <c r="A71" s="161" t="str">
        <f>'3 - ECOPROD LABEL Framework'!A71</f>
        <v>H3.3</v>
      </c>
      <c r="B71" s="162" t="str">
        <f t="array" ref="B71">INDEX(TabInit,MATCH(A71,'3 - ECOPROD LABEL Framework'!$A$3:$A$116,0),COLUMN('3 - ECOPROD LABEL Framework'!B:B))</f>
        <v>Have you banned domestic and international flights if an equivalent train journey of fewer than 5 hours existed?
If you answered "YES" or "N/A" to criterion H3, this criterion does not apply (N/A).
If you answered "NO" to criterion H3, a response of either "YES" or "NO" must be provided.</v>
      </c>
      <c r="C71" s="236">
        <f>INDEX(TabInit,MATCH(A71,'3 - ECOPROD LABEL Framework'!$A$3:$A$116,0),COLUMN('3 - ECOPROD LABEL Framework'!C:C))</f>
        <v>0</v>
      </c>
      <c r="D71" s="164" t="str">
        <f>IF(P71&lt;&gt;0,'3 - ECOPROD LABEL Framework'!D71,IF(SUM(L71:P71)=0,0,IF(C71=Data!$B$3,LARGE(L71:P71,1),IF(C71=Data!$B$4,0,""))))</f>
        <v/>
      </c>
      <c r="E71" s="239">
        <f>IF(C71&lt;&gt;Data!$B$5,$L71,0)</f>
        <v>2</v>
      </c>
      <c r="F71" s="235">
        <f t="shared" si="50"/>
        <v>1</v>
      </c>
      <c r="G71" s="263"/>
      <c r="H71" s="254" t="str">
        <f t="shared" si="51"/>
        <v>H</v>
      </c>
      <c r="I71" s="281" t="str">
        <f t="shared" si="52"/>
        <v>3.3</v>
      </c>
      <c r="J71" s="239"/>
      <c r="K71" s="238" t="str">
        <f>Data!$H$3</f>
        <v>YES</v>
      </c>
      <c r="L71" s="239">
        <v>2</v>
      </c>
      <c r="M71" s="239"/>
      <c r="N71" s="239"/>
      <c r="O71" s="256"/>
      <c r="P71" s="239"/>
      <c r="Q71" s="239"/>
      <c r="R71" s="342" t="str">
        <f>Data!$H$4</f>
        <v>NO</v>
      </c>
      <c r="S71" s="342" t="str">
        <f>Data!$H$3</f>
        <v>YES</v>
      </c>
      <c r="T71" s="343">
        <v>2</v>
      </c>
      <c r="U71" s="344">
        <v>2</v>
      </c>
      <c r="V71" s="344">
        <v>1</v>
      </c>
      <c r="W71" s="345">
        <v>0.5</v>
      </c>
      <c r="X71" s="346" t="str">
        <f t="shared" si="53"/>
        <v>221</v>
      </c>
      <c r="Y71" s="347" t="str">
        <f>IF(T71=0,"",IF($C71=Data!$B$3,Calculs!W71,IF(Calculs!$C71=Data!$B$5,Data!$B$5,IF(OR(Calculs!$C71=Data!$B$4,$C71=Data!$H$4),Calculs!$C71,"??"))))</f>
        <v>??</v>
      </c>
      <c r="Z71" s="343"/>
      <c r="AA71" s="344"/>
      <c r="AB71" s="344"/>
      <c r="AC71" s="345"/>
      <c r="AD71" s="346" t="str">
        <f t="shared" si="54"/>
        <v/>
      </c>
      <c r="AE71" s="347" t="str">
        <f>IF(Z71=0,"",IF($C71=Data!$B$3,Calculs!AC71,IF(Calculs!$C71=Data!$B$5,Data!$B$5,IF(OR(Calculs!$C71=Data!$B$4,$C71=Data!$H$4),Calculs!$C71,"??"))))</f>
        <v/>
      </c>
      <c r="AF71" s="348"/>
      <c r="AG71" s="344"/>
      <c r="AH71" s="344"/>
      <c r="AI71" s="345"/>
      <c r="AJ71" s="346" t="str">
        <f t="shared" si="55"/>
        <v/>
      </c>
      <c r="AK71" s="347" t="str">
        <f>IF(AF71=0,"",IF($C71=Data!$B$3,Calculs!AI71,IF(Calculs!$C71=Data!$B$5,Data!$B$5,IF(OR(Calculs!$C71=Data!$B$4,$C71=Data!$H$4),Calculs!$C71,"??"))))</f>
        <v/>
      </c>
    </row>
    <row r="72" spans="1:37" s="33" customFormat="1" ht="24.9" customHeight="1">
      <c r="A72" s="186" t="str">
        <f>'3 - ECOPROD LABEL Framework'!A72</f>
        <v>H3.4</v>
      </c>
      <c r="B72" s="158" t="str">
        <f t="array" ref="B72">INDEX(TabInit,MATCH(A72,'3 - ECOPROD LABEL Framework'!$A$3:$A$116,0),COLUMN('3 - ECOPROD LABEL Framework'!B:B))</f>
        <v>Have you banned the use of private jets and helicopters for the entire production, except for filming purposes?
If you answered "YES" or "N/A" to criterion H3, this criterion does not apply (N/A).
If you answered "NO" to criterion H3, a response of either "YES" or "NO" must be provided.</v>
      </c>
      <c r="C72" s="243">
        <f>INDEX(TabInit,MATCH(A72,'3 - ECOPROD LABEL Framework'!$A$3:$A$116,0),COLUMN('3 - ECOPROD LABEL Framework'!C:C))</f>
        <v>0</v>
      </c>
      <c r="D72" s="160" t="str">
        <f>IF(P72&lt;&gt;0,'3 - ECOPROD LABEL Framework'!D72,IF(SUM(L72:P72)=0,0,IF(C72=Data!$B$3,LARGE(L72:P72,1),IF(C72=Data!$B$4,0,""))))</f>
        <v/>
      </c>
      <c r="E72" s="239">
        <f>IF(C72&lt;&gt;Data!$B$5,$L72,0)</f>
        <v>2</v>
      </c>
      <c r="F72" s="235">
        <f t="shared" si="50"/>
        <v>1</v>
      </c>
      <c r="G72" s="263"/>
      <c r="H72" s="287" t="str">
        <f t="shared" si="51"/>
        <v>H</v>
      </c>
      <c r="I72" s="288" t="str">
        <f t="shared" si="52"/>
        <v>3.4</v>
      </c>
      <c r="J72" s="238" t="str">
        <f>Data!$H$3</f>
        <v>YES</v>
      </c>
      <c r="K72" s="238" t="str">
        <f>Data!$H$3</f>
        <v>YES</v>
      </c>
      <c r="L72" s="239">
        <v>2</v>
      </c>
      <c r="M72" s="239"/>
      <c r="N72" s="239"/>
      <c r="O72" s="256"/>
      <c r="P72" s="239"/>
      <c r="Q72" s="239"/>
      <c r="R72" s="342" t="str">
        <f>Data!$H$3</f>
        <v>YES</v>
      </c>
      <c r="S72" s="342" t="str">
        <f>Data!$H$3</f>
        <v>YES</v>
      </c>
      <c r="T72" s="343">
        <v>2</v>
      </c>
      <c r="U72" s="344">
        <v>2</v>
      </c>
      <c r="V72" s="344">
        <v>1</v>
      </c>
      <c r="W72" s="542" t="s">
        <v>214</v>
      </c>
      <c r="X72" s="346" t="str">
        <f t="shared" si="53"/>
        <v>221</v>
      </c>
      <c r="Y72" s="347" t="str">
        <f>IF(T72=0,"",IF($C72=Data!$B$3,Calculs!W72,IF(Calculs!$C72=Data!$B$5,Data!$B$5,IF(OR(Calculs!$C72=Data!$B$4,$C72=Data!$H$4),Calculs!$C72,"??"))))</f>
        <v>??</v>
      </c>
      <c r="Z72" s="343"/>
      <c r="AA72" s="344"/>
      <c r="AB72" s="344"/>
      <c r="AC72" s="345"/>
      <c r="AD72" s="346" t="str">
        <f t="shared" si="54"/>
        <v/>
      </c>
      <c r="AE72" s="347" t="str">
        <f>IF(Z72=0,"",IF($C72=Data!$B$3,Calculs!AC72,IF(Calculs!$C72=Data!$B$5,Data!$B$5,IF(OR(Calculs!$C72=Data!$B$4,$C72=Data!$H$4),Calculs!$C72,"??"))))</f>
        <v/>
      </c>
      <c r="AF72" s="348"/>
      <c r="AG72" s="344"/>
      <c r="AH72" s="344"/>
      <c r="AI72" s="345"/>
      <c r="AJ72" s="346" t="str">
        <f t="shared" si="55"/>
        <v/>
      </c>
      <c r="AK72" s="347" t="str">
        <f>IF(AF72=0,"",IF($C72=Data!$B$3,Calculs!AI72,IF(Calculs!$C72=Data!$B$5,Data!$B$5,IF(OR(Calculs!$C72=Data!$B$4,$C72=Data!$H$4),Calculs!$C72,"??"))))</f>
        <v/>
      </c>
    </row>
    <row r="73" spans="1:37" s="33" customFormat="1" ht="24.9" customHeight="1">
      <c r="A73" s="161" t="str">
        <f>'3 - ECOPROD LABEL Framework'!A73</f>
        <v>H4</v>
      </c>
      <c r="B73" s="162" t="str">
        <f t="array" ref="B73">INDEX(TabInit,MATCH(A73,'3 - ECOPROD LABEL Framework'!$A$3:$A$116,0),COLUMN('3 - ECOPROD LABEL Framework'!B:B))</f>
        <v>Did you organize truck guarding or store equipment at filming locations to avoid unnecessary travel?</v>
      </c>
      <c r="C73" s="236">
        <f>INDEX(TabInit,MATCH(A73,'3 - ECOPROD LABEL Framework'!$A$3:$A$116,0),COLUMN('3 - ECOPROD LABEL Framework'!C:C))</f>
        <v>0</v>
      </c>
      <c r="D73" s="164" t="str">
        <f>IF(P73&lt;&gt;0,'3 - ECOPROD LABEL Framework'!D73,IF(SUM(L73:P73)=0,0,IF(C73=Data!$B$3,LARGE(L73:P73,1),IF(C73=Data!$B$4,0,""))))</f>
        <v/>
      </c>
      <c r="E73" s="239">
        <f>IF(C73&lt;&gt;Data!$B$5,$L73,0)</f>
        <v>1</v>
      </c>
      <c r="F73" s="235">
        <f t="shared" si="50"/>
        <v>1</v>
      </c>
      <c r="G73" s="263"/>
      <c r="H73" s="254" t="str">
        <f t="shared" si="51"/>
        <v>H</v>
      </c>
      <c r="I73" s="281" t="str">
        <f t="shared" si="52"/>
        <v>4</v>
      </c>
      <c r="J73" s="239"/>
      <c r="K73" s="238" t="str">
        <f>Data!$H$3</f>
        <v>YES</v>
      </c>
      <c r="L73" s="239">
        <v>1</v>
      </c>
      <c r="M73" s="239"/>
      <c r="N73" s="239"/>
      <c r="O73" s="256"/>
      <c r="P73" s="239"/>
      <c r="Q73" s="239"/>
      <c r="R73" s="342"/>
      <c r="S73" s="342"/>
      <c r="T73" s="343"/>
      <c r="U73" s="344"/>
      <c r="V73" s="344"/>
      <c r="W73" s="345"/>
      <c r="X73" s="346" t="str">
        <f t="shared" si="53"/>
        <v/>
      </c>
      <c r="Y73" s="347" t="str">
        <f>IF(T73=0,"",IF($C73=Data!$B$3,Calculs!W73,IF(Calculs!$C73=Data!$B$5,Data!$B$5,IF(OR(Calculs!$C73=Data!$B$4,$C73=Data!$H$4),Calculs!$C73,"??"))))</f>
        <v/>
      </c>
      <c r="Z73" s="343"/>
      <c r="AA73" s="344"/>
      <c r="AB73" s="344"/>
      <c r="AC73" s="345"/>
      <c r="AD73" s="346" t="str">
        <f t="shared" si="54"/>
        <v/>
      </c>
      <c r="AE73" s="347" t="str">
        <f>IF(Z73=0,"",IF($C73=Data!$B$3,Calculs!AC73,IF(Calculs!$C73=Data!$B$5,Data!$B$5,IF(OR(Calculs!$C73=Data!$B$4,$C73=Data!$H$4),Calculs!$C73,"??"))))</f>
        <v/>
      </c>
      <c r="AF73" s="348"/>
      <c r="AG73" s="344"/>
      <c r="AH73" s="344"/>
      <c r="AI73" s="345"/>
      <c r="AJ73" s="346" t="str">
        <f t="shared" si="55"/>
        <v/>
      </c>
      <c r="AK73" s="347" t="str">
        <f>IF(AF73=0,"",IF($C73=Data!$B$3,Calculs!AI73,IF(Calculs!$C73=Data!$B$5,Data!$B$5,IF(OR(Calculs!$C73=Data!$B$4,$C73=Data!$H$4),Calculs!$C73,"??"))))</f>
        <v/>
      </c>
    </row>
    <row r="74" spans="1:37" s="33" customFormat="1" ht="24.9" customHeight="1">
      <c r="A74" s="161" t="str">
        <f>'3 - ECOPROD LABEL Framework'!A74</f>
        <v>H5</v>
      </c>
      <c r="B74" s="162" t="str">
        <f t="array" ref="B74">INDEX(TabInit,MATCH(A74,'3 - ECOPROD LABEL Framework'!$A$3:$A$116,0),COLUMN('3 - ECOPROD LABEL Framework'!B:B))</f>
        <v xml:space="preserve">Were the majority of vehicles rented or owned by the production electric, hybrid, or using alternative fuels? </v>
      </c>
      <c r="C74" s="236">
        <f>INDEX(TabInit,MATCH(A74,'3 - ECOPROD LABEL Framework'!$A$3:$A$116,0),COLUMN('3 - ECOPROD LABEL Framework'!C:C))</f>
        <v>0</v>
      </c>
      <c r="D74" s="164" t="str">
        <f>IF(P74&lt;&gt;0,'3 - ECOPROD LABEL Framework'!D74,IF(SUM(L74:P74)=0,0,IF(C74=Data!$B$3,LARGE(L74:P74,1),IF(C74=Data!$B$4,0,""))))</f>
        <v/>
      </c>
      <c r="E74" s="239">
        <f>IF(C74&lt;&gt;Data!$B$5,$L74,0)</f>
        <v>2</v>
      </c>
      <c r="F74" s="235">
        <f t="shared" si="50"/>
        <v>1</v>
      </c>
      <c r="G74" s="263"/>
      <c r="H74" s="254" t="str">
        <f t="shared" si="51"/>
        <v>H</v>
      </c>
      <c r="I74" s="281" t="str">
        <f t="shared" si="52"/>
        <v>5</v>
      </c>
      <c r="J74" s="239"/>
      <c r="K74" s="238" t="str">
        <f>Data!$H$3</f>
        <v>YES</v>
      </c>
      <c r="L74" s="239">
        <v>2</v>
      </c>
      <c r="M74" s="239"/>
      <c r="N74" s="239"/>
      <c r="O74" s="256"/>
      <c r="P74" s="239"/>
      <c r="Q74" s="239"/>
      <c r="R74" s="342" t="str">
        <f>Data!$H$4</f>
        <v>NO</v>
      </c>
      <c r="S74" s="342"/>
      <c r="T74" s="343">
        <v>2</v>
      </c>
      <c r="U74" s="344">
        <v>2</v>
      </c>
      <c r="V74" s="344">
        <v>1</v>
      </c>
      <c r="W74" s="345">
        <v>0.5</v>
      </c>
      <c r="X74" s="346" t="str">
        <f t="shared" si="53"/>
        <v>221</v>
      </c>
      <c r="Y74" s="347" t="str">
        <f>IF(T74=0,"",IF($C74=Data!$B$3,Calculs!W74,IF(Calculs!$C74=Data!$B$5,Data!$B$5,IF(OR(Calculs!$C74=Data!$B$4,$C74=Data!$H$4),Calculs!$C74,"??"))))</f>
        <v>??</v>
      </c>
      <c r="Z74" s="343"/>
      <c r="AA74" s="344"/>
      <c r="AB74" s="344"/>
      <c r="AC74" s="345"/>
      <c r="AD74" s="346" t="str">
        <f t="shared" si="54"/>
        <v/>
      </c>
      <c r="AE74" s="347" t="str">
        <f>IF(Z74=0,"",IF($C74=Data!$B$3,Calculs!AC74,IF(Calculs!$C74=Data!$B$5,Data!$B$5,IF(OR(Calculs!$C74=Data!$B$4,$C74=Data!$H$4),Calculs!$C74,"??"))))</f>
        <v/>
      </c>
      <c r="AF74" s="348"/>
      <c r="AG74" s="344"/>
      <c r="AH74" s="344"/>
      <c r="AI74" s="345"/>
      <c r="AJ74" s="346" t="str">
        <f t="shared" si="55"/>
        <v/>
      </c>
      <c r="AK74" s="347" t="str">
        <f>IF(AF74=0,"",IF($C74=Data!$B$3,Calculs!AI74,IF(Calculs!$C74=Data!$B$5,Data!$B$5,IF(OR(Calculs!$C74=Data!$B$4,$C74=Data!$H$4),Calculs!$C74,"??"))))</f>
        <v/>
      </c>
    </row>
    <row r="75" spans="1:37" s="33" customFormat="1" ht="24.9" customHeight="1">
      <c r="A75" s="153" t="str">
        <f>'3 - ECOPROD LABEL Framework'!A75</f>
        <v>LOCATION MANAGEMENT</v>
      </c>
      <c r="B75" s="154"/>
      <c r="C75" s="133"/>
      <c r="D75" s="155"/>
      <c r="E75" s="155"/>
      <c r="F75" s="155"/>
      <c r="G75" s="263"/>
      <c r="H75" s="277" t="s">
        <v>50</v>
      </c>
      <c r="I75" s="278">
        <v>0</v>
      </c>
      <c r="J75" s="252"/>
      <c r="K75" s="252"/>
      <c r="L75" s="252"/>
      <c r="M75" s="253"/>
      <c r="N75" s="251"/>
      <c r="O75" s="251"/>
      <c r="P75" s="303"/>
      <c r="Q75" s="498"/>
      <c r="R75" s="362"/>
      <c r="S75" s="362"/>
      <c r="T75" s="363"/>
      <c r="U75" s="363"/>
      <c r="V75" s="363"/>
      <c r="W75" s="363"/>
      <c r="X75" s="363"/>
      <c r="Y75" s="364"/>
      <c r="Z75" s="363"/>
      <c r="AA75" s="363"/>
      <c r="AB75" s="363"/>
      <c r="AC75" s="363"/>
      <c r="AD75" s="363"/>
      <c r="AE75" s="364"/>
      <c r="AF75" s="363"/>
      <c r="AG75" s="363"/>
      <c r="AH75" s="363"/>
      <c r="AI75" s="363"/>
      <c r="AJ75" s="363"/>
      <c r="AK75" s="364"/>
    </row>
    <row r="76" spans="1:37" s="33" customFormat="1" ht="24.9" customHeight="1">
      <c r="A76" s="173" t="str">
        <f>'3 - ECOPROD LABEL Framework'!A76</f>
        <v>Waste management</v>
      </c>
      <c r="B76" s="137"/>
      <c r="C76" s="138"/>
      <c r="D76" s="174"/>
      <c r="E76" s="174"/>
      <c r="F76" s="174"/>
      <c r="G76" s="263"/>
      <c r="H76" s="286"/>
      <c r="I76" s="137"/>
      <c r="J76" s="258"/>
      <c r="K76" s="258"/>
      <c r="L76" s="258"/>
      <c r="M76" s="258"/>
      <c r="N76" s="258"/>
      <c r="O76" s="258"/>
      <c r="P76" s="304"/>
      <c r="Q76" s="304"/>
      <c r="R76" s="356"/>
      <c r="S76" s="356"/>
      <c r="T76" s="357"/>
      <c r="U76" s="357"/>
      <c r="V76" s="357"/>
      <c r="W76" s="357"/>
      <c r="X76" s="357"/>
      <c r="Y76" s="358"/>
      <c r="Z76" s="357"/>
      <c r="AA76" s="357"/>
      <c r="AB76" s="357"/>
      <c r="AC76" s="357"/>
      <c r="AD76" s="357"/>
      <c r="AE76" s="358"/>
      <c r="AF76" s="357"/>
      <c r="AG76" s="357"/>
      <c r="AH76" s="357"/>
      <c r="AI76" s="357"/>
      <c r="AJ76" s="357"/>
      <c r="AK76" s="358"/>
    </row>
    <row r="77" spans="1:37" s="33" customFormat="1" ht="24.9" customHeight="1">
      <c r="A77" s="157" t="str">
        <f>'3 - ECOPROD LABEL Framework'!A77</f>
        <v>I1</v>
      </c>
      <c r="B77" s="158" t="str">
        <f t="array" ref="B77">INDEX(TabInit,MATCH(A77,'3 - ECOPROD LABEL Framework'!$A$3:$A$116,0),COLUMN('3 - ECOPROD LABEL Framework'!B:B))</f>
        <v>Have you implemented a responsible waste management plan, including reduction and sorting, for all production sites and studios?</v>
      </c>
      <c r="C77" s="234">
        <f>INDEX(TabInit,MATCH(A77,'3 - ECOPROD LABEL Framework'!$A$3:$A$116,0),COLUMN('3 - ECOPROD LABEL Framework'!C:C))</f>
        <v>0</v>
      </c>
      <c r="D77" s="160" t="str">
        <f>IF(P77&lt;&gt;0,'3 - ECOPROD LABEL Framework'!D77,IF(SUM(L77:P77)=0,0,IF(C77=Data!$B$3,LARGE(L77:P77,1),IF(C77=Data!$B$4,0,""))))</f>
        <v/>
      </c>
      <c r="E77" s="239">
        <f>IF(C77&lt;&gt;Data!$B$5,$L77,0)</f>
        <v>5</v>
      </c>
      <c r="F77" s="235">
        <f t="shared" ref="F77:F79" si="56">IF(C77="","x",IF(C77&lt;&gt;0,"x",1))</f>
        <v>1</v>
      </c>
      <c r="G77" s="263"/>
      <c r="H77" s="279" t="str">
        <f>LEFT(A77,1)</f>
        <v>I</v>
      </c>
      <c r="I77" s="280" t="str">
        <f>RIGHT(A77,(LEN(A77)-1))</f>
        <v>1</v>
      </c>
      <c r="J77" s="238" t="str">
        <f>Data!$H$3</f>
        <v>YES</v>
      </c>
      <c r="K77" s="238" t="str">
        <f>Data!$H$4</f>
        <v>NO</v>
      </c>
      <c r="L77" s="239">
        <v>5</v>
      </c>
      <c r="M77" s="239"/>
      <c r="N77" s="239"/>
      <c r="O77" s="256"/>
      <c r="P77" s="239"/>
      <c r="Q77" s="239"/>
      <c r="R77" s="342" t="str">
        <f>Data!$H$4</f>
        <v>NO</v>
      </c>
      <c r="S77" s="342"/>
      <c r="T77" s="343">
        <v>3</v>
      </c>
      <c r="U77" s="344">
        <v>1</v>
      </c>
      <c r="V77" s="344">
        <v>2</v>
      </c>
      <c r="W77" s="345">
        <v>1</v>
      </c>
      <c r="X77" s="346" t="str">
        <f t="shared" ref="X77:X79" si="57">T77&amp;U77&amp;V77</f>
        <v>312</v>
      </c>
      <c r="Y77" s="347" t="str">
        <f>IF(T77=0,"",IF($C77=Data!$B$3,Calculs!W77,IF(Calculs!$C77=Data!$B$5,Data!$B$5,IF(OR(Calculs!$C77=Data!$B$4,$C77=Data!$H$4),Calculs!$C77,"??"))))</f>
        <v>??</v>
      </c>
      <c r="Z77" s="343"/>
      <c r="AA77" s="344"/>
      <c r="AB77" s="344"/>
      <c r="AC77" s="345"/>
      <c r="AD77" s="346" t="str">
        <f t="shared" ref="AD77:AD79" si="58">Z77&amp;AA77&amp;AB77</f>
        <v/>
      </c>
      <c r="AE77" s="347" t="str">
        <f>IF(Z77=0,"",IF($C77=Data!$B$3,Calculs!AC77,IF(Calculs!$C77=Data!$B$5,Data!$B$5,IF(OR(Calculs!$C77=Data!$B$4,$C77=Data!$H$4),Calculs!$C77,"??"))))</f>
        <v/>
      </c>
      <c r="AF77" s="348"/>
      <c r="AG77" s="344"/>
      <c r="AH77" s="344"/>
      <c r="AI77" s="345"/>
      <c r="AJ77" s="346" t="str">
        <f t="shared" ref="AJ77:AJ79" si="59">AF77&amp;AG77&amp;AH77</f>
        <v/>
      </c>
      <c r="AK77" s="347" t="str">
        <f>IF(AF77=0,"",IF($C77=Data!$B$3,Calculs!AI77,IF(Calculs!$C77=Data!$B$5,Data!$B$5,IF(OR(Calculs!$C77=Data!$B$4,$C77=Data!$H$4),Calculs!$C77,"??"))))</f>
        <v/>
      </c>
    </row>
    <row r="78" spans="1:37" s="33" customFormat="1" ht="24.9" customHeight="1">
      <c r="A78" s="161" t="str">
        <f>'3 - ECOPROD LABEL Framework'!A78</f>
        <v>I2</v>
      </c>
      <c r="B78" s="162" t="str">
        <f t="array" ref="B78">INDEX(TabInit,MATCH(A78,'3 - ECOPROD LABEL Framework'!$A$3:$A$116,0),COLUMN('3 - ECOPROD LABEL Framework'!B:B))</f>
        <v>Have you raised team awareness about waste management, including signage with sorting instructions for composting and recycling?</v>
      </c>
      <c r="C78" s="236">
        <f>INDEX(TabInit,MATCH(A78,'3 - ECOPROD LABEL Framework'!$A$3:$A$116,0),COLUMN('3 - ECOPROD LABEL Framework'!C:C))</f>
        <v>0</v>
      </c>
      <c r="D78" s="164" t="str">
        <f>IF(P78&lt;&gt;0,'3 - ECOPROD LABEL Framework'!D78,IF(SUM(L78:P78)=0,0,IF(C78=Data!$B$3,LARGE(L78:P78,1),IF(C78=Data!$B$4,0,""))))</f>
        <v/>
      </c>
      <c r="E78" s="239">
        <f>IF(C78&lt;&gt;Data!$B$5,$L78,0)</f>
        <v>2</v>
      </c>
      <c r="F78" s="235">
        <f t="shared" si="56"/>
        <v>1</v>
      </c>
      <c r="G78" s="263"/>
      <c r="H78" s="254" t="str">
        <f>LEFT(A78,1)</f>
        <v>I</v>
      </c>
      <c r="I78" s="281" t="str">
        <f>RIGHT(A78,(LEN(A78)-1))</f>
        <v>2</v>
      </c>
      <c r="J78" s="239"/>
      <c r="K78" s="238" t="str">
        <f>Data!$H$3</f>
        <v>YES</v>
      </c>
      <c r="L78" s="239">
        <v>2</v>
      </c>
      <c r="M78" s="239"/>
      <c r="N78" s="239"/>
      <c r="O78" s="256"/>
      <c r="P78" s="239"/>
      <c r="Q78" s="239"/>
      <c r="R78" s="342"/>
      <c r="S78" s="342"/>
      <c r="T78" s="343"/>
      <c r="U78" s="344"/>
      <c r="V78" s="344"/>
      <c r="W78" s="345"/>
      <c r="X78" s="346" t="str">
        <f t="shared" si="57"/>
        <v/>
      </c>
      <c r="Y78" s="347" t="str">
        <f>IF(T78=0,"",IF($C78=Data!$B$3,Calculs!W78,IF(Calculs!$C78=Data!$B$5,Data!$B$5,IF(OR(Calculs!$C78=Data!$B$4,$C78=Data!$H$4),Calculs!$C78,"??"))))</f>
        <v/>
      </c>
      <c r="Z78" s="343"/>
      <c r="AA78" s="344"/>
      <c r="AB78" s="344"/>
      <c r="AC78" s="345"/>
      <c r="AD78" s="346" t="str">
        <f t="shared" si="58"/>
        <v/>
      </c>
      <c r="AE78" s="347" t="str">
        <f>IF(Z78=0,"",IF($C78=Data!$B$3,Calculs!AC78,IF(Calculs!$C78=Data!$B$5,Data!$B$5,IF(OR(Calculs!$C78=Data!$B$4,$C78=Data!$H$4),Calculs!$C78,"??"))))</f>
        <v/>
      </c>
      <c r="AF78" s="348"/>
      <c r="AG78" s="344"/>
      <c r="AH78" s="344"/>
      <c r="AI78" s="345"/>
      <c r="AJ78" s="346" t="str">
        <f t="shared" si="59"/>
        <v/>
      </c>
      <c r="AK78" s="347" t="str">
        <f>IF(AF78=0,"",IF($C78=Data!$B$3,Calculs!AI78,IF(Calculs!$C78=Data!$B$5,Data!$B$5,IF(OR(Calculs!$C78=Data!$B$4,$C78=Data!$H$4),Calculs!$C78,"??"))))</f>
        <v/>
      </c>
    </row>
    <row r="79" spans="1:37" s="33" customFormat="1" ht="24.9" customHeight="1">
      <c r="A79" s="161" t="str">
        <f>'3 - ECOPROD LABEL Framework'!A79</f>
        <v>I3</v>
      </c>
      <c r="B79" s="162" t="str">
        <f t="array" ref="B79">INDEX(TabInit,MATCH(A79,'3 - ECOPROD LABEL Framework'!$A$3:$A$116,0),COLUMN('3 - ECOPROD LABEL Framework'!B:B))</f>
        <v>Have you tracked the volume of all production waste?</v>
      </c>
      <c r="C79" s="236">
        <f>INDEX(TabInit,MATCH(A79,'3 - ECOPROD LABEL Framework'!$A$3:$A$116,0),COLUMN('3 - ECOPROD LABEL Framework'!C:C))</f>
        <v>0</v>
      </c>
      <c r="D79" s="164" t="str">
        <f>IF(P79&lt;&gt;0,'3 - ECOPROD LABEL Framework'!D79,IF(SUM(L79:P79)=0,0,IF(C79=Data!$B$3,LARGE(L79:P79,1),IF(C79=Data!$B$4,0,""))))</f>
        <v/>
      </c>
      <c r="E79" s="239">
        <f>IF(C79&lt;&gt;Data!$B$5,$L79,0)</f>
        <v>3</v>
      </c>
      <c r="F79" s="235">
        <f t="shared" si="56"/>
        <v>1</v>
      </c>
      <c r="G79" s="263"/>
      <c r="H79" s="254" t="str">
        <f>LEFT(A79,1)</f>
        <v>I</v>
      </c>
      <c r="I79" s="281" t="str">
        <f>RIGHT(A79,(LEN(A79)-1))</f>
        <v>3</v>
      </c>
      <c r="J79" s="239"/>
      <c r="K79" s="238" t="str">
        <f>Data!$H$3</f>
        <v>YES</v>
      </c>
      <c r="L79" s="239">
        <v>3</v>
      </c>
      <c r="M79" s="239"/>
      <c r="N79" s="239"/>
      <c r="O79" s="256"/>
      <c r="P79" s="239"/>
      <c r="Q79" s="239"/>
      <c r="R79" s="342" t="str">
        <f>Data!$H$4</f>
        <v>NO</v>
      </c>
      <c r="S79" s="342"/>
      <c r="T79" s="343"/>
      <c r="U79" s="344"/>
      <c r="V79" s="344"/>
      <c r="W79" s="345"/>
      <c r="X79" s="346" t="str">
        <f t="shared" si="57"/>
        <v/>
      </c>
      <c r="Y79" s="347" t="str">
        <f>IF(T79=0,"",IF($C79=Data!$B$3,Calculs!W79,IF(Calculs!$C79=Data!$B$5,Data!$B$5,IF(OR(Calculs!$C79=Data!$B$4,$C79=Data!$H$4),Calculs!$C79,"??"))))</f>
        <v/>
      </c>
      <c r="Z79" s="343"/>
      <c r="AA79" s="344"/>
      <c r="AB79" s="344"/>
      <c r="AC79" s="345"/>
      <c r="AD79" s="346" t="str">
        <f t="shared" si="58"/>
        <v/>
      </c>
      <c r="AE79" s="347" t="str">
        <f>IF(Z79=0,"",IF($C79=Data!$B$3,Calculs!AC79,IF(Calculs!$C79=Data!$B$5,Data!$B$5,IF(OR(Calculs!$C79=Data!$B$4,$C79=Data!$H$4),Calculs!$C79,"??"))))</f>
        <v/>
      </c>
      <c r="AF79" s="348"/>
      <c r="AG79" s="344"/>
      <c r="AH79" s="344"/>
      <c r="AI79" s="345"/>
      <c r="AJ79" s="346" t="str">
        <f t="shared" si="59"/>
        <v/>
      </c>
      <c r="AK79" s="347" t="str">
        <f>IF(AF79=0,"",IF($C79=Data!$B$3,Calculs!AI79,IF(Calculs!$C79=Data!$B$5,Data!$B$5,IF(OR(Calculs!$C79=Data!$B$4,$C79=Data!$H$4),Calculs!$C79,"??"))))</f>
        <v/>
      </c>
    </row>
    <row r="80" spans="1:37" s="33" customFormat="1" ht="24.9" customHeight="1">
      <c r="A80" s="173" t="str">
        <f>'3 - ECOPROD LABEL Framework'!A80</f>
        <v>Accomodations</v>
      </c>
      <c r="B80" s="137"/>
      <c r="C80" s="138"/>
      <c r="D80" s="174"/>
      <c r="E80" s="174"/>
      <c r="F80" s="174"/>
      <c r="G80" s="263"/>
      <c r="H80" s="286"/>
      <c r="I80" s="137"/>
      <c r="J80" s="258"/>
      <c r="K80" s="258"/>
      <c r="L80" s="258"/>
      <c r="M80" s="258"/>
      <c r="N80" s="258"/>
      <c r="O80" s="258"/>
      <c r="P80" s="304"/>
      <c r="Q80" s="304"/>
      <c r="R80" s="356"/>
      <c r="S80" s="356"/>
      <c r="T80" s="357"/>
      <c r="U80" s="357"/>
      <c r="V80" s="357"/>
      <c r="W80" s="357"/>
      <c r="X80" s="357"/>
      <c r="Y80" s="358"/>
      <c r="Z80" s="357"/>
      <c r="AA80" s="357"/>
      <c r="AB80" s="357"/>
      <c r="AC80" s="357"/>
      <c r="AD80" s="357"/>
      <c r="AE80" s="358"/>
      <c r="AF80" s="357"/>
      <c r="AG80" s="357"/>
      <c r="AH80" s="357"/>
      <c r="AI80" s="357"/>
      <c r="AJ80" s="357"/>
      <c r="AK80" s="358"/>
    </row>
    <row r="81" spans="1:37" s="33" customFormat="1" ht="24.9" customHeight="1">
      <c r="A81" s="161" t="str">
        <f>'3 - ECOPROD LABEL Framework'!A81</f>
        <v>I4</v>
      </c>
      <c r="B81" s="162" t="str">
        <f t="array" ref="B81">INDEX(TabInit,MATCH(A81,'3 - ECOPROD LABEL Framework'!$A$3:$A$116,0),COLUMN('3 - ECOPROD LABEL Framework'!B:B))</f>
        <v>Did you choose accommodations that are accessible by low-carbon transportation or located within 15 km of the filming locations?</v>
      </c>
      <c r="C81" s="236">
        <f>INDEX(TabInit,MATCH(A81,'3 - ECOPROD LABEL Framework'!$A$3:$A$116,0),COLUMN('3 - ECOPROD LABEL Framework'!C:C))</f>
        <v>0</v>
      </c>
      <c r="D81" s="164" t="str">
        <f>IF(P81&lt;&gt;0,'3 - ECOPROD LABEL Framework'!D81,IF(SUM(L81:P81)=0,0,IF(C81=Data!$B$3,LARGE(L81:P81,1),IF(C81=Data!$B$4,0,""))))</f>
        <v/>
      </c>
      <c r="E81" s="239">
        <f>IF(C81&lt;&gt;Data!$B$5,$L81,0)</f>
        <v>4</v>
      </c>
      <c r="F81" s="235">
        <f t="shared" ref="F81:F82" si="60">IF(C81="","x",IF(C81&lt;&gt;0,"x",1))</f>
        <v>1</v>
      </c>
      <c r="G81" s="263"/>
      <c r="H81" s="254" t="str">
        <f>LEFT(A81,1)</f>
        <v>I</v>
      </c>
      <c r="I81" s="281" t="str">
        <f>RIGHT(A81,(LEN(A81)-1))</f>
        <v>4</v>
      </c>
      <c r="J81" s="239"/>
      <c r="K81" s="238" t="str">
        <f>Data!$H$3</f>
        <v>YES</v>
      </c>
      <c r="L81" s="239">
        <v>4</v>
      </c>
      <c r="M81" s="239"/>
      <c r="N81" s="239"/>
      <c r="O81" s="256"/>
      <c r="P81" s="239"/>
      <c r="Q81" s="239"/>
      <c r="R81" s="342"/>
      <c r="S81" s="342"/>
      <c r="T81" s="343"/>
      <c r="U81" s="344"/>
      <c r="V81" s="344"/>
      <c r="W81" s="345"/>
      <c r="X81" s="346" t="str">
        <f t="shared" ref="X81:X82" si="61">T81&amp;U81&amp;V81</f>
        <v/>
      </c>
      <c r="Y81" s="347" t="str">
        <f>IF(T81=0,"",IF($C81=Data!$B$3,Calculs!W81,IF(Calculs!$C81=Data!$B$5,Data!$B$5,IF(OR(Calculs!$C81=Data!$B$4,$C81=Data!$H$4),Calculs!$C81,"??"))))</f>
        <v/>
      </c>
      <c r="Z81" s="343"/>
      <c r="AA81" s="344"/>
      <c r="AB81" s="344"/>
      <c r="AC81" s="345"/>
      <c r="AD81" s="346" t="str">
        <f t="shared" ref="AD81:AD82" si="62">Z81&amp;AA81&amp;AB81</f>
        <v/>
      </c>
      <c r="AE81" s="347" t="str">
        <f>IF(Z81=0,"",IF($C81=Data!$B$3,Calculs!AC81,IF(Calculs!$C81=Data!$B$5,Data!$B$5,IF(OR(Calculs!$C81=Data!$B$4,$C81=Data!$H$4),Calculs!$C81,"??"))))</f>
        <v/>
      </c>
      <c r="AF81" s="348"/>
      <c r="AG81" s="344"/>
      <c r="AH81" s="344"/>
      <c r="AI81" s="345"/>
      <c r="AJ81" s="346" t="str">
        <f t="shared" ref="AJ81:AJ82" si="63">AF81&amp;AG81&amp;AH81</f>
        <v/>
      </c>
      <c r="AK81" s="347" t="str">
        <f>IF(AF81=0,"",IF($C81=Data!$B$3,Calculs!AI81,IF(Calculs!$C81=Data!$B$5,Data!$B$5,IF(OR(Calculs!$C81=Data!$B$4,$C81=Data!$H$4),Calculs!$C81,"??"))))</f>
        <v/>
      </c>
    </row>
    <row r="82" spans="1:37" s="33" customFormat="1" ht="24.9" customHeight="1">
      <c r="A82" s="161" t="str">
        <f>'3 - ECOPROD LABEL Framework'!A82</f>
        <v>I5</v>
      </c>
      <c r="B82" s="162" t="str">
        <f t="array" ref="B82">INDEX(TabInit,MATCH(A82,'3 - ECOPROD LABEL Framework'!$A$3:$A$116,0),COLUMN('3 - ECOPROD LABEL Framework'!B:B))</f>
        <v>Did you mostly select accommodations with clearly defined and implemented environmental programs or certifications?</v>
      </c>
      <c r="C82" s="236">
        <f>INDEX(TabInit,MATCH(A82,'3 - ECOPROD LABEL Framework'!$A$3:$A$116,0),COLUMN('3 - ECOPROD LABEL Framework'!C:C))</f>
        <v>0</v>
      </c>
      <c r="D82" s="164" t="str">
        <f>IF(P82&lt;&gt;0,'3 - ECOPROD LABEL Framework'!D82,IF(SUM(L82:P82)=0,0,IF(C82=Data!$B$3,LARGE(L82:P82,1),IF(C82=Data!$B$4,0,""))))</f>
        <v/>
      </c>
      <c r="E82" s="239">
        <f>IF(C82&lt;&gt;Data!$B$5,$L82,0)</f>
        <v>2</v>
      </c>
      <c r="F82" s="235">
        <f t="shared" si="60"/>
        <v>1</v>
      </c>
      <c r="G82" s="263"/>
      <c r="H82" s="254" t="str">
        <f>LEFT(A82,1)</f>
        <v>I</v>
      </c>
      <c r="I82" s="281" t="str">
        <f>RIGHT(A82,(LEN(A82)-1))</f>
        <v>5</v>
      </c>
      <c r="J82" s="239"/>
      <c r="K82" s="238" t="str">
        <f>Data!$H$3</f>
        <v>YES</v>
      </c>
      <c r="L82" s="239">
        <v>2</v>
      </c>
      <c r="M82" s="239"/>
      <c r="N82" s="239"/>
      <c r="O82" s="256"/>
      <c r="P82" s="239"/>
      <c r="Q82" s="239"/>
      <c r="R82" s="342"/>
      <c r="S82" s="342"/>
      <c r="T82" s="343"/>
      <c r="U82" s="344"/>
      <c r="V82" s="344"/>
      <c r="W82" s="345"/>
      <c r="X82" s="346" t="str">
        <f t="shared" si="61"/>
        <v/>
      </c>
      <c r="Y82" s="347" t="str">
        <f>IF(T82=0,"",IF($C82=Data!$B$3,Calculs!W82,IF(Calculs!$C82=Data!$B$5,Data!$B$5,IF(OR(Calculs!$C82=Data!$B$4,$C82=Data!$H$4),Calculs!$C82,"??"))))</f>
        <v/>
      </c>
      <c r="Z82" s="343"/>
      <c r="AA82" s="344"/>
      <c r="AB82" s="344"/>
      <c r="AC82" s="345"/>
      <c r="AD82" s="346" t="str">
        <f t="shared" si="62"/>
        <v/>
      </c>
      <c r="AE82" s="347" t="str">
        <f>IF(Z82=0,"",IF($C82=Data!$B$3,Calculs!AC82,IF(Calculs!$C82=Data!$B$5,Data!$B$5,IF(OR(Calculs!$C82=Data!$B$4,$C82=Data!$H$4),Calculs!$C82,"??"))))</f>
        <v/>
      </c>
      <c r="AF82" s="348"/>
      <c r="AG82" s="344"/>
      <c r="AH82" s="344"/>
      <c r="AI82" s="345"/>
      <c r="AJ82" s="346" t="str">
        <f t="shared" si="63"/>
        <v/>
      </c>
      <c r="AK82" s="347" t="str">
        <f>IF(AF82=0,"",IF($C82=Data!$B$3,Calculs!AI82,IF(Calculs!$C82=Data!$B$5,Data!$B$5,IF(OR(Calculs!$C82=Data!$B$4,$C82=Data!$H$4),Calculs!$C82,"??"))))</f>
        <v/>
      </c>
    </row>
    <row r="83" spans="1:37" s="33" customFormat="1" ht="24.9" customHeight="1">
      <c r="A83" s="173" t="str">
        <f>'3 - ECOPROD LABEL Framework'!A83</f>
        <v>Catering</v>
      </c>
      <c r="B83" s="137"/>
      <c r="C83" s="138"/>
      <c r="D83" s="174"/>
      <c r="E83" s="174"/>
      <c r="F83" s="174"/>
      <c r="G83" s="263"/>
      <c r="H83" s="286"/>
      <c r="I83" s="137"/>
      <c r="J83" s="258"/>
      <c r="K83" s="258"/>
      <c r="L83" s="258"/>
      <c r="M83" s="258"/>
      <c r="N83" s="258"/>
      <c r="O83" s="258"/>
      <c r="P83" s="304"/>
      <c r="Q83" s="304"/>
      <c r="R83" s="356"/>
      <c r="S83" s="356"/>
      <c r="T83" s="357"/>
      <c r="U83" s="357"/>
      <c r="V83" s="357"/>
      <c r="W83" s="357"/>
      <c r="X83" s="357"/>
      <c r="Y83" s="358"/>
      <c r="Z83" s="357"/>
      <c r="AA83" s="357"/>
      <c r="AB83" s="357"/>
      <c r="AC83" s="357"/>
      <c r="AD83" s="357"/>
      <c r="AE83" s="358"/>
      <c r="AF83" s="357"/>
      <c r="AG83" s="357"/>
      <c r="AH83" s="357"/>
      <c r="AI83" s="357"/>
      <c r="AJ83" s="357"/>
      <c r="AK83" s="358"/>
    </row>
    <row r="84" spans="1:37" s="33" customFormat="1" ht="24.9" customHeight="1">
      <c r="A84" s="186" t="str">
        <f>'3 - ECOPROD LABEL Framework'!A84</f>
        <v>I6</v>
      </c>
      <c r="B84" s="158" t="str">
        <f t="array" ref="B84">INDEX(TabInit,MATCH(A84,'3 - ECOPROD LABEL Framework'!$A$3:$A$116,0),COLUMN('3 - ECOPROD LABEL Framework'!B:B))</f>
        <v>Have you drastically reduced the use of single-use or individually packaged products with high environmental impact?</v>
      </c>
      <c r="C84" s="244">
        <f>INDEX(TabInit,MATCH(A84,'3 - ECOPROD LABEL Framework'!$A$3:$A$116,0),COLUMN('3 - ECOPROD LABEL Framework'!C:C))</f>
        <v>0</v>
      </c>
      <c r="D84" s="160" t="str">
        <f>IF(P84&lt;&gt;0,'3 - ECOPROD LABEL Framework'!D84,IF(SUM(L84:P84)=0,0,IF(C84=Data!$B$3,LARGE(L84:P84,1),IF(C84=Data!$B$4,0,""))))</f>
        <v/>
      </c>
      <c r="E84" s="239">
        <f>IF(C84&lt;&gt;Data!$B$5,$L84,0)</f>
        <v>4</v>
      </c>
      <c r="F84" s="235">
        <f t="shared" ref="F84:F89" si="64">IF(C84="","x",IF(C84&lt;&gt;0,"x",1))</f>
        <v>1</v>
      </c>
      <c r="G84" s="263"/>
      <c r="H84" s="287" t="str">
        <f t="shared" ref="H84:H89" si="65">LEFT(A84,1)</f>
        <v>I</v>
      </c>
      <c r="I84" s="288" t="str">
        <f t="shared" ref="I84:I89" si="66">RIGHT(A84,(LEN(A84)-1))</f>
        <v>6</v>
      </c>
      <c r="J84" s="238" t="str">
        <f>Data!$H$3</f>
        <v>YES</v>
      </c>
      <c r="K84" s="238" t="str">
        <f>Data!$H$4</f>
        <v>NO</v>
      </c>
      <c r="L84" s="239">
        <v>4</v>
      </c>
      <c r="M84" s="239"/>
      <c r="N84" s="239"/>
      <c r="O84" s="256"/>
      <c r="P84" s="239"/>
      <c r="Q84" s="239"/>
      <c r="R84" s="342"/>
      <c r="S84" s="342"/>
      <c r="T84" s="343"/>
      <c r="U84" s="344"/>
      <c r="V84" s="344"/>
      <c r="W84" s="345"/>
      <c r="X84" s="346" t="str">
        <f t="shared" ref="X84:X89" si="67">T84&amp;U84&amp;V84</f>
        <v/>
      </c>
      <c r="Y84" s="347" t="str">
        <f>IF(T84=0,"",IF($C84=Data!$B$3,Calculs!W84,IF(Calculs!$C84=Data!$B$5,Data!$B$5,IF(OR(Calculs!$C84=Data!$B$4,$C84=Data!$H$4),Calculs!$C84,"??"))))</f>
        <v/>
      </c>
      <c r="Z84" s="343"/>
      <c r="AA84" s="344"/>
      <c r="AB84" s="344"/>
      <c r="AC84" s="345"/>
      <c r="AD84" s="346" t="str">
        <f t="shared" ref="AD84:AD89" si="68">Z84&amp;AA84&amp;AB84</f>
        <v/>
      </c>
      <c r="AE84" s="347" t="str">
        <f>IF(Z84=0,"",IF($C84=Data!$B$3,Calculs!AC84,IF(Calculs!$C84=Data!$B$5,Data!$B$5,IF(OR(Calculs!$C84=Data!$B$4,$C84=Data!$H$4),Calculs!$C84,"??"))))</f>
        <v/>
      </c>
      <c r="AF84" s="348"/>
      <c r="AG84" s="344"/>
      <c r="AH84" s="344"/>
      <c r="AI84" s="345"/>
      <c r="AJ84" s="346" t="str">
        <f t="shared" ref="AJ84:AJ89" si="69">AF84&amp;AG84&amp;AH84</f>
        <v/>
      </c>
      <c r="AK84" s="347" t="str">
        <f>IF(AF84=0,"",IF($C84=Data!$B$3,Calculs!AI84,IF(Calculs!$C84=Data!$B$5,Data!$B$5,IF(OR(Calculs!$C84=Data!$B$4,$C84=Data!$H$4),Calculs!$C84,"??"))))</f>
        <v/>
      </c>
    </row>
    <row r="85" spans="1:37" s="33" customFormat="1" ht="24.9" customHeight="1">
      <c r="A85" s="157" t="str">
        <f>'3 - ECOPROD LABEL Framework'!A85</f>
        <v>I7</v>
      </c>
      <c r="B85" s="158" t="str">
        <f t="array" ref="B85">INDEX(TabInit,MATCH(A85,'3 - ECOPROD LABEL Framework'!$A$3:$A$116,0),COLUMN('3 - ECOPROD LABEL Framework'!B:B))</f>
        <v>If catering was provided, was there:
One 100% vegetarian meal out of every five (for unique meals), or
A vegetarian option at every meal (if multiple choices were available)?</v>
      </c>
      <c r="C85" s="234">
        <f>INDEX(TabInit,MATCH(A85,'3 - ECOPROD LABEL Framework'!$A$3:$A$116,0),COLUMN('3 - ECOPROD LABEL Framework'!C:C))</f>
        <v>0</v>
      </c>
      <c r="D85" s="160" t="str">
        <f>IF(P85&lt;&gt;0,'3 - ECOPROD LABEL Framework'!D85,IF(SUM(L85:P85)=0,0,IF(C85=Data!$B$3,LARGE(L85:P85,1),IF(C85=Data!$B$4,0,""))))</f>
        <v/>
      </c>
      <c r="E85" s="239">
        <f>IF(C85&lt;&gt;Data!$B$5,$L85,0)</f>
        <v>4</v>
      </c>
      <c r="F85" s="235">
        <f t="shared" si="64"/>
        <v>1</v>
      </c>
      <c r="G85" s="263"/>
      <c r="H85" s="279" t="str">
        <f t="shared" si="65"/>
        <v>I</v>
      </c>
      <c r="I85" s="280" t="str">
        <f t="shared" si="66"/>
        <v>7</v>
      </c>
      <c r="J85" s="238" t="str">
        <f>Data!$H$3</f>
        <v>YES</v>
      </c>
      <c r="K85" s="238" t="str">
        <f>Data!$H$3</f>
        <v>YES</v>
      </c>
      <c r="L85" s="239">
        <v>4</v>
      </c>
      <c r="M85" s="239"/>
      <c r="N85" s="239"/>
      <c r="O85" s="256"/>
      <c r="P85" s="239"/>
      <c r="Q85" s="239"/>
      <c r="R85" s="342" t="str">
        <f>Data!$H$4</f>
        <v>NO</v>
      </c>
      <c r="S85" s="342"/>
      <c r="T85" s="343">
        <v>3</v>
      </c>
      <c r="U85" s="344">
        <v>1</v>
      </c>
      <c r="V85" s="344">
        <v>1</v>
      </c>
      <c r="W85" s="345">
        <v>1</v>
      </c>
      <c r="X85" s="346" t="str">
        <f t="shared" si="67"/>
        <v>311</v>
      </c>
      <c r="Y85" s="347" t="str">
        <f>IF(T85=0,"",IF($C85=Data!$B$3,Calculs!W85,IF(Calculs!$C85=Data!$B$5,Data!$B$5,IF(OR(Calculs!$C85=Data!$B$4,$C85=Data!$H$4),Calculs!$C85,"??"))))</f>
        <v>??</v>
      </c>
      <c r="Z85" s="343"/>
      <c r="AA85" s="344"/>
      <c r="AB85" s="344"/>
      <c r="AC85" s="345"/>
      <c r="AD85" s="346" t="str">
        <f t="shared" si="68"/>
        <v/>
      </c>
      <c r="AE85" s="347" t="str">
        <f>IF(Z85=0,"",IF($C85=Data!$B$3,Calculs!AC85,IF(Calculs!$C85=Data!$B$5,Data!$B$5,IF(OR(Calculs!$C85=Data!$B$4,$C85=Data!$H$4),Calculs!$C85,"??"))))</f>
        <v/>
      </c>
      <c r="AF85" s="348"/>
      <c r="AG85" s="344"/>
      <c r="AH85" s="344"/>
      <c r="AI85" s="345"/>
      <c r="AJ85" s="346" t="str">
        <f t="shared" si="69"/>
        <v/>
      </c>
      <c r="AK85" s="347" t="str">
        <f>IF(AF85=0,"",IF($C85=Data!$B$3,Calculs!AI85,IF(Calculs!$C85=Data!$B$5,Data!$B$5,IF(OR(Calculs!$C85=Data!$B$4,$C85=Data!$H$4),Calculs!$C85,"??"))))</f>
        <v/>
      </c>
    </row>
    <row r="86" spans="1:37" s="33" customFormat="1" ht="24.9" customHeight="1">
      <c r="A86" s="161" t="str">
        <f>'3 - ECOPROD LABEL Framework'!A86</f>
        <v>I8</v>
      </c>
      <c r="B86" s="162" t="str">
        <f t="array" ref="B86">INDEX(TabInit,MATCH(A86,'3 - ECOPROD LABEL Framework'!$A$3:$A$116,0),COLUMN('3 - ECOPROD LABEL Framework'!B:B))</f>
        <v>If catering was provided, was red meat served no more than one meal out of every five?</v>
      </c>
      <c r="C86" s="236">
        <f>INDEX(TabInit,MATCH(A86,'3 - ECOPROD LABEL Framework'!$A$3:$A$116,0),COLUMN('3 - ECOPROD LABEL Framework'!C:C))</f>
        <v>0</v>
      </c>
      <c r="D86" s="164" t="str">
        <f>IF(P86&lt;&gt;0,'3 - ECOPROD LABEL Framework'!D86,IF(SUM(L86:P86)=0,0,IF(C86=Data!$B$3,LARGE(L86:P86,1),IF(C86=Data!$B$4,0,""))))</f>
        <v/>
      </c>
      <c r="E86" s="239">
        <f>IF(C86&lt;&gt;Data!$B$5,$L86,0)</f>
        <v>4</v>
      </c>
      <c r="F86" s="235">
        <f t="shared" si="64"/>
        <v>1</v>
      </c>
      <c r="G86" s="263"/>
      <c r="H86" s="254" t="str">
        <f t="shared" si="65"/>
        <v>I</v>
      </c>
      <c r="I86" s="281" t="str">
        <f t="shared" si="66"/>
        <v>8</v>
      </c>
      <c r="J86" s="239"/>
      <c r="K86" s="238" t="str">
        <f>Data!$H$3</f>
        <v>YES</v>
      </c>
      <c r="L86" s="239">
        <v>4</v>
      </c>
      <c r="M86" s="239"/>
      <c r="N86" s="239"/>
      <c r="O86" s="256"/>
      <c r="P86" s="239"/>
      <c r="Q86" s="239"/>
      <c r="R86" s="342"/>
      <c r="S86" s="342"/>
      <c r="T86" s="343">
        <v>3</v>
      </c>
      <c r="U86" s="344">
        <v>1</v>
      </c>
      <c r="V86" s="344">
        <v>1</v>
      </c>
      <c r="W86" s="345">
        <v>1</v>
      </c>
      <c r="X86" s="346" t="str">
        <f t="shared" si="67"/>
        <v>311</v>
      </c>
      <c r="Y86" s="347" t="str">
        <f>IF(T86=0,"",IF($C86=Data!$B$3,Calculs!W86,IF(Calculs!$C86=Data!$B$5,Data!$B$5,IF(OR(Calculs!$C86=Data!$B$4,$C86=Data!$H$4),Calculs!$C86,"??"))))</f>
        <v>??</v>
      </c>
      <c r="Z86" s="343"/>
      <c r="AA86" s="344"/>
      <c r="AB86" s="344"/>
      <c r="AC86" s="345"/>
      <c r="AD86" s="346" t="str">
        <f t="shared" si="68"/>
        <v/>
      </c>
      <c r="AE86" s="347" t="str">
        <f>IF(Z86=0,"",IF($C86=Data!$B$3,Calculs!AC86,IF(Calculs!$C86=Data!$B$5,Data!$B$5,IF(OR(Calculs!$C86=Data!$B$4,$C86=Data!$H$4),Calculs!$C86,"??"))))</f>
        <v/>
      </c>
      <c r="AF86" s="348"/>
      <c r="AG86" s="344"/>
      <c r="AH86" s="344"/>
      <c r="AI86" s="345"/>
      <c r="AJ86" s="346" t="str">
        <f t="shared" si="69"/>
        <v/>
      </c>
      <c r="AK86" s="347" t="str">
        <f>IF(AF86=0,"",IF($C86=Data!$B$3,Calculs!AI86,IF(Calculs!$C86=Data!$B$5,Data!$B$5,IF(OR(Calculs!$C86=Data!$B$4,$C86=Data!$H$4),Calculs!$C86,"??"))))</f>
        <v/>
      </c>
    </row>
    <row r="87" spans="1:37" s="33" customFormat="1" ht="24.9" customHeight="1">
      <c r="A87" s="161" t="str">
        <f>'3 - ECOPROD LABEL Framework'!A87</f>
        <v>I9</v>
      </c>
      <c r="B87" s="162" t="str">
        <f t="array" ref="B87">INDEX(TabInit,MATCH(A87,'3 - ECOPROD LABEL Framework'!$A$3:$A$116,0),COLUMN('3 - ECOPROD LABEL Framework'!B:B))</f>
        <v>Was the catering composed mainly of organic, local, or seasonal products?</v>
      </c>
      <c r="C87" s="236">
        <f>INDEX(TabInit,MATCH(A87,'3 - ECOPROD LABEL Framework'!$A$3:$A$116,0),COLUMN('3 - ECOPROD LABEL Framework'!C:C))</f>
        <v>0</v>
      </c>
      <c r="D87" s="164" t="str">
        <f>IF(P87&lt;&gt;0,'3 - ECOPROD LABEL Framework'!D87,IF(SUM(L87:P87)=0,0,IF(C87=Data!$B$3,LARGE(L87:P87,1),IF(C87=Data!$B$4,0,""))))</f>
        <v/>
      </c>
      <c r="E87" s="239">
        <f>IF(C87&lt;&gt;Data!$B$5,$L87,0)</f>
        <v>4</v>
      </c>
      <c r="F87" s="235">
        <f t="shared" si="64"/>
        <v>1</v>
      </c>
      <c r="G87" s="263"/>
      <c r="H87" s="254" t="str">
        <f t="shared" si="65"/>
        <v>I</v>
      </c>
      <c r="I87" s="281" t="str">
        <f t="shared" si="66"/>
        <v>9</v>
      </c>
      <c r="J87" s="239"/>
      <c r="K87" s="238" t="str">
        <f>Data!$H$3</f>
        <v>YES</v>
      </c>
      <c r="L87" s="239">
        <v>4</v>
      </c>
      <c r="M87" s="239"/>
      <c r="N87" s="239"/>
      <c r="O87" s="256"/>
      <c r="P87" s="239"/>
      <c r="Q87" s="239"/>
      <c r="R87" s="342"/>
      <c r="S87" s="342"/>
      <c r="T87" s="343"/>
      <c r="U87" s="344"/>
      <c r="V87" s="344"/>
      <c r="W87" s="345"/>
      <c r="X87" s="346" t="str">
        <f t="shared" si="67"/>
        <v/>
      </c>
      <c r="Y87" s="347" t="str">
        <f>IF(T87=0,"",IF($C87=Data!$B$3,Calculs!W87,IF(Calculs!$C87=Data!$B$5,Data!$B$5,IF(OR(Calculs!$C87=Data!$B$4,$C87=Data!$H$4),Calculs!$C87,"??"))))</f>
        <v/>
      </c>
      <c r="Z87" s="343"/>
      <c r="AA87" s="344"/>
      <c r="AB87" s="344"/>
      <c r="AC87" s="345"/>
      <c r="AD87" s="346" t="str">
        <f t="shared" si="68"/>
        <v/>
      </c>
      <c r="AE87" s="347" t="str">
        <f>IF(Z87=0,"",IF($C87=Data!$B$3,Calculs!AC87,IF(Calculs!$C87=Data!$B$5,Data!$B$5,IF(OR(Calculs!$C87=Data!$B$4,$C87=Data!$H$4),Calculs!$C87,"??"))))</f>
        <v/>
      </c>
      <c r="AF87" s="348"/>
      <c r="AG87" s="344"/>
      <c r="AH87" s="344"/>
      <c r="AI87" s="345"/>
      <c r="AJ87" s="346" t="str">
        <f t="shared" si="69"/>
        <v/>
      </c>
      <c r="AK87" s="347" t="str">
        <f>IF(AF87=0,"",IF($C87=Data!$B$3,Calculs!AI87,IF(Calculs!$C87=Data!$B$5,Data!$B$5,IF(OR(Calculs!$C87=Data!$B$4,$C87=Data!$H$4),Calculs!$C87,"??"))))</f>
        <v/>
      </c>
    </row>
    <row r="88" spans="1:37" s="33" customFormat="1" ht="24.9" customHeight="1">
      <c r="A88" s="161" t="str">
        <f>'3 - ECOPROD LABEL Framework'!A88</f>
        <v>I10</v>
      </c>
      <c r="B88" s="162" t="str">
        <f t="array" ref="B88">INDEX(TabInit,MATCH(A88,'3 - ECOPROD LABEL Framework'!$A$3:$A$116,0),COLUMN('3 - ECOPROD LABEL Framework'!B:B))</f>
        <v>Did the craft services table primarily offer bulk, organic, local, or seasonal products?</v>
      </c>
      <c r="C88" s="236">
        <f>INDEX(TabInit,MATCH(A88,'3 - ECOPROD LABEL Framework'!$A$3:$A$116,0),COLUMN('3 - ECOPROD LABEL Framework'!C:C))</f>
        <v>0</v>
      </c>
      <c r="D88" s="164" t="str">
        <f>IF(P88&lt;&gt;0,'3 - ECOPROD LABEL Framework'!D88,IF(SUM(L88:P88)=0,0,IF(C88=Data!$B$3,LARGE(L88:P88,1),IF(C88=Data!$B$4,0,""))))</f>
        <v/>
      </c>
      <c r="E88" s="239">
        <f>IF(C88&lt;&gt;Data!$B$5,$L88,0)</f>
        <v>3</v>
      </c>
      <c r="F88" s="235">
        <f t="shared" si="64"/>
        <v>1</v>
      </c>
      <c r="G88" s="263"/>
      <c r="H88" s="254" t="str">
        <f t="shared" si="65"/>
        <v>I</v>
      </c>
      <c r="I88" s="281" t="str">
        <f t="shared" si="66"/>
        <v>10</v>
      </c>
      <c r="J88" s="239"/>
      <c r="K88" s="238" t="str">
        <f>Data!$H$3</f>
        <v>YES</v>
      </c>
      <c r="L88" s="239">
        <v>3</v>
      </c>
      <c r="M88" s="239"/>
      <c r="N88" s="239"/>
      <c r="O88" s="256"/>
      <c r="P88" s="239"/>
      <c r="Q88" s="239"/>
      <c r="R88" s="342"/>
      <c r="S88" s="342"/>
      <c r="T88" s="343"/>
      <c r="U88" s="344"/>
      <c r="V88" s="344"/>
      <c r="W88" s="345"/>
      <c r="X88" s="346" t="str">
        <f t="shared" si="67"/>
        <v/>
      </c>
      <c r="Y88" s="347" t="str">
        <f>IF(T88=0,"",IF($C88=Data!$B$3,Calculs!W88,IF(Calculs!$C88=Data!$B$5,Data!$B$5,IF(OR(Calculs!$C88=Data!$B$4,$C88=Data!$H$4),Calculs!$C88,"??"))))</f>
        <v/>
      </c>
      <c r="Z88" s="343"/>
      <c r="AA88" s="344"/>
      <c r="AB88" s="344"/>
      <c r="AC88" s="345"/>
      <c r="AD88" s="346" t="str">
        <f t="shared" si="68"/>
        <v/>
      </c>
      <c r="AE88" s="347" t="str">
        <f>IF(Z88=0,"",IF($C88=Data!$B$3,Calculs!AC88,IF(Calculs!$C88=Data!$B$5,Data!$B$5,IF(OR(Calculs!$C88=Data!$B$4,$C88=Data!$H$4),Calculs!$C88,"??"))))</f>
        <v/>
      </c>
      <c r="AF88" s="348"/>
      <c r="AG88" s="344"/>
      <c r="AH88" s="344"/>
      <c r="AI88" s="345"/>
      <c r="AJ88" s="346" t="str">
        <f t="shared" si="69"/>
        <v/>
      </c>
      <c r="AK88" s="347" t="str">
        <f>IF(AF88=0,"",IF($C88=Data!$B$3,Calculs!AI88,IF(Calculs!$C88=Data!$B$5,Data!$B$5,IF(OR(Calculs!$C88=Data!$B$4,$C88=Data!$H$4),Calculs!$C88,"??"))))</f>
        <v/>
      </c>
    </row>
    <row r="89" spans="1:37" s="33" customFormat="1" ht="24.9" customHeight="1">
      <c r="A89" s="161" t="str">
        <f>'3 - ECOPROD LABEL Framework'!A89</f>
        <v>I11</v>
      </c>
      <c r="B89" s="162" t="str">
        <f t="array" ref="B89">INDEX(TabInit,MATCH(A89,'3 - ECOPROD LABEL Framework'!$A$3:$A$116,0),COLUMN('3 - ECOPROD LABEL Framework'!B:B))</f>
        <v>Were food surpluses mostly donated to team members, food banks, or local charities? Was food that could not be donated sorted and composted?</v>
      </c>
      <c r="C89" s="236">
        <f>INDEX(TabInit,MATCH(A89,'3 - ECOPROD LABEL Framework'!$A$3:$A$116,0),COLUMN('3 - ECOPROD LABEL Framework'!C:C))</f>
        <v>0</v>
      </c>
      <c r="D89" s="164" t="str">
        <f>IF(P89&lt;&gt;0,'3 - ECOPROD LABEL Framework'!D89,IF(SUM(L89:P89)=0,0,IF(C89=Data!$B$3,LARGE(L89:P89,1),IF(C89=Data!$B$4,0,""))))</f>
        <v/>
      </c>
      <c r="E89" s="239">
        <f>IF(C89&lt;&gt;Data!$B$5,$L89,0)</f>
        <v>3</v>
      </c>
      <c r="F89" s="235">
        <f t="shared" si="64"/>
        <v>1</v>
      </c>
      <c r="G89" s="263"/>
      <c r="H89" s="254" t="str">
        <f t="shared" si="65"/>
        <v>I</v>
      </c>
      <c r="I89" s="281" t="str">
        <f t="shared" si="66"/>
        <v>11</v>
      </c>
      <c r="J89" s="239"/>
      <c r="K89" s="238" t="str">
        <f>Data!$H$3</f>
        <v>YES</v>
      </c>
      <c r="L89" s="239">
        <v>3</v>
      </c>
      <c r="M89" s="239"/>
      <c r="N89" s="239"/>
      <c r="O89" s="256"/>
      <c r="P89" s="239"/>
      <c r="Q89" s="239"/>
      <c r="R89" s="342" t="str">
        <f>Data!$H$4</f>
        <v>NO</v>
      </c>
      <c r="S89" s="342"/>
      <c r="T89" s="343"/>
      <c r="U89" s="344"/>
      <c r="V89" s="344"/>
      <c r="W89" s="345"/>
      <c r="X89" s="346" t="str">
        <f t="shared" si="67"/>
        <v/>
      </c>
      <c r="Y89" s="347" t="str">
        <f>IF(T89=0,"",IF($C89=Data!$B$3,Calculs!W89,IF(Calculs!$C89=Data!$B$5,Data!$B$5,IF(OR(Calculs!$C89=Data!$B$4,$C89=Data!$H$4),Calculs!$C89,"??"))))</f>
        <v/>
      </c>
      <c r="Z89" s="343"/>
      <c r="AA89" s="344"/>
      <c r="AB89" s="344"/>
      <c r="AC89" s="345"/>
      <c r="AD89" s="346" t="str">
        <f t="shared" si="68"/>
        <v/>
      </c>
      <c r="AE89" s="347" t="str">
        <f>IF(Z89=0,"",IF($C89=Data!$B$3,Calculs!AC89,IF(Calculs!$C89=Data!$B$5,Data!$B$5,IF(OR(Calculs!$C89=Data!$B$4,$C89=Data!$H$4),Calculs!$C89,"??"))))</f>
        <v/>
      </c>
      <c r="AF89" s="348"/>
      <c r="AG89" s="344"/>
      <c r="AH89" s="344"/>
      <c r="AI89" s="345"/>
      <c r="AJ89" s="346" t="str">
        <f t="shared" si="69"/>
        <v/>
      </c>
      <c r="AK89" s="347" t="str">
        <f>IF(AF89=0,"",IF($C89=Data!$B$3,Calculs!AI89,IF(Calculs!$C89=Data!$B$5,Data!$B$5,IF(OR(Calculs!$C89=Data!$B$4,$C89=Data!$H$4),Calculs!$C89,"??"))))</f>
        <v/>
      </c>
    </row>
    <row r="90" spans="1:37" s="33" customFormat="1" ht="24.9" customHeight="1">
      <c r="A90" s="153" t="str">
        <f>'3 - ECOPROD LABEL Framework'!A90</f>
        <v>TECHNICAL PRODUCTION MEANS</v>
      </c>
      <c r="B90" s="154"/>
      <c r="C90" s="133"/>
      <c r="D90" s="155"/>
      <c r="E90" s="155"/>
      <c r="F90" s="155"/>
      <c r="G90" s="263"/>
      <c r="H90" s="277" t="s">
        <v>59</v>
      </c>
      <c r="I90" s="278">
        <v>0</v>
      </c>
      <c r="J90" s="252"/>
      <c r="K90" s="252"/>
      <c r="L90" s="252"/>
      <c r="M90" s="253"/>
      <c r="N90" s="251"/>
      <c r="O90" s="251"/>
      <c r="P90" s="303"/>
      <c r="Q90" s="498"/>
      <c r="R90" s="362"/>
      <c r="S90" s="362"/>
      <c r="T90" s="363"/>
      <c r="U90" s="363"/>
      <c r="V90" s="363"/>
      <c r="W90" s="363"/>
      <c r="X90" s="363"/>
      <c r="Y90" s="364"/>
      <c r="Z90" s="363"/>
      <c r="AA90" s="363"/>
      <c r="AB90" s="363"/>
      <c r="AC90" s="363"/>
      <c r="AD90" s="363"/>
      <c r="AE90" s="364"/>
      <c r="AF90" s="363"/>
      <c r="AG90" s="363"/>
      <c r="AH90" s="363"/>
      <c r="AI90" s="363"/>
      <c r="AJ90" s="363"/>
      <c r="AK90" s="364"/>
    </row>
    <row r="91" spans="1:37" s="33" customFormat="1" ht="24.9" customHeight="1">
      <c r="A91" s="173" t="str">
        <f>'3 - ECOPROD LABEL Framework'!A91</f>
        <v>Electricity and lighting</v>
      </c>
      <c r="B91" s="137"/>
      <c r="C91" s="138"/>
      <c r="D91" s="174"/>
      <c r="E91" s="174"/>
      <c r="F91" s="174"/>
      <c r="G91" s="263"/>
      <c r="H91" s="286"/>
      <c r="I91" s="137"/>
      <c r="J91" s="258"/>
      <c r="K91" s="258"/>
      <c r="L91" s="258"/>
      <c r="M91" s="258"/>
      <c r="N91" s="258"/>
      <c r="O91" s="258"/>
      <c r="P91" s="304"/>
      <c r="Q91" s="304"/>
      <c r="R91" s="356"/>
      <c r="S91" s="356"/>
      <c r="T91" s="357"/>
      <c r="U91" s="357"/>
      <c r="V91" s="357"/>
      <c r="W91" s="357"/>
      <c r="X91" s="357"/>
      <c r="Y91" s="358"/>
      <c r="Z91" s="357"/>
      <c r="AA91" s="357"/>
      <c r="AB91" s="357"/>
      <c r="AC91" s="357"/>
      <c r="AD91" s="357"/>
      <c r="AE91" s="358"/>
      <c r="AF91" s="357"/>
      <c r="AG91" s="357"/>
      <c r="AH91" s="357"/>
      <c r="AI91" s="357"/>
      <c r="AJ91" s="357"/>
      <c r="AK91" s="358"/>
    </row>
    <row r="92" spans="1:37" s="33" customFormat="1" ht="24.9" customHeight="1">
      <c r="A92" s="161" t="str">
        <f>'3 - ECOPROD LABEL Framework'!A92</f>
        <v>J1.1</v>
      </c>
      <c r="B92" s="162" t="str">
        <f t="array" ref="B92">INDEX(TabInit,MATCH(A92,'3 - ECOPROD LABEL Framework'!$A$3:$A$116,0),COLUMN('3 - ECOPROD LABEL Framework'!B:B))</f>
        <v>Have you raised your team's awareness about energy efficiency?</v>
      </c>
      <c r="C92" s="236">
        <f>INDEX(TabInit,MATCH(A92,'3 - ECOPROD LABEL Framework'!$A$3:$A$116,0),COLUMN('3 - ECOPROD LABEL Framework'!C:C))</f>
        <v>0</v>
      </c>
      <c r="D92" s="164" t="str">
        <f>IF(P92&lt;&gt;0,'3 - ECOPROD LABEL Framework'!D92,IF(SUM(L92:P92)=0,0,IF(C92=Data!$B$3,LARGE(L92:P92,1),IF(C92=Data!$B$4,0,""))))</f>
        <v/>
      </c>
      <c r="E92" s="239">
        <f>IF(C92&lt;&gt;Data!$B$5,$L92,0)</f>
        <v>1</v>
      </c>
      <c r="F92" s="235">
        <f t="shared" ref="F92:F98" si="70">IF(C92="","x",IF(C92&lt;&gt;0,"x",1))</f>
        <v>1</v>
      </c>
      <c r="G92" s="263"/>
      <c r="H92" s="254" t="str">
        <f t="shared" ref="H92:H98" si="71">LEFT(A92,1)</f>
        <v>J</v>
      </c>
      <c r="I92" s="281" t="str">
        <f t="shared" ref="I92:I98" si="72">RIGHT(A92,(LEN(A92)-1))</f>
        <v>1.1</v>
      </c>
      <c r="J92" s="239"/>
      <c r="K92" s="238" t="str">
        <f>Data!$H$4</f>
        <v>NO</v>
      </c>
      <c r="L92" s="239">
        <v>1</v>
      </c>
      <c r="M92" s="239"/>
      <c r="N92" s="239"/>
      <c r="O92" s="256"/>
      <c r="P92" s="239"/>
      <c r="Q92" s="239"/>
      <c r="R92" s="342"/>
      <c r="S92" s="342"/>
      <c r="T92" s="343"/>
      <c r="U92" s="344"/>
      <c r="V92" s="344"/>
      <c r="W92" s="345"/>
      <c r="X92" s="346" t="str">
        <f t="shared" ref="X92:X98" si="73">T92&amp;U92&amp;V92</f>
        <v/>
      </c>
      <c r="Y92" s="347" t="str">
        <f>IF(T92=0,"",IF($C92=Data!$B$3,Calculs!W92,IF(Calculs!$C92=Data!$B$5,Data!$B$5,IF(OR(Calculs!$C92=Data!$B$4,$C92=Data!$H$4),Calculs!$C92,"??"))))</f>
        <v/>
      </c>
      <c r="Z92" s="343"/>
      <c r="AA92" s="344"/>
      <c r="AB92" s="344"/>
      <c r="AC92" s="345"/>
      <c r="AD92" s="346" t="str">
        <f t="shared" ref="AD92:AD98" si="74">Z92&amp;AA92&amp;AB92</f>
        <v/>
      </c>
      <c r="AE92" s="347" t="str">
        <f>IF(Z92=0,"",IF($C92=Data!$B$3,Calculs!AC92,IF(Calculs!$C92=Data!$B$5,Data!$B$5,IF(OR(Calculs!$C92=Data!$B$4,$C92=Data!$H$4),Calculs!$C92,"??"))))</f>
        <v/>
      </c>
      <c r="AF92" s="348"/>
      <c r="AG92" s="344"/>
      <c r="AH92" s="344"/>
      <c r="AI92" s="345"/>
      <c r="AJ92" s="346" t="str">
        <f t="shared" ref="AJ92:AJ98" si="75">AF92&amp;AG92&amp;AH92</f>
        <v/>
      </c>
      <c r="AK92" s="347" t="str">
        <f>IF(AF92=0,"",IF($C92=Data!$B$3,Calculs!AI92,IF(Calculs!$C92=Data!$B$5,Data!$B$5,IF(OR(Calculs!$C92=Data!$B$4,$C92=Data!$H$4),Calculs!$C92,"??"))))</f>
        <v/>
      </c>
    </row>
    <row r="93" spans="1:37" s="33" customFormat="1" ht="24.9" customHeight="1">
      <c r="A93" s="161" t="str">
        <f>'3 - ECOPROD LABEL Framework'!A93</f>
        <v>J1.2</v>
      </c>
      <c r="B93" s="162" t="str">
        <f t="array" ref="B93">INDEX(TabInit,MATCH(A93,'3 - ECOPROD LABEL Framework'!$A$3:$A$116,0),COLUMN('3 - ECOPROD LABEL Framework'!B:B))</f>
        <v xml:space="preserve">Have you established an energy plan? </v>
      </c>
      <c r="C93" s="236">
        <f>INDEX(TabInit,MATCH(A93,'3 - ECOPROD LABEL Framework'!$A$3:$A$116,0),COLUMN('3 - ECOPROD LABEL Framework'!C:C))</f>
        <v>0</v>
      </c>
      <c r="D93" s="164" t="str">
        <f>IF(P93&lt;&gt;0,'3 - ECOPROD LABEL Framework'!D93,IF(SUM(L93:P93)=0,0,IF(C93=Data!$B$3,LARGE(L93:P93,1),IF(C93=Data!$B$4,0,""))))</f>
        <v/>
      </c>
      <c r="E93" s="239">
        <f>IF(C93&lt;&gt;Data!$B$5,$L93,0)</f>
        <v>1</v>
      </c>
      <c r="F93" s="235">
        <f t="shared" si="70"/>
        <v>1</v>
      </c>
      <c r="G93" s="263"/>
      <c r="H93" s="254" t="str">
        <f t="shared" si="71"/>
        <v>J</v>
      </c>
      <c r="I93" s="281" t="str">
        <f t="shared" si="72"/>
        <v>1.2</v>
      </c>
      <c r="J93" s="239"/>
      <c r="K93" s="238" t="str">
        <f>Data!$H$4</f>
        <v>NO</v>
      </c>
      <c r="L93" s="239">
        <v>1</v>
      </c>
      <c r="M93" s="239"/>
      <c r="N93" s="239"/>
      <c r="O93" s="256"/>
      <c r="P93" s="239"/>
      <c r="Q93" s="239"/>
      <c r="R93" s="342" t="str">
        <f>Data!$H$4</f>
        <v>NO</v>
      </c>
      <c r="S93" s="342"/>
      <c r="T93" s="343">
        <v>2</v>
      </c>
      <c r="U93" s="344">
        <v>1</v>
      </c>
      <c r="V93" s="344">
        <v>2</v>
      </c>
      <c r="W93" s="345">
        <v>1</v>
      </c>
      <c r="X93" s="346" t="str">
        <f t="shared" si="73"/>
        <v>212</v>
      </c>
      <c r="Y93" s="347" t="str">
        <f>IF(T93=0,"",IF($C93=Data!$B$3,Calculs!W93,IF(Calculs!$C93=Data!$B$5,Data!$B$5,IF(OR(Calculs!$C93=Data!$B$4,$C93=Data!$H$4),Calculs!$C93,"??"))))</f>
        <v>??</v>
      </c>
      <c r="Z93" s="343"/>
      <c r="AA93" s="344"/>
      <c r="AB93" s="344"/>
      <c r="AC93" s="345"/>
      <c r="AD93" s="346" t="str">
        <f t="shared" si="74"/>
        <v/>
      </c>
      <c r="AE93" s="347" t="str">
        <f>IF(Z93=0,"",IF($C93=Data!$B$3,Calculs!AC93,IF(Calculs!$C93=Data!$B$5,Data!$B$5,IF(OR(Calculs!$C93=Data!$B$4,$C93=Data!$H$4),Calculs!$C93,"??"))))</f>
        <v/>
      </c>
      <c r="AF93" s="348"/>
      <c r="AG93" s="344"/>
      <c r="AH93" s="344"/>
      <c r="AI93" s="345"/>
      <c r="AJ93" s="346" t="str">
        <f t="shared" si="75"/>
        <v/>
      </c>
      <c r="AK93" s="347" t="str">
        <f>IF(AF93=0,"",IF($C93=Data!$B$3,Calculs!AI93,IF(Calculs!$C93=Data!$B$5,Data!$B$5,IF(OR(Calculs!$C93=Data!$B$4,$C93=Data!$H$4),Calculs!$C93,"??"))))</f>
        <v/>
      </c>
    </row>
    <row r="94" spans="1:37" s="33" customFormat="1" ht="24.9" customHeight="1">
      <c r="A94" s="161" t="str">
        <f>'3 - ECOPROD LABEL Framework'!A94</f>
        <v>J2</v>
      </c>
      <c r="B94" s="162" t="str">
        <f t="array" ref="B94">INDEX(TabInit,MATCH(A94,'3 - ECOPROD LABEL Framework'!$A$3:$A$116,0),COLUMN('3 - ECOPROD LABEL Framework'!B:B))</f>
        <v>For outdoor filming, did you mostly use natural light instead of artificial lighting?</v>
      </c>
      <c r="C94" s="236">
        <f>INDEX(TabInit,MATCH(A94,'3 - ECOPROD LABEL Framework'!$A$3:$A$116,0),COLUMN('3 - ECOPROD LABEL Framework'!C:C))</f>
        <v>0</v>
      </c>
      <c r="D94" s="164" t="str">
        <f>IF(P94&lt;&gt;0,'3 - ECOPROD LABEL Framework'!D94,IF(SUM(L94:P94)=0,0,IF(C94=Data!$B$3,LARGE(L94:P94,1),IF(C94=Data!$B$4,0,""))))</f>
        <v/>
      </c>
      <c r="E94" s="239">
        <f>IF(C94&lt;&gt;Data!$B$5,$L94,0)</f>
        <v>5</v>
      </c>
      <c r="F94" s="235">
        <f t="shared" si="70"/>
        <v>1</v>
      </c>
      <c r="G94" s="263"/>
      <c r="H94" s="254" t="str">
        <f t="shared" si="71"/>
        <v>J</v>
      </c>
      <c r="I94" s="281" t="str">
        <f t="shared" si="72"/>
        <v>2</v>
      </c>
      <c r="J94" s="239"/>
      <c r="K94" s="238" t="str">
        <f>Data!$H$3</f>
        <v>YES</v>
      </c>
      <c r="L94" s="239">
        <v>5</v>
      </c>
      <c r="M94" s="239"/>
      <c r="N94" s="239"/>
      <c r="O94" s="256"/>
      <c r="P94" s="239"/>
      <c r="Q94" s="239"/>
      <c r="R94" s="342" t="str">
        <f>Data!$H$4</f>
        <v>NO</v>
      </c>
      <c r="S94" s="342"/>
      <c r="T94" s="343">
        <v>2</v>
      </c>
      <c r="U94" s="344">
        <v>2</v>
      </c>
      <c r="V94" s="344">
        <v>2</v>
      </c>
      <c r="W94" s="345">
        <v>1</v>
      </c>
      <c r="X94" s="346" t="str">
        <f t="shared" si="73"/>
        <v>222</v>
      </c>
      <c r="Y94" s="347" t="str">
        <f>IF(T94=0,"",IF($C94=Data!$B$3,Calculs!W94,IF(Calculs!$C94=Data!$B$5,Data!$B$5,IF(OR(Calculs!$C94=Data!$B$4,$C94=Data!$H$4),Calculs!$C94,"??"))))</f>
        <v>??</v>
      </c>
      <c r="Z94" s="343">
        <v>4</v>
      </c>
      <c r="AA94" s="344">
        <v>2</v>
      </c>
      <c r="AB94" s="344">
        <v>1</v>
      </c>
      <c r="AC94" s="345">
        <v>0.5</v>
      </c>
      <c r="AD94" s="346" t="str">
        <f t="shared" si="74"/>
        <v>421</v>
      </c>
      <c r="AE94" s="347" t="str">
        <f>IF(Z94=0,"",IF($C94=Data!$B$3,Calculs!AC94,IF(Calculs!$C94=Data!$B$5,Data!$B$5,IF(OR(Calculs!$C94=Data!$B$4,$C94=Data!$H$4),Calculs!$C94,"??"))))</f>
        <v>??</v>
      </c>
      <c r="AF94" s="348"/>
      <c r="AG94" s="344"/>
      <c r="AH94" s="344"/>
      <c r="AI94" s="345"/>
      <c r="AJ94" s="346" t="str">
        <f t="shared" si="75"/>
        <v/>
      </c>
      <c r="AK94" s="347" t="str">
        <f>IF(AF94=0,"",IF($C94=Data!$B$3,Calculs!AI94,IF(Calculs!$C94=Data!$B$5,Data!$B$5,IF(OR(Calculs!$C94=Data!$B$4,$C94=Data!$H$4),Calculs!$C94,"??"))))</f>
        <v/>
      </c>
    </row>
    <row r="95" spans="1:37" s="33" customFormat="1" ht="24.9" customHeight="1">
      <c r="A95" s="161" t="str">
        <f>'3 - ECOPROD LABEL Framework'!A95</f>
        <v>J3</v>
      </c>
      <c r="B95" s="162" t="str">
        <f t="array" ref="B95">INDEX(TabInit,MATCH(A95,'3 - ECOPROD LABEL Framework'!$A$3:$A$116,0),COLUMN('3 - ECOPROD LABEL Framework'!B:B))</f>
        <v>Did you manage technical equipment usage responsibly to reduce its environmental impact?</v>
      </c>
      <c r="C95" s="236">
        <f>INDEX(TabInit,MATCH(A95,'3 - ECOPROD LABEL Framework'!$A$3:$A$116,0),COLUMN('3 - ECOPROD LABEL Framework'!C:C))</f>
        <v>0</v>
      </c>
      <c r="D95" s="164" t="str">
        <f>IF(P95&lt;&gt;0,'3 - ECOPROD LABEL Framework'!D95,IF(SUM(L95:P95)=0,0,IF(C95=Data!$B$3,LARGE(L95:P95,1),IF(C95=Data!$B$4,0,""))))</f>
        <v/>
      </c>
      <c r="E95" s="239">
        <f>IF(C95&lt;&gt;Data!$B$5,$L95,0)</f>
        <v>3</v>
      </c>
      <c r="F95" s="235">
        <f t="shared" si="70"/>
        <v>1</v>
      </c>
      <c r="G95" s="263"/>
      <c r="H95" s="254" t="str">
        <f t="shared" si="71"/>
        <v>J</v>
      </c>
      <c r="I95" s="281" t="str">
        <f t="shared" si="72"/>
        <v>3</v>
      </c>
      <c r="J95" s="239"/>
      <c r="K95" s="238" t="str">
        <f>Data!$H$3</f>
        <v>YES</v>
      </c>
      <c r="L95" s="239">
        <v>3</v>
      </c>
      <c r="M95" s="239"/>
      <c r="N95" s="239"/>
      <c r="O95" s="256"/>
      <c r="P95" s="239"/>
      <c r="Q95" s="239"/>
      <c r="R95" s="342" t="str">
        <f>Data!$H$4</f>
        <v>NO</v>
      </c>
      <c r="S95" s="342"/>
      <c r="T95" s="343">
        <v>4</v>
      </c>
      <c r="U95" s="344">
        <v>2</v>
      </c>
      <c r="V95" s="344">
        <v>1</v>
      </c>
      <c r="W95" s="345">
        <v>0.5</v>
      </c>
      <c r="X95" s="346" t="str">
        <f t="shared" si="73"/>
        <v>421</v>
      </c>
      <c r="Y95" s="347" t="str">
        <f>IF(T95=0,"",IF($C95=Data!$B$3,Calculs!W95,IF(Calculs!$C95=Data!$B$5,Data!$B$5,IF(OR(Calculs!$C95=Data!$B$4,$C95=Data!$H$4),Calculs!$C95,"??"))))</f>
        <v>??</v>
      </c>
      <c r="Z95" s="343"/>
      <c r="AA95" s="344"/>
      <c r="AB95" s="344"/>
      <c r="AC95" s="345"/>
      <c r="AD95" s="346" t="str">
        <f t="shared" si="74"/>
        <v/>
      </c>
      <c r="AE95" s="347" t="str">
        <f>IF(Z95=0,"",IF($C95=Data!$B$3,Calculs!AC95,IF(Calculs!$C95=Data!$B$5,Data!$B$5,IF(OR(Calculs!$C95=Data!$B$4,$C95=Data!$H$4),Calculs!$C95,"??"))))</f>
        <v/>
      </c>
      <c r="AF95" s="348"/>
      <c r="AG95" s="344"/>
      <c r="AH95" s="344"/>
      <c r="AI95" s="345"/>
      <c r="AJ95" s="346" t="str">
        <f t="shared" si="75"/>
        <v/>
      </c>
      <c r="AK95" s="347" t="str">
        <f>IF(AF95=0,"",IF($C95=Data!$B$3,Calculs!AI95,IF(Calculs!$C95=Data!$B$5,Data!$B$5,IF(OR(Calculs!$C95=Data!$B$4,$C95=Data!$H$4),Calculs!$C95,"??"))))</f>
        <v/>
      </c>
    </row>
    <row r="96" spans="1:37" s="33" customFormat="1" ht="24.9" customHeight="1">
      <c r="A96" s="161" t="str">
        <f>'3 - ECOPROD LABEL Framework'!A96</f>
        <v>J4</v>
      </c>
      <c r="B96" s="162" t="str">
        <f t="array" ref="B96">INDEX(TabInit,MATCH(A96,'3 - ECOPROD LABEL Framework'!$A$3:$A$116,0),COLUMN('3 - ECOPROD LABEL Framework'!B:B))</f>
        <v>For aerial shots, did you prioritize drones, ultralights, or other low-impact solutions?</v>
      </c>
      <c r="C96" s="236">
        <f>INDEX(TabInit,MATCH(A96,'3 - ECOPROD LABEL Framework'!$A$3:$A$116,0),COLUMN('3 - ECOPROD LABEL Framework'!C:C))</f>
        <v>0</v>
      </c>
      <c r="D96" s="164" t="str">
        <f>IF(P96&lt;&gt;0,'3 - ECOPROD LABEL Framework'!D96,IF(SUM(L96:P96)=0,0,IF(C96=Data!$B$3,LARGE(L96:P96,1),IF(C96=Data!$B$4,0,""))))</f>
        <v/>
      </c>
      <c r="E96" s="239">
        <f>IF(C96&lt;&gt;Data!$B$5,$L96,0)</f>
        <v>3</v>
      </c>
      <c r="F96" s="235">
        <f t="shared" si="70"/>
        <v>1</v>
      </c>
      <c r="G96" s="263"/>
      <c r="H96" s="254" t="str">
        <f t="shared" si="71"/>
        <v>J</v>
      </c>
      <c r="I96" s="281" t="str">
        <f t="shared" si="72"/>
        <v>4</v>
      </c>
      <c r="J96" s="239"/>
      <c r="K96" s="238" t="str">
        <f>Data!$H$3</f>
        <v>YES</v>
      </c>
      <c r="L96" s="239">
        <v>3</v>
      </c>
      <c r="M96" s="239"/>
      <c r="N96" s="239"/>
      <c r="O96" s="256"/>
      <c r="P96" s="239"/>
      <c r="Q96" s="239"/>
      <c r="R96" s="342"/>
      <c r="S96" s="342"/>
      <c r="T96" s="343"/>
      <c r="U96" s="344"/>
      <c r="V96" s="344"/>
      <c r="W96" s="345"/>
      <c r="X96" s="346" t="str">
        <f t="shared" si="73"/>
        <v/>
      </c>
      <c r="Y96" s="347" t="str">
        <f>IF(T96=0,"",IF($C96=Data!$B$3,Calculs!W96,IF(Calculs!$C96=Data!$B$5,Data!$B$5,IF(OR(Calculs!$C96=Data!$B$4,$C96=Data!$H$4),Calculs!$C96,"??"))))</f>
        <v/>
      </c>
      <c r="Z96" s="343"/>
      <c r="AA96" s="344"/>
      <c r="AB96" s="344"/>
      <c r="AC96" s="345"/>
      <c r="AD96" s="346" t="str">
        <f t="shared" si="74"/>
        <v/>
      </c>
      <c r="AE96" s="347" t="str">
        <f>IF(Z96=0,"",IF($C96=Data!$B$3,Calculs!AC96,IF(Calculs!$C96=Data!$B$5,Data!$B$5,IF(OR(Calculs!$C96=Data!$B$4,$C96=Data!$H$4),Calculs!$C96,"??"))))</f>
        <v/>
      </c>
      <c r="AF96" s="348"/>
      <c r="AG96" s="344"/>
      <c r="AH96" s="344"/>
      <c r="AI96" s="345"/>
      <c r="AJ96" s="346" t="str">
        <f t="shared" si="75"/>
        <v/>
      </c>
      <c r="AK96" s="347" t="str">
        <f>IF(AF96=0,"",IF($C96=Data!$B$3,Calculs!AI96,IF(Calculs!$C96=Data!$B$5,Data!$B$5,IF(OR(Calculs!$C96=Data!$B$4,$C96=Data!$H$4),Calculs!$C96,"??"))))</f>
        <v/>
      </c>
    </row>
    <row r="97" spans="1:37" s="33" customFormat="1" ht="24.9" customHeight="1">
      <c r="A97" s="161" t="str">
        <f>'3 - ECOPROD LABEL Framework'!A97</f>
        <v>J5</v>
      </c>
      <c r="B97" s="162" t="str">
        <f t="array" ref="B97">INDEX(TabInit,MATCH(A97,'3 - ECOPROD LABEL Framework'!$A$3:$A$116,0),COLUMN('3 - ECOPROD LABEL Framework'!B:B))</f>
        <v>Have you used stock or archival footage to limit outdoor or aerial filming?</v>
      </c>
      <c r="C97" s="236">
        <f>INDEX(TabInit,MATCH(A97,'3 - ECOPROD LABEL Framework'!$A$3:$A$116,0),COLUMN('3 - ECOPROD LABEL Framework'!C:C))</f>
        <v>0</v>
      </c>
      <c r="D97" s="164" t="str">
        <f>IF(P97&lt;&gt;0,'3 - ECOPROD LABEL Framework'!D97,IF(SUM(L97:P97)=0,0,IF(C97=Data!$B$3,LARGE(L97:P97,1),IF(C97=Data!$B$4,0,""))))</f>
        <v/>
      </c>
      <c r="E97" s="239">
        <f>IF(C97&lt;&gt;Data!$B$5,$L97,0)</f>
        <v>3</v>
      </c>
      <c r="F97" s="235">
        <f t="shared" si="70"/>
        <v>1</v>
      </c>
      <c r="G97" s="263"/>
      <c r="H97" s="254" t="str">
        <f t="shared" si="71"/>
        <v>J</v>
      </c>
      <c r="I97" s="281" t="str">
        <f t="shared" si="72"/>
        <v>5</v>
      </c>
      <c r="J97" s="239"/>
      <c r="K97" s="238" t="str">
        <f>Data!$H$3</f>
        <v>YES</v>
      </c>
      <c r="L97" s="239">
        <v>3</v>
      </c>
      <c r="M97" s="239"/>
      <c r="N97" s="239"/>
      <c r="O97" s="256"/>
      <c r="P97" s="239"/>
      <c r="Q97" s="239"/>
      <c r="R97" s="342"/>
      <c r="S97" s="342"/>
      <c r="T97" s="343"/>
      <c r="U97" s="344"/>
      <c r="V97" s="344"/>
      <c r="W97" s="345"/>
      <c r="X97" s="346" t="str">
        <f t="shared" si="73"/>
        <v/>
      </c>
      <c r="Y97" s="347" t="str">
        <f>IF(T97=0,"",IF($C97=Data!$B$3,Calculs!W97,IF(Calculs!$C97=Data!$B$5,Data!$B$5,IF(OR(Calculs!$C97=Data!$B$4,$C97=Data!$H$4),Calculs!$C97,"??"))))</f>
        <v/>
      </c>
      <c r="Z97" s="343"/>
      <c r="AA97" s="344"/>
      <c r="AB97" s="344"/>
      <c r="AC97" s="345"/>
      <c r="AD97" s="346" t="str">
        <f t="shared" si="74"/>
        <v/>
      </c>
      <c r="AE97" s="347" t="str">
        <f>IF(Z97=0,"",IF($C97=Data!$B$3,Calculs!AC97,IF(Calculs!$C97=Data!$B$5,Data!$B$5,IF(OR(Calculs!$C97=Data!$B$4,$C97=Data!$H$4),Calculs!$C97,"??"))))</f>
        <v/>
      </c>
      <c r="AF97" s="348"/>
      <c r="AG97" s="344"/>
      <c r="AH97" s="344"/>
      <c r="AI97" s="345"/>
      <c r="AJ97" s="346" t="str">
        <f t="shared" si="75"/>
        <v/>
      </c>
      <c r="AK97" s="347" t="str">
        <f>IF(AF97=0,"",IF($C97=Data!$B$3,Calculs!AI97,IF(Calculs!$C97=Data!$B$5,Data!$B$5,IF(OR(Calculs!$C97=Data!$B$4,$C97=Data!$H$4),Calculs!$C97,"??"))))</f>
        <v/>
      </c>
    </row>
    <row r="98" spans="1:37" s="33" customFormat="1" ht="24.9" customHeight="1">
      <c r="A98" s="161" t="str">
        <f>'3 - ECOPROD LABEL Framework'!A98</f>
        <v>J6</v>
      </c>
      <c r="B98" s="162" t="str">
        <f t="array" ref="B98">INDEX(TabInit,MATCH(A98,'3 - ECOPROD LABEL Framework'!$A$3:$A$116,0),COLUMN('3 - ECOPROD LABEL Framework'!B:B))</f>
        <v>Have you adapted filming formats to the intended delivery and broadcast formats?</v>
      </c>
      <c r="C98" s="236">
        <f>INDEX(TabInit,MATCH(A98,'3 - ECOPROD LABEL Framework'!$A$3:$A$116,0),COLUMN('3 - ECOPROD LABEL Framework'!C:C))</f>
        <v>0</v>
      </c>
      <c r="D98" s="164" t="str">
        <f>IF(P98&lt;&gt;0,'3 - ECOPROD LABEL Framework'!D98,IF(SUM(L98:P98)=0,0,IF(C98=Data!$B$3,LARGE(L98:P98,1),IF(C98=Data!$B$4,0,""))))</f>
        <v/>
      </c>
      <c r="E98" s="239">
        <f>IF(C98&lt;&gt;Data!$B$5,$L98,0)</f>
        <v>3</v>
      </c>
      <c r="F98" s="235">
        <f t="shared" si="70"/>
        <v>1</v>
      </c>
      <c r="G98" s="263"/>
      <c r="H98" s="254" t="str">
        <f t="shared" si="71"/>
        <v>J</v>
      </c>
      <c r="I98" s="281" t="str">
        <f t="shared" si="72"/>
        <v>6</v>
      </c>
      <c r="J98" s="239"/>
      <c r="K98" s="238" t="str">
        <f>Data!$H$3</f>
        <v>YES</v>
      </c>
      <c r="L98" s="239">
        <v>3</v>
      </c>
      <c r="M98" s="239"/>
      <c r="N98" s="239"/>
      <c r="O98" s="256"/>
      <c r="P98" s="239"/>
      <c r="Q98" s="239"/>
      <c r="R98" s="342" t="str">
        <f>Data!$H$4</f>
        <v>NO</v>
      </c>
      <c r="S98" s="342"/>
      <c r="T98" s="343">
        <v>4</v>
      </c>
      <c r="U98" s="344">
        <v>1</v>
      </c>
      <c r="V98" s="344">
        <v>1</v>
      </c>
      <c r="W98" s="345">
        <v>0.5</v>
      </c>
      <c r="X98" s="346" t="str">
        <f t="shared" si="73"/>
        <v>411</v>
      </c>
      <c r="Y98" s="347" t="str">
        <f>IF(T98=0,"",IF($C98=Data!$B$3,Calculs!W98,IF(Calculs!$C98=Data!$B$5,Data!$B$5,IF(OR(Calculs!$C98=Data!$B$4,$C98=Data!$H$4),Calculs!$C98,"??"))))</f>
        <v>??</v>
      </c>
      <c r="Z98" s="343">
        <v>4</v>
      </c>
      <c r="AA98" s="344">
        <v>2</v>
      </c>
      <c r="AB98" s="344">
        <v>2</v>
      </c>
      <c r="AC98" s="345">
        <v>0.5</v>
      </c>
      <c r="AD98" s="346" t="str">
        <f t="shared" si="74"/>
        <v>422</v>
      </c>
      <c r="AE98" s="347" t="str">
        <f>IF(Z98=0,"",IF($C98=Data!$B$3,Calculs!AC98,IF(Calculs!$C98=Data!$B$5,Data!$B$5,IF(OR(Calculs!$C98=Data!$B$4,$C98=Data!$H$4),Calculs!$C98,"??"))))</f>
        <v>??</v>
      </c>
      <c r="AF98" s="348"/>
      <c r="AG98" s="344"/>
      <c r="AH98" s="344"/>
      <c r="AI98" s="345"/>
      <c r="AJ98" s="346" t="str">
        <f t="shared" si="75"/>
        <v/>
      </c>
      <c r="AK98" s="347" t="str">
        <f>IF(AF98=0,"",IF($C98=Data!$B$3,Calculs!AI98,IF(Calculs!$C98=Data!$B$5,Data!$B$5,IF(OR(Calculs!$C98=Data!$B$4,$C98=Data!$H$4),Calculs!$C98,"??"))))</f>
        <v/>
      </c>
    </row>
    <row r="99" spans="1:37" s="33" customFormat="1" ht="24.9" customHeight="1">
      <c r="A99" s="173" t="str">
        <f>'3 - ECOPROD LABEL Framework'!A99</f>
        <v>Consumables</v>
      </c>
      <c r="B99" s="137"/>
      <c r="C99" s="138"/>
      <c r="D99" s="174"/>
      <c r="E99" s="174"/>
      <c r="F99" s="174"/>
      <c r="G99" s="263"/>
      <c r="H99" s="286"/>
      <c r="I99" s="137"/>
      <c r="J99" s="258"/>
      <c r="K99" s="258"/>
      <c r="L99" s="258"/>
      <c r="M99" s="258"/>
      <c r="N99" s="258"/>
      <c r="O99" s="258"/>
      <c r="P99" s="304"/>
      <c r="Q99" s="304"/>
      <c r="R99" s="356"/>
      <c r="S99" s="356"/>
      <c r="T99" s="357"/>
      <c r="U99" s="357"/>
      <c r="V99" s="357"/>
      <c r="W99" s="357"/>
      <c r="X99" s="357"/>
      <c r="Y99" s="358"/>
      <c r="Z99" s="357"/>
      <c r="AA99" s="357"/>
      <c r="AB99" s="357"/>
      <c r="AC99" s="357"/>
      <c r="AD99" s="357"/>
      <c r="AE99" s="358"/>
      <c r="AF99" s="357"/>
      <c r="AG99" s="357"/>
      <c r="AH99" s="357"/>
      <c r="AI99" s="357"/>
      <c r="AJ99" s="357"/>
      <c r="AK99" s="358"/>
    </row>
    <row r="100" spans="1:37" s="33" customFormat="1" ht="24.9" customHeight="1">
      <c r="A100" s="161" t="str">
        <f>'3 - ECOPROD LABEL Framework'!A100</f>
        <v>J7</v>
      </c>
      <c r="B100" s="162" t="str">
        <f t="array" ref="B100">INDEX(TabInit,MATCH(A100,'3 - ECOPROD LABEL Framework'!$A$3:$A$116,0),COLUMN('3 - ECOPROD LABEL Framework'!B:B))</f>
        <v>Did you limit the use of technical consumables such as non-rechargeable batteries, gaffer tape, or polystyrene?</v>
      </c>
      <c r="C100" s="236">
        <f>INDEX(TabInit,MATCH(A100,'3 - ECOPROD LABEL Framework'!$A$3:$A$116,0),COLUMN('3 - ECOPROD LABEL Framework'!C:C))</f>
        <v>0</v>
      </c>
      <c r="D100" s="164" t="str">
        <f>IF(P100&lt;&gt;0,'3 - ECOPROD LABEL Framework'!D100,IF(SUM(L100:P100)=0,0,IF(C100=Data!$B$3,LARGE(L100:P100,1),IF(C100=Data!$B$4,0,""))))</f>
        <v/>
      </c>
      <c r="E100" s="239">
        <f>IF(C100&lt;&gt;Data!$B$5,$L100,0)</f>
        <v>3</v>
      </c>
      <c r="F100" s="235">
        <f t="shared" ref="F100:F101" si="76">IF(C100="","x",IF(C100&lt;&gt;0,"x",1))</f>
        <v>1</v>
      </c>
      <c r="G100" s="263"/>
      <c r="H100" s="254" t="str">
        <f>LEFT(A100,1)</f>
        <v>J</v>
      </c>
      <c r="I100" s="281" t="str">
        <f>RIGHT(A100,(LEN(A100)-1))</f>
        <v>7</v>
      </c>
      <c r="J100" s="239"/>
      <c r="K100" s="238" t="str">
        <f>Data!$H$4</f>
        <v>NO</v>
      </c>
      <c r="L100" s="239">
        <v>3</v>
      </c>
      <c r="M100" s="239"/>
      <c r="N100" s="239"/>
      <c r="O100" s="256"/>
      <c r="P100" s="239"/>
      <c r="Q100" s="239"/>
      <c r="R100" s="342"/>
      <c r="S100" s="342"/>
      <c r="T100" s="343"/>
      <c r="U100" s="344"/>
      <c r="V100" s="344"/>
      <c r="W100" s="345"/>
      <c r="X100" s="346" t="str">
        <f t="shared" ref="X100:X101" si="77">T100&amp;U100&amp;V100</f>
        <v/>
      </c>
      <c r="Y100" s="347" t="str">
        <f>IF(T100=0,"",IF($C100=Data!$B$3,Calculs!W100,IF(Calculs!$C100=Data!$B$5,Data!$B$5,IF(OR(Calculs!$C100=Data!$B$4,$C100=Data!$H$4),Calculs!$C100,"??"))))</f>
        <v/>
      </c>
      <c r="Z100" s="343"/>
      <c r="AA100" s="344"/>
      <c r="AB100" s="344"/>
      <c r="AC100" s="345"/>
      <c r="AD100" s="346" t="str">
        <f t="shared" ref="AD100:AD101" si="78">Z100&amp;AA100&amp;AB100</f>
        <v/>
      </c>
      <c r="AE100" s="347" t="str">
        <f>IF(Z100=0,"",IF($C100=Data!$B$3,Calculs!AC100,IF(Calculs!$C100=Data!$B$5,Data!$B$5,IF(OR(Calculs!$C100=Data!$B$4,$C100=Data!$H$4),Calculs!$C100,"??"))))</f>
        <v/>
      </c>
      <c r="AF100" s="348"/>
      <c r="AG100" s="344"/>
      <c r="AH100" s="344"/>
      <c r="AI100" s="345"/>
      <c r="AJ100" s="346" t="str">
        <f t="shared" ref="AJ100:AJ101" si="79">AF100&amp;AG100&amp;AH100</f>
        <v/>
      </c>
      <c r="AK100" s="347" t="str">
        <f>IF(AF100=0,"",IF($C100=Data!$B$3,Calculs!AI100,IF(Calculs!$C100=Data!$B$5,Data!$B$5,IF(OR(Calculs!$C100=Data!$B$4,$C100=Data!$H$4),Calculs!$C100,"??"))))</f>
        <v/>
      </c>
    </row>
    <row r="101" spans="1:37" s="33" customFormat="1" ht="24.9" customHeight="1">
      <c r="A101" s="161" t="str">
        <f>'3 - ECOPROD LABEL Framework'!A101</f>
        <v>J8</v>
      </c>
      <c r="B101" s="162" t="str">
        <f t="array" ref="B101">INDEX(TabInit,MATCH(A101,'3 - ECOPROD LABEL Framework'!$A$3:$A$116,0),COLUMN('3 - ECOPROD LABEL Framework'!B:B))</f>
        <v>Did you ensure proper tracking, sorting, and recycling of batteries (rechargeable or not), electronic equipment waste, and other production waste?</v>
      </c>
      <c r="C101" s="236">
        <f>INDEX(TabInit,MATCH(A101,'3 - ECOPROD LABEL Framework'!$A$3:$A$116,0),COLUMN('3 - ECOPROD LABEL Framework'!C:C))</f>
        <v>0</v>
      </c>
      <c r="D101" s="164" t="str">
        <f>IF(P101&lt;&gt;0,'3 - ECOPROD LABEL Framework'!D101,IF(SUM(L101:P101)=0,0,IF(C101=Data!$B$3,LARGE(L101:P101,1),IF(C101=Data!$B$4,0,""))))</f>
        <v/>
      </c>
      <c r="E101" s="239">
        <f>IF(C101&lt;&gt;Data!$B$5,$L101,0)</f>
        <v>4</v>
      </c>
      <c r="F101" s="235">
        <f t="shared" si="76"/>
        <v>1</v>
      </c>
      <c r="G101" s="263"/>
      <c r="H101" s="254" t="str">
        <f>LEFT(A101,1)</f>
        <v>J</v>
      </c>
      <c r="I101" s="281" t="str">
        <f>RIGHT(A101,(LEN(A101)-1))</f>
        <v>8</v>
      </c>
      <c r="J101" s="239"/>
      <c r="K101" s="238" t="str">
        <f>Data!$H$3</f>
        <v>YES</v>
      </c>
      <c r="L101" s="239">
        <v>4</v>
      </c>
      <c r="M101" s="239"/>
      <c r="N101" s="239"/>
      <c r="O101" s="256"/>
      <c r="P101" s="239"/>
      <c r="Q101" s="239"/>
      <c r="R101" s="342"/>
      <c r="S101" s="342"/>
      <c r="T101" s="343"/>
      <c r="U101" s="344"/>
      <c r="V101" s="344"/>
      <c r="W101" s="345"/>
      <c r="X101" s="346" t="str">
        <f t="shared" si="77"/>
        <v/>
      </c>
      <c r="Y101" s="347" t="str">
        <f>IF(T101=0,"",IF($C101=Data!$B$3,Calculs!W101,IF(Calculs!$C101=Data!$B$5,Data!$B$5,IF(OR(Calculs!$C101=Data!$B$4,$C101=Data!$H$4),Calculs!$C101,"??"))))</f>
        <v/>
      </c>
      <c r="Z101" s="343"/>
      <c r="AA101" s="344"/>
      <c r="AB101" s="344"/>
      <c r="AC101" s="345"/>
      <c r="AD101" s="346" t="str">
        <f t="shared" si="78"/>
        <v/>
      </c>
      <c r="AE101" s="347" t="str">
        <f>IF(Z101=0,"",IF($C101=Data!$B$3,Calculs!AC101,IF(Calculs!$C101=Data!$B$5,Data!$B$5,IF(OR(Calculs!$C101=Data!$B$4,$C101=Data!$H$4),Calculs!$C101,"??"))))</f>
        <v/>
      </c>
      <c r="AF101" s="348"/>
      <c r="AG101" s="344"/>
      <c r="AH101" s="344"/>
      <c r="AI101" s="345"/>
      <c r="AJ101" s="346" t="str">
        <f t="shared" si="79"/>
        <v/>
      </c>
      <c r="AK101" s="347" t="str">
        <f>IF(AF101=0,"",IF($C101=Data!$B$3,Calculs!AI101,IF(Calculs!$C101=Data!$B$5,Data!$B$5,IF(OR(Calculs!$C101=Data!$B$4,$C101=Data!$H$4),Calculs!$C101,"??"))))</f>
        <v/>
      </c>
    </row>
    <row r="102" spans="1:37" s="33" customFormat="1" ht="24.9" customHeight="1">
      <c r="A102" s="173" t="str">
        <f>'3 - ECOPROD LABEL Framework'!A102</f>
        <v>Special Effects</v>
      </c>
      <c r="B102" s="137"/>
      <c r="C102" s="138"/>
      <c r="D102" s="174"/>
      <c r="E102" s="174"/>
      <c r="F102" s="174"/>
      <c r="G102" s="263"/>
      <c r="H102" s="286"/>
      <c r="I102" s="137"/>
      <c r="J102" s="258"/>
      <c r="K102" s="258"/>
      <c r="L102" s="258"/>
      <c r="M102" s="258"/>
      <c r="N102" s="258"/>
      <c r="O102" s="258"/>
      <c r="P102" s="304"/>
      <c r="Q102" s="304"/>
      <c r="R102" s="356"/>
      <c r="S102" s="356"/>
      <c r="T102" s="357"/>
      <c r="U102" s="357"/>
      <c r="V102" s="357"/>
      <c r="W102" s="357"/>
      <c r="X102" s="357"/>
      <c r="Y102" s="358"/>
      <c r="Z102" s="357"/>
      <c r="AA102" s="357"/>
      <c r="AB102" s="357"/>
      <c r="AC102" s="357"/>
      <c r="AD102" s="357"/>
      <c r="AE102" s="358"/>
      <c r="AF102" s="357"/>
      <c r="AG102" s="357"/>
      <c r="AH102" s="357"/>
      <c r="AI102" s="357"/>
      <c r="AJ102" s="357"/>
      <c r="AK102" s="358"/>
    </row>
    <row r="103" spans="1:37" s="33" customFormat="1" ht="24.9" customHeight="1">
      <c r="A103" s="161" t="str">
        <f>'3 - ECOPROD LABEL Framework'!A103</f>
        <v>J9</v>
      </c>
      <c r="B103" s="162" t="str">
        <f t="array" ref="B103">INDEX(TabInit,MATCH(A103,'3 - ECOPROD LABEL Framework'!$A$3:$A$116,0),COLUMN('3 - ECOPROD LABEL Framework'!B:B))</f>
        <v>Did the production prohibit special effects that could damage the environment or involve the destruction of property and resources?</v>
      </c>
      <c r="C103" s="236">
        <f>INDEX(TabInit,MATCH(A103,'3 - ECOPROD LABEL Framework'!$A$3:$A$116,0),COLUMN('3 - ECOPROD LABEL Framework'!C:C))</f>
        <v>0</v>
      </c>
      <c r="D103" s="164" t="str">
        <f>IF(P103&lt;&gt;0,'3 - ECOPROD LABEL Framework'!D103,IF(SUM(L103:P103)=0,0,IF(C103=Data!$B$3,LARGE(L103:P103,1),IF(C103=Data!$B$4,0,""))))</f>
        <v/>
      </c>
      <c r="E103" s="239">
        <f>IF(C103&lt;&gt;Data!$B$5,$L103,0)</f>
        <v>4</v>
      </c>
      <c r="F103" s="235">
        <f>IF(C103="","x",IF(C103&lt;&gt;0,"x",1))</f>
        <v>1</v>
      </c>
      <c r="G103" s="263"/>
      <c r="H103" s="254" t="str">
        <f>LEFT(A103,1)</f>
        <v>J</v>
      </c>
      <c r="I103" s="281" t="str">
        <f>RIGHT(A103,(LEN(A103)-1))</f>
        <v>9</v>
      </c>
      <c r="J103" s="239"/>
      <c r="K103" s="238" t="str">
        <f>Data!$H$3</f>
        <v>YES</v>
      </c>
      <c r="L103" s="239">
        <v>4</v>
      </c>
      <c r="M103" s="239"/>
      <c r="N103" s="239"/>
      <c r="O103" s="256"/>
      <c r="P103" s="239"/>
      <c r="Q103" s="239"/>
      <c r="R103" s="342"/>
      <c r="S103" s="342"/>
      <c r="T103" s="343"/>
      <c r="U103" s="344"/>
      <c r="V103" s="344"/>
      <c r="W103" s="345"/>
      <c r="X103" s="346" t="str">
        <f t="shared" ref="X103" si="80">T103&amp;U103&amp;V103</f>
        <v/>
      </c>
      <c r="Y103" s="347" t="str">
        <f>IF(T103=0,"",IF($C103=Data!$B$3,Calculs!W103,IF(Calculs!$C103=Data!$B$5,Data!$B$5,IF(OR(Calculs!$C103=Data!$B$4,$C103=Data!$H$4),Calculs!$C103,"??"))))</f>
        <v/>
      </c>
      <c r="Z103" s="343"/>
      <c r="AA103" s="344"/>
      <c r="AB103" s="344"/>
      <c r="AC103" s="345"/>
      <c r="AD103" s="346" t="str">
        <f t="shared" ref="AD103" si="81">Z103&amp;AA103&amp;AB103</f>
        <v/>
      </c>
      <c r="AE103" s="347" t="str">
        <f>IF(Z103=0,"",IF($C103=Data!$B$3,Calculs!AC103,IF(Calculs!$C103=Data!$B$5,Data!$B$5,IF(OR(Calculs!$C103=Data!$B$4,$C103=Data!$H$4),Calculs!$C103,"??"))))</f>
        <v/>
      </c>
      <c r="AF103" s="348"/>
      <c r="AG103" s="344"/>
      <c r="AH103" s="344"/>
      <c r="AI103" s="345"/>
      <c r="AJ103" s="346" t="str">
        <f t="shared" ref="AJ103" si="82">AF103&amp;AG103&amp;AH103</f>
        <v/>
      </c>
      <c r="AK103" s="347" t="str">
        <f>IF(AF103=0,"",IF($C103=Data!$B$3,Calculs!AI103,IF(Calculs!$C103=Data!$B$5,Data!$B$5,IF(OR(Calculs!$C103=Data!$B$4,$C103=Data!$H$4),Calculs!$C103,"??"))))</f>
        <v/>
      </c>
    </row>
    <row r="104" spans="1:37" s="33" customFormat="1" ht="24.9" customHeight="1">
      <c r="A104" s="153" t="str">
        <f>'3 - ECOPROD LABEL Framework'!A104</f>
        <v>POST-PRODUCTION AND PRODUCTION CONTROL ROOM</v>
      </c>
      <c r="B104" s="154"/>
      <c r="C104" s="133"/>
      <c r="D104" s="155"/>
      <c r="E104" s="155"/>
      <c r="F104" s="155"/>
      <c r="G104" s="263"/>
      <c r="H104" s="277" t="s">
        <v>90</v>
      </c>
      <c r="I104" s="278">
        <v>0</v>
      </c>
      <c r="J104" s="252"/>
      <c r="K104" s="252"/>
      <c r="L104" s="252"/>
      <c r="M104" s="253"/>
      <c r="N104" s="251"/>
      <c r="O104" s="251"/>
      <c r="P104" s="303"/>
      <c r="Q104" s="498"/>
      <c r="R104" s="362"/>
      <c r="S104" s="362"/>
      <c r="T104" s="363"/>
      <c r="U104" s="363"/>
      <c r="V104" s="363"/>
      <c r="W104" s="363"/>
      <c r="X104" s="363"/>
      <c r="Y104" s="364"/>
      <c r="Z104" s="363"/>
      <c r="AA104" s="363"/>
      <c r="AB104" s="363"/>
      <c r="AC104" s="363"/>
      <c r="AD104" s="363"/>
      <c r="AE104" s="364"/>
      <c r="AF104" s="363"/>
      <c r="AG104" s="363"/>
      <c r="AH104" s="363"/>
      <c r="AI104" s="363"/>
      <c r="AJ104" s="363"/>
      <c r="AK104" s="364"/>
    </row>
    <row r="105" spans="1:37" s="33" customFormat="1" ht="24.9" customHeight="1">
      <c r="A105" s="161" t="str">
        <f>'3 - ECOPROD LABEL Framework'!A105</f>
        <v>K1</v>
      </c>
      <c r="B105" s="162" t="str">
        <f t="array" ref="B105">INDEX(TabInit,MATCH(A105,'3 - ECOPROD LABEL Framework'!$A$3:$A$116,0),COLUMN('3 - ECOPROD LABEL Framework'!B:B))</f>
        <v>Did the production organize a consultation with stakeholders to establish sustainable planning and workflows for post-production?</v>
      </c>
      <c r="C105" s="236">
        <f>INDEX(TabInit,MATCH(A105,'3 - ECOPROD LABEL Framework'!$A$3:$A$116,0),COLUMN('3 - ECOPROD LABEL Framework'!C:C))</f>
        <v>0</v>
      </c>
      <c r="D105" s="164" t="str">
        <f>IF(P105&lt;&gt;0,'3 - ECOPROD LABEL Framework'!D105,IF(SUM(L105:P105)=0,0,IF(C105=Data!$B$3,LARGE(L105:P105,1),IF(C105=Data!$B$4,0,""))))</f>
        <v/>
      </c>
      <c r="E105" s="239">
        <f>IF(C105&lt;&gt;Data!$B$5,$L105,0)</f>
        <v>2</v>
      </c>
      <c r="F105" s="235">
        <f t="shared" ref="F105:F109" si="83">IF(C105="","x",IF(C105&lt;&gt;0,"x",1))</f>
        <v>1</v>
      </c>
      <c r="G105" s="263"/>
      <c r="H105" s="254" t="str">
        <f>LEFT(A105,1)</f>
        <v>K</v>
      </c>
      <c r="I105" s="281" t="str">
        <f>RIGHT(A105,(LEN(A105)-1))</f>
        <v>1</v>
      </c>
      <c r="J105" s="239"/>
      <c r="K105" s="238" t="str">
        <f>Data!$H$4</f>
        <v>NO</v>
      </c>
      <c r="L105" s="239">
        <v>2</v>
      </c>
      <c r="M105" s="239"/>
      <c r="N105" s="239"/>
      <c r="O105" s="256"/>
      <c r="P105" s="239"/>
      <c r="Q105" s="239"/>
      <c r="R105" s="342"/>
      <c r="S105" s="342"/>
      <c r="T105" s="343">
        <v>4</v>
      </c>
      <c r="U105" s="344">
        <v>1</v>
      </c>
      <c r="V105" s="344">
        <v>1</v>
      </c>
      <c r="W105" s="345">
        <v>0.5</v>
      </c>
      <c r="X105" s="346" t="str">
        <f t="shared" ref="X105:X109" si="84">T105&amp;U105&amp;V105</f>
        <v>411</v>
      </c>
      <c r="Y105" s="347" t="str">
        <f>IF(T105=0,"",IF($C105=Data!$B$3,Calculs!W105,IF(Calculs!$C105=Data!$B$5,Data!$B$5,IF(OR(Calculs!$C105=Data!$B$4,$C105=Data!$H$4),Calculs!$C105,"??"))))</f>
        <v>??</v>
      </c>
      <c r="Z105" s="343"/>
      <c r="AA105" s="344"/>
      <c r="AB105" s="344"/>
      <c r="AC105" s="345"/>
      <c r="AD105" s="346" t="str">
        <f t="shared" ref="AD105:AD109" si="85">Z105&amp;AA105&amp;AB105</f>
        <v/>
      </c>
      <c r="AE105" s="347" t="str">
        <f>IF(Z105=0,"",IF($C105=Data!$B$3,Calculs!AC105,IF(Calculs!$C105=Data!$B$5,Data!$B$5,IF(OR(Calculs!$C105=Data!$B$4,$C105=Data!$H$4),Calculs!$C105,"??"))))</f>
        <v/>
      </c>
      <c r="AF105" s="348"/>
      <c r="AG105" s="344"/>
      <c r="AH105" s="344"/>
      <c r="AI105" s="345"/>
      <c r="AJ105" s="346" t="str">
        <f t="shared" ref="AJ105:AJ109" si="86">AF105&amp;AG105&amp;AH105</f>
        <v/>
      </c>
      <c r="AK105" s="347" t="str">
        <f>IF(AF105=0,"",IF($C105=Data!$B$3,Calculs!AI105,IF(Calculs!$C105=Data!$B$5,Data!$B$5,IF(OR(Calculs!$C105=Data!$B$4,$C105=Data!$H$4),Calculs!$C105,"??"))))</f>
        <v/>
      </c>
    </row>
    <row r="106" spans="1:37" s="33" customFormat="1" ht="24.9" customHeight="1">
      <c r="A106" s="161" t="str">
        <f>'3 - ECOPROD LABEL Framework'!A106</f>
        <v>K2</v>
      </c>
      <c r="B106" s="162" t="str">
        <f t="array" ref="B106">INDEX(TabInit,MATCH(A106,'3 - ECOPROD LABEL Framework'!$A$3:$A$116,0),COLUMN('3 - ECOPROD LABEL Framework'!B:B))</f>
        <v>Have actions been taken to limit the energy consumption of post-production infrastructures?</v>
      </c>
      <c r="C106" s="236">
        <f>INDEX(TabInit,MATCH(A106,'3 - ECOPROD LABEL Framework'!$A$3:$A$116,0),COLUMN('3 - ECOPROD LABEL Framework'!C:C))</f>
        <v>0</v>
      </c>
      <c r="D106" s="164" t="str">
        <f>IF(P106&lt;&gt;0,'3 - ECOPROD LABEL Framework'!D106,IF(SUM(L106:P106)=0,0,IF(C106=Data!$B$3,LARGE(L106:P106,1),IF(C106=Data!$B$4,0,""))))</f>
        <v/>
      </c>
      <c r="E106" s="239">
        <f>IF(C106&lt;&gt;Data!$B$5,$L106,0)</f>
        <v>4</v>
      </c>
      <c r="F106" s="235">
        <f t="shared" si="83"/>
        <v>1</v>
      </c>
      <c r="G106" s="263"/>
      <c r="H106" s="254" t="str">
        <f>LEFT(A106,1)</f>
        <v>K</v>
      </c>
      <c r="I106" s="281" t="str">
        <f>RIGHT(A106,(LEN(A106)-1))</f>
        <v>2</v>
      </c>
      <c r="J106" s="239"/>
      <c r="K106" s="238" t="str">
        <f>Data!$H$4</f>
        <v>NO</v>
      </c>
      <c r="L106" s="239">
        <v>4</v>
      </c>
      <c r="M106" s="239"/>
      <c r="N106" s="239"/>
      <c r="O106" s="256"/>
      <c r="P106" s="239"/>
      <c r="Q106" s="239"/>
      <c r="R106" s="342"/>
      <c r="S106" s="342"/>
      <c r="T106" s="343"/>
      <c r="U106" s="344"/>
      <c r="V106" s="344"/>
      <c r="W106" s="345"/>
      <c r="X106" s="346" t="str">
        <f t="shared" si="84"/>
        <v/>
      </c>
      <c r="Y106" s="347" t="str">
        <f>IF(T106=0,"",IF($C106=Data!$B$3,Calculs!W106,IF(Calculs!$C106=Data!$B$5,Data!$B$5,IF(OR(Calculs!$C106=Data!$B$4,$C106=Data!$H$4),Calculs!$C106,"??"))))</f>
        <v/>
      </c>
      <c r="Z106" s="343"/>
      <c r="AA106" s="344"/>
      <c r="AB106" s="344"/>
      <c r="AC106" s="345"/>
      <c r="AD106" s="346" t="str">
        <f t="shared" si="85"/>
        <v/>
      </c>
      <c r="AE106" s="347" t="str">
        <f>IF(Z106=0,"",IF($C106=Data!$B$3,Calculs!AC106,IF(Calculs!$C106=Data!$B$5,Data!$B$5,IF(OR(Calculs!$C106=Data!$B$4,$C106=Data!$H$4),Calculs!$C106,"??"))))</f>
        <v/>
      </c>
      <c r="AF106" s="348"/>
      <c r="AG106" s="344"/>
      <c r="AH106" s="344"/>
      <c r="AI106" s="345"/>
      <c r="AJ106" s="346" t="str">
        <f t="shared" si="86"/>
        <v/>
      </c>
      <c r="AK106" s="347" t="str">
        <f>IF(AF106=0,"",IF($C106=Data!$B$3,Calculs!AI106,IF(Calculs!$C106=Data!$B$5,Data!$B$5,IF(OR(Calculs!$C106=Data!$B$4,$C106=Data!$H$4),Calculs!$C106,"??"))))</f>
        <v/>
      </c>
    </row>
    <row r="107" spans="1:37" s="33" customFormat="1" ht="24.9" customHeight="1">
      <c r="A107" s="161" t="str">
        <f>'3 - ECOPROD LABEL Framework'!A107</f>
        <v>K3</v>
      </c>
      <c r="B107" s="162" t="str">
        <f t="array" ref="B107">INDEX(TabInit,MATCH(A107,'3 - ECOPROD LABEL Framework'!$A$3:$A$116,0),COLUMN('3 - ECOPROD LABEL Framework'!B:B))</f>
        <v>Has the post-production team implemented measures to reduce the material impact of its technical equipment?</v>
      </c>
      <c r="C107" s="236">
        <f>INDEX(TabInit,MATCH(A107,'3 - ECOPROD LABEL Framework'!$A$3:$A$116,0),COLUMN('3 - ECOPROD LABEL Framework'!C:C))</f>
        <v>0</v>
      </c>
      <c r="D107" s="164" t="str">
        <f>IF(P107&lt;&gt;0,'3 - ECOPROD LABEL Framework'!D107,IF(SUM(L107:P107)=0,0,IF(C107=Data!$B$3,LARGE(L107:P107,1),IF(C107=Data!$B$4,0,""))))</f>
        <v/>
      </c>
      <c r="E107" s="239">
        <f>IF(C107&lt;&gt;Data!$B$5,$L107,0)</f>
        <v>4</v>
      </c>
      <c r="F107" s="235">
        <f t="shared" si="83"/>
        <v>1</v>
      </c>
      <c r="G107" s="263"/>
      <c r="H107" s="254" t="str">
        <f>LEFT(A107,1)</f>
        <v>K</v>
      </c>
      <c r="I107" s="281" t="str">
        <f>RIGHT(A107,(LEN(A107)-1))</f>
        <v>3</v>
      </c>
      <c r="J107" s="239"/>
      <c r="K107" s="238" t="str">
        <f>Data!$H$4</f>
        <v>NO</v>
      </c>
      <c r="L107" s="239">
        <v>4</v>
      </c>
      <c r="M107" s="239"/>
      <c r="N107" s="239"/>
      <c r="O107" s="256"/>
      <c r="P107" s="239"/>
      <c r="Q107" s="239"/>
      <c r="R107" s="342"/>
      <c r="S107" s="342"/>
      <c r="T107" s="343">
        <v>4</v>
      </c>
      <c r="U107" s="344">
        <v>2</v>
      </c>
      <c r="V107" s="344">
        <v>1</v>
      </c>
      <c r="W107" s="345">
        <v>0.5</v>
      </c>
      <c r="X107" s="346" t="str">
        <f t="shared" si="84"/>
        <v>421</v>
      </c>
      <c r="Y107" s="347" t="str">
        <f>IF(T107=0,"",IF($C107=Data!$B$3,Calculs!W107,IF(Calculs!$C107=Data!$B$5,Data!$B$5,IF(OR(Calculs!$C107=Data!$B$4,$C107=Data!$H$4),Calculs!$C107,"??"))))</f>
        <v>??</v>
      </c>
      <c r="Z107" s="343"/>
      <c r="AA107" s="344"/>
      <c r="AB107" s="344"/>
      <c r="AC107" s="345"/>
      <c r="AD107" s="346" t="str">
        <f t="shared" si="85"/>
        <v/>
      </c>
      <c r="AE107" s="347" t="str">
        <f>IF(Z107=0,"",IF($C107=Data!$B$3,Calculs!AC107,IF(Calculs!$C107=Data!$B$5,Data!$B$5,IF(OR(Calculs!$C107=Data!$B$4,$C107=Data!$H$4),Calculs!$C107,"??"))))</f>
        <v/>
      </c>
      <c r="AF107" s="348"/>
      <c r="AG107" s="344"/>
      <c r="AH107" s="344"/>
      <c r="AI107" s="345"/>
      <c r="AJ107" s="346" t="str">
        <f t="shared" si="86"/>
        <v/>
      </c>
      <c r="AK107" s="347" t="str">
        <f>IF(AF107=0,"",IF($C107=Data!$B$3,Calculs!AI107,IF(Calculs!$C107=Data!$B$5,Data!$B$5,IF(OR(Calculs!$C107=Data!$B$4,$C107=Data!$H$4),Calculs!$C107,"??"))))</f>
        <v/>
      </c>
    </row>
    <row r="108" spans="1:37" s="33" customFormat="1" ht="24.9" customHeight="1">
      <c r="A108" s="161" t="str">
        <f>'3 - ECOPROD LABEL Framework'!A108</f>
        <v>K4</v>
      </c>
      <c r="B108" s="162" t="str">
        <f t="array" ref="B108">INDEX(TabInit,MATCH(A108,'3 - ECOPROD LABEL Framework'!$A$3:$A$116,0),COLUMN('3 - ECOPROD LABEL Framework'!B:B))</f>
        <v>Have you implemented measures to limit the volume of digital data processed?</v>
      </c>
      <c r="C108" s="236">
        <f>INDEX(TabInit,MATCH(A108,'3 - ECOPROD LABEL Framework'!$A$3:$A$116,0),COLUMN('3 - ECOPROD LABEL Framework'!C:C))</f>
        <v>0</v>
      </c>
      <c r="D108" s="164" t="str">
        <f>IF(P108&lt;&gt;0,'3 - ECOPROD LABEL Framework'!D108,IF(SUM(L108:P108)=0,0,IF(C108=Data!$B$3,LARGE(L108:P108,1),IF(C108=Data!$B$4,0,""))))</f>
        <v/>
      </c>
      <c r="E108" s="239">
        <f>IF(C108&lt;&gt;Data!$B$5,$L108,0)</f>
        <v>4</v>
      </c>
      <c r="F108" s="235">
        <f t="shared" si="83"/>
        <v>1</v>
      </c>
      <c r="G108" s="263"/>
      <c r="H108" s="254" t="str">
        <f>LEFT(A108,1)</f>
        <v>K</v>
      </c>
      <c r="I108" s="281" t="str">
        <f>RIGHT(A108,(LEN(A108)-1))</f>
        <v>4</v>
      </c>
      <c r="J108" s="239"/>
      <c r="K108" s="238" t="str">
        <f>Data!$H$4</f>
        <v>NO</v>
      </c>
      <c r="L108" s="239">
        <v>4</v>
      </c>
      <c r="M108" s="239"/>
      <c r="N108" s="239"/>
      <c r="O108" s="256"/>
      <c r="P108" s="239"/>
      <c r="Q108" s="239"/>
      <c r="R108" s="342" t="str">
        <f>Data!$H$4</f>
        <v>NO</v>
      </c>
      <c r="S108" s="342"/>
      <c r="T108" s="343"/>
      <c r="U108" s="344"/>
      <c r="V108" s="344"/>
      <c r="W108" s="345"/>
      <c r="X108" s="346" t="str">
        <f t="shared" si="84"/>
        <v/>
      </c>
      <c r="Y108" s="347" t="str">
        <f>IF(T108=0,"",IF($C108=Data!$B$3,Calculs!W108,IF(Calculs!$C108=Data!$B$5,Data!$B$5,IF(OR(Calculs!$C108=Data!$B$4,$C108=Data!$H$4),Calculs!$C108,"??"))))</f>
        <v/>
      </c>
      <c r="Z108" s="343">
        <v>4</v>
      </c>
      <c r="AA108" s="344">
        <v>2</v>
      </c>
      <c r="AB108" s="344">
        <v>2</v>
      </c>
      <c r="AC108" s="345">
        <v>0.5</v>
      </c>
      <c r="AD108" s="346" t="str">
        <f t="shared" si="85"/>
        <v>422</v>
      </c>
      <c r="AE108" s="347" t="str">
        <f>IF(Z108=0,"",IF($C108=Data!$B$3,Calculs!AC108,IF(Calculs!$C108=Data!$B$5,Data!$B$5,IF(OR(Calculs!$C108=Data!$B$4,$C108=Data!$H$4),Calculs!$C108,"??"))))</f>
        <v>??</v>
      </c>
      <c r="AF108" s="348"/>
      <c r="AG108" s="344"/>
      <c r="AH108" s="344"/>
      <c r="AI108" s="345"/>
      <c r="AJ108" s="346" t="str">
        <f t="shared" si="86"/>
        <v/>
      </c>
      <c r="AK108" s="347" t="str">
        <f>IF(AF108=0,"",IF($C108=Data!$B$3,Calculs!AI108,IF(Calculs!$C108=Data!$B$5,Data!$B$5,IF(OR(Calculs!$C108=Data!$B$4,$C108=Data!$H$4),Calculs!$C108,"??"))))</f>
        <v/>
      </c>
    </row>
    <row r="109" spans="1:37" s="33" customFormat="1" ht="24.9" customHeight="1">
      <c r="A109" s="161" t="str">
        <f>'3 - ECOPROD LABEL Framework'!A109</f>
        <v>K5</v>
      </c>
      <c r="B109" s="162" t="str">
        <f t="array" ref="B109">INDEX(TabInit,MATCH(A109,'3 - ECOPROD LABEL Framework'!$A$3:$A$116,0),COLUMN('3 - ECOPROD LABEL Framework'!B:B))</f>
        <v>Have you chosen data storage and archiving techniques that minimize the environmental impact?</v>
      </c>
      <c r="C109" s="236">
        <f>INDEX(TabInit,MATCH(A109,'3 - ECOPROD LABEL Framework'!$A$3:$A$116,0),COLUMN('3 - ECOPROD LABEL Framework'!C:C))</f>
        <v>0</v>
      </c>
      <c r="D109" s="164" t="str">
        <f>IF(P109&lt;&gt;0,'3 - ECOPROD LABEL Framework'!D109,IF(SUM(L109:P109)=0,0,IF(C109=Data!$B$3,LARGE(L109:P109,1),IF(C109=Data!$B$4,0,""))))</f>
        <v/>
      </c>
      <c r="E109" s="239">
        <f>IF(C109&lt;&gt;Data!$B$5,$L109,0)</f>
        <v>4</v>
      </c>
      <c r="F109" s="235">
        <f t="shared" si="83"/>
        <v>1</v>
      </c>
      <c r="G109" s="263"/>
      <c r="H109" s="254" t="str">
        <f>LEFT(A109,1)</f>
        <v>K</v>
      </c>
      <c r="I109" s="281" t="str">
        <f>RIGHT(A109,(LEN(A109)-1))</f>
        <v>5</v>
      </c>
      <c r="J109" s="239"/>
      <c r="K109" s="238" t="str">
        <f>Data!$H$4</f>
        <v>NO</v>
      </c>
      <c r="L109" s="239">
        <v>4</v>
      </c>
      <c r="M109" s="239"/>
      <c r="N109" s="239"/>
      <c r="O109" s="256"/>
      <c r="P109" s="239"/>
      <c r="Q109" s="239"/>
      <c r="R109" s="342" t="str">
        <f>Data!$H$4</f>
        <v>NO</v>
      </c>
      <c r="S109" s="342"/>
      <c r="T109" s="343">
        <v>4</v>
      </c>
      <c r="U109" s="344">
        <v>2</v>
      </c>
      <c r="V109" s="344">
        <v>2</v>
      </c>
      <c r="W109" s="345">
        <v>0.5</v>
      </c>
      <c r="X109" s="346" t="str">
        <f t="shared" si="84"/>
        <v>422</v>
      </c>
      <c r="Y109" s="347" t="str">
        <f>IF(T109=0,"",IF($C109=Data!$B$3,Calculs!W109,IF(Calculs!$C109=Data!$B$5,Data!$B$5,IF(OR(Calculs!$C109=Data!$B$4,$C109=Data!$H$4),Calculs!$C109,"??"))))</f>
        <v>??</v>
      </c>
      <c r="Z109" s="343"/>
      <c r="AA109" s="344"/>
      <c r="AB109" s="344"/>
      <c r="AC109" s="345"/>
      <c r="AD109" s="346" t="str">
        <f t="shared" si="85"/>
        <v/>
      </c>
      <c r="AE109" s="347" t="str">
        <f>IF(Z109=0,"",IF($C109=Data!$B$3,Calculs!AC109,IF(Calculs!$C109=Data!$B$5,Data!$B$5,IF(OR(Calculs!$C109=Data!$B$4,$C109=Data!$H$4),Calculs!$C109,"??"))))</f>
        <v/>
      </c>
      <c r="AF109" s="348"/>
      <c r="AG109" s="344"/>
      <c r="AH109" s="344"/>
      <c r="AI109" s="345"/>
      <c r="AJ109" s="346" t="str">
        <f t="shared" si="86"/>
        <v/>
      </c>
      <c r="AK109" s="347" t="str">
        <f>IF(AF109=0,"",IF($C109=Data!$B$3,Calculs!AI109,IF(Calculs!$C109=Data!$B$5,Data!$B$5,IF(OR(Calculs!$C109=Data!$B$4,$C109=Data!$H$4),Calculs!$C109,"??"))))</f>
        <v/>
      </c>
    </row>
    <row r="110" spans="1:37" s="33" customFormat="1" ht="24.9" customHeight="1">
      <c r="A110" s="153" t="str">
        <f>'3 - ECOPROD LABEL Framework'!A110</f>
        <v>QUALITY OF LIFE AT WORK, INCLUSION, GENDER PARITY AND FIGHT AGAINST DISCRIMINATION</v>
      </c>
      <c r="B110" s="154"/>
      <c r="C110" s="133"/>
      <c r="D110" s="155"/>
      <c r="E110" s="155"/>
      <c r="F110" s="155"/>
      <c r="G110" s="263"/>
      <c r="H110" s="277" t="s">
        <v>19</v>
      </c>
      <c r="I110" s="278">
        <v>0</v>
      </c>
      <c r="J110" s="252"/>
      <c r="K110" s="252"/>
      <c r="L110" s="252"/>
      <c r="M110" s="253"/>
      <c r="N110" s="251"/>
      <c r="O110" s="251"/>
      <c r="P110" s="303"/>
      <c r="Q110" s="498"/>
      <c r="R110" s="362"/>
      <c r="S110" s="362"/>
      <c r="T110" s="363"/>
      <c r="U110" s="363"/>
      <c r="V110" s="363"/>
      <c r="W110" s="363"/>
      <c r="X110" s="363"/>
      <c r="Y110" s="364"/>
      <c r="Z110" s="363"/>
      <c r="AA110" s="363"/>
      <c r="AB110" s="363"/>
      <c r="AC110" s="363"/>
      <c r="AD110" s="363"/>
      <c r="AE110" s="364"/>
      <c r="AF110" s="363"/>
      <c r="AG110" s="363"/>
      <c r="AH110" s="363"/>
      <c r="AI110" s="363"/>
      <c r="AJ110" s="363"/>
      <c r="AK110" s="364"/>
    </row>
    <row r="111" spans="1:37" s="33" customFormat="1" ht="24.9" customHeight="1">
      <c r="A111" s="168" t="str">
        <f>'3 - ECOPROD LABEL Framework'!A111</f>
        <v>L1</v>
      </c>
      <c r="B111" s="169" t="str">
        <f t="array" ref="B111">INDEX(TabInit,MATCH(A111,'3 - ECOPROD LABEL Framework'!$A$3:$A$116,0),COLUMN('3 - ECOPROD LABEL Framework'!B:B))</f>
        <v>BONUS
Have you included work-life quality (QLW) objectives in the production schedule?</v>
      </c>
      <c r="C111" s="240">
        <f>INDEX(TabInit,MATCH(A111,'3 - ECOPROD LABEL Framework'!$A$3:$A$116,0),COLUMN('3 - ECOPROD LABEL Framework'!C:C))</f>
        <v>0</v>
      </c>
      <c r="D111" s="171" t="str">
        <f>IF(P111&lt;&gt;0,'3 - ECOPROD LABEL Framework'!D111,IF(SUM(L111:P111)=0,0,IF(C111=Data!$B$3,LARGE(L111:P111,1),IF(C111=Data!$B$4,0,""))))</f>
        <v/>
      </c>
      <c r="E111" s="239">
        <f>IF(C111&lt;&gt;Data!$B$5,$L111,0)</f>
        <v>0</v>
      </c>
      <c r="F111" s="235">
        <f t="shared" ref="F111:F115" si="87">IF(C111="","x",IF(C111&lt;&gt;0,"x",1))</f>
        <v>1</v>
      </c>
      <c r="G111" s="263"/>
      <c r="H111" s="284" t="str">
        <f>LEFT(A111,1)</f>
        <v>L</v>
      </c>
      <c r="I111" s="285" t="str">
        <f>RIGHT(A111,(LEN(A111)-1))</f>
        <v>1</v>
      </c>
      <c r="J111" s="239"/>
      <c r="K111" s="238" t="str">
        <f>Data!$H$4</f>
        <v>NO</v>
      </c>
      <c r="L111" s="239"/>
      <c r="M111" s="239"/>
      <c r="N111" s="239">
        <v>2</v>
      </c>
      <c r="O111" s="239">
        <v>2</v>
      </c>
      <c r="P111" s="239"/>
      <c r="Q111" s="239"/>
      <c r="R111" s="342" t="str">
        <f>Data!$H$4</f>
        <v>NO</v>
      </c>
      <c r="S111" s="342"/>
      <c r="T111" s="343">
        <v>6</v>
      </c>
      <c r="U111" s="344">
        <v>2</v>
      </c>
      <c r="V111" s="344">
        <v>3</v>
      </c>
      <c r="W111" s="345">
        <v>1</v>
      </c>
      <c r="X111" s="346" t="str">
        <f t="shared" ref="X111:X115" si="88">T111&amp;U111&amp;V111</f>
        <v>623</v>
      </c>
      <c r="Y111" s="347" t="str">
        <f>IF(T111=0,"",IF($C111=Data!$B$3,Calculs!W111,IF(Calculs!$C111=Data!$B$5,Data!$B$5,IF(OR(Calculs!$C111=Data!$B$4,$C111=Data!$H$4),Calculs!$C111,"??"))))</f>
        <v>??</v>
      </c>
      <c r="Z111" s="343"/>
      <c r="AA111" s="344"/>
      <c r="AB111" s="344"/>
      <c r="AC111" s="345"/>
      <c r="AD111" s="346" t="str">
        <f t="shared" ref="AD111:AD115" si="89">Z111&amp;AA111&amp;AB111</f>
        <v/>
      </c>
      <c r="AE111" s="347" t="str">
        <f>IF(Z111=0,"",IF($C111=Data!$B$3,Calculs!AC111,IF(Calculs!$C111=Data!$B$5,Data!$B$5,IF(OR(Calculs!$C111=Data!$B$4,$C111=Data!$H$4),Calculs!$C111,"??"))))</f>
        <v/>
      </c>
      <c r="AF111" s="348"/>
      <c r="AG111" s="344"/>
      <c r="AH111" s="344"/>
      <c r="AI111" s="345"/>
      <c r="AJ111" s="346" t="str">
        <f t="shared" ref="AJ111:AJ115" si="90">AF111&amp;AG111&amp;AH111</f>
        <v/>
      </c>
      <c r="AK111" s="347" t="str">
        <f>IF(AF111=0,"",IF($C111=Data!$B$3,Calculs!AI111,IF(Calculs!$C111=Data!$B$5,Data!$B$5,IF(OR(Calculs!$C111=Data!$B$4,$C111=Data!$H$4),Calculs!$C111,"??"))))</f>
        <v/>
      </c>
    </row>
    <row r="112" spans="1:37" s="33" customFormat="1" ht="24.9" customHeight="1">
      <c r="A112" s="168" t="str">
        <f>'3 - ECOPROD LABEL Framework'!A112</f>
        <v>L2.1</v>
      </c>
      <c r="B112" s="169" t="str">
        <f t="array" ref="B112">INDEX(TabInit,MATCH(A112,'3 - ECOPROD LABEL Framework'!$A$3:$A$116,0),COLUMN('3 - ECOPROD LABEL Framework'!B:B))</f>
        <v>BONUS
Have you implemented an initiative to raise awareness regarding inclusive recruitment practices?</v>
      </c>
      <c r="C112" s="240">
        <f>INDEX(TabInit,MATCH(A112,'3 - ECOPROD LABEL Framework'!$A$3:$A$116,0),COLUMN('3 - ECOPROD LABEL Framework'!C:C))</f>
        <v>0</v>
      </c>
      <c r="D112" s="171" t="str">
        <f>IF(P112&lt;&gt;0,'3 - ECOPROD LABEL Framework'!D112,IF(SUM(L112:P112)=0,0,IF(C112=Data!$B$3,LARGE(L112:P112,1),IF(C112=Data!$B$4,0,""))))</f>
        <v/>
      </c>
      <c r="E112" s="239">
        <f>IF(C112&lt;&gt;Data!$B$5,$L112,0)</f>
        <v>0</v>
      </c>
      <c r="F112" s="235">
        <f t="shared" si="87"/>
        <v>1</v>
      </c>
      <c r="G112" s="263"/>
      <c r="H112" s="284" t="str">
        <f>LEFT(A112,1)</f>
        <v>L</v>
      </c>
      <c r="I112" s="285" t="str">
        <f>RIGHT(A112,(LEN(A112)-1))</f>
        <v>2.1</v>
      </c>
      <c r="J112" s="239"/>
      <c r="K112" s="238" t="str">
        <f>Data!$H$4</f>
        <v>NO</v>
      </c>
      <c r="L112" s="239"/>
      <c r="M112" s="239"/>
      <c r="N112" s="239">
        <v>2</v>
      </c>
      <c r="O112" s="239">
        <v>2</v>
      </c>
      <c r="P112" s="239"/>
      <c r="Q112" s="239"/>
      <c r="R112" s="342" t="str">
        <f>Data!$H$4</f>
        <v>NO</v>
      </c>
      <c r="S112" s="342"/>
      <c r="T112" s="343">
        <v>6</v>
      </c>
      <c r="U112" s="344">
        <v>1</v>
      </c>
      <c r="V112" s="344">
        <v>1</v>
      </c>
      <c r="W112" s="345">
        <v>1</v>
      </c>
      <c r="X112" s="346" t="str">
        <f t="shared" si="88"/>
        <v>611</v>
      </c>
      <c r="Y112" s="347" t="str">
        <f>IF(T112=0,"",IF($C112=Data!$B$3,Calculs!W112,IF(Calculs!$C112=Data!$B$5,Data!$B$5,IF(OR(Calculs!$C112=Data!$B$4,$C112=Data!$H$4),Calculs!$C112,"??"))))</f>
        <v>??</v>
      </c>
      <c r="Z112" s="343"/>
      <c r="AA112" s="344"/>
      <c r="AB112" s="344"/>
      <c r="AC112" s="345"/>
      <c r="AD112" s="346" t="str">
        <f t="shared" si="89"/>
        <v/>
      </c>
      <c r="AE112" s="347" t="str">
        <f>IF(Z112=0,"",IF($C112=Data!$B$3,Calculs!AC112,IF(Calculs!$C112=Data!$B$5,Data!$B$5,IF(OR(Calculs!$C112=Data!$B$4,$C112=Data!$H$4),Calculs!$C112,"??"))))</f>
        <v/>
      </c>
      <c r="AF112" s="348"/>
      <c r="AG112" s="344"/>
      <c r="AH112" s="344"/>
      <c r="AI112" s="345"/>
      <c r="AJ112" s="346" t="str">
        <f t="shared" si="90"/>
        <v/>
      </c>
      <c r="AK112" s="347" t="str">
        <f>IF(AF112=0,"",IF($C112=Data!$B$3,Calculs!AI112,IF(Calculs!$C112=Data!$B$5,Data!$B$5,IF(OR(Calculs!$C112=Data!$B$4,$C112=Data!$H$4),Calculs!$C112,"??"))))</f>
        <v/>
      </c>
    </row>
    <row r="113" spans="1:37" s="33" customFormat="1" ht="24.9" customHeight="1">
      <c r="A113" s="168" t="str">
        <f>'3 - ECOPROD LABEL Framework'!A113</f>
        <v>L2.2</v>
      </c>
      <c r="B113" s="169" t="str">
        <f t="array" ref="B113">INDEX(TabInit,MATCH(A113,'3 - ECOPROD LABEL Framework'!$A$3:$A$116,0),COLUMN('3 - ECOPROD LABEL Framework'!B:B))</f>
        <v>BONUS
Did you use networks dedicated to inclusive recruitment?</v>
      </c>
      <c r="C113" s="240">
        <f>INDEX(TabInit,MATCH(A113,'3 - ECOPROD LABEL Framework'!$A$3:$A$116,0),COLUMN('3 - ECOPROD LABEL Framework'!C:C))</f>
        <v>0</v>
      </c>
      <c r="D113" s="171" t="str">
        <f>IF(P113&lt;&gt;0,'3 - ECOPROD LABEL Framework'!D113,IF(SUM(L113:P113)=0,0,IF(C113=Data!$B$3,LARGE(L113:P113,1),IF(C113=Data!$B$4,0,""))))</f>
        <v/>
      </c>
      <c r="E113" s="239">
        <f>IF(C113&lt;&gt;Data!$B$5,$L113,0)</f>
        <v>0</v>
      </c>
      <c r="F113" s="235">
        <f t="shared" si="87"/>
        <v>1</v>
      </c>
      <c r="G113" s="263"/>
      <c r="H113" s="284" t="str">
        <f>LEFT(A113,1)</f>
        <v>L</v>
      </c>
      <c r="I113" s="285" t="str">
        <f>RIGHT(A113,(LEN(A113)-1))</f>
        <v>2.2</v>
      </c>
      <c r="J113" s="239"/>
      <c r="K113" s="238" t="str">
        <f>Data!$H$4</f>
        <v>NO</v>
      </c>
      <c r="L113" s="239"/>
      <c r="M113" s="239"/>
      <c r="N113" s="239">
        <v>1</v>
      </c>
      <c r="O113" s="239">
        <v>1</v>
      </c>
      <c r="P113" s="239"/>
      <c r="Q113" s="239"/>
      <c r="R113" s="342" t="str">
        <f>Data!$H$4</f>
        <v>NO</v>
      </c>
      <c r="S113" s="342"/>
      <c r="T113" s="343">
        <v>6</v>
      </c>
      <c r="U113" s="344">
        <v>2</v>
      </c>
      <c r="V113" s="344">
        <v>1</v>
      </c>
      <c r="W113" s="345">
        <v>1</v>
      </c>
      <c r="X113" s="346" t="str">
        <f t="shared" si="88"/>
        <v>621</v>
      </c>
      <c r="Y113" s="347" t="str">
        <f>IF(T113=0,"",IF($C113=Data!$B$3,Calculs!W113,IF(Calculs!$C113=Data!$B$5,Data!$B$5,IF(OR(Calculs!$C113=Data!$B$4,$C113=Data!$H$4),Calculs!$C113,"??"))))</f>
        <v>??</v>
      </c>
      <c r="Z113" s="343"/>
      <c r="AA113" s="344"/>
      <c r="AB113" s="344"/>
      <c r="AC113" s="345"/>
      <c r="AD113" s="346" t="str">
        <f t="shared" si="89"/>
        <v/>
      </c>
      <c r="AE113" s="347" t="str">
        <f>IF(Z113=0,"",IF($C113=Data!$B$3,Calculs!AC113,IF(Calculs!$C113=Data!$B$5,Data!$B$5,IF(OR(Calculs!$C113=Data!$B$4,$C113=Data!$H$4),Calculs!$C113,"??"))))</f>
        <v/>
      </c>
      <c r="AF113" s="348"/>
      <c r="AG113" s="344"/>
      <c r="AH113" s="344"/>
      <c r="AI113" s="345"/>
      <c r="AJ113" s="346" t="str">
        <f t="shared" si="90"/>
        <v/>
      </c>
      <c r="AK113" s="347" t="str">
        <f>IF(AF113=0,"",IF($C113=Data!$B$3,Calculs!AI113,IF(Calculs!$C113=Data!$B$5,Data!$B$5,IF(OR(Calculs!$C113=Data!$B$4,$C113=Data!$H$4),Calculs!$C113,"??"))))</f>
        <v/>
      </c>
    </row>
    <row r="114" spans="1:37" s="33" customFormat="1" ht="24.9" customHeight="1">
      <c r="A114" s="168" t="str">
        <f>'3 - ECOPROD LABEL Framework'!A114</f>
        <v>L3</v>
      </c>
      <c r="B114" s="169" t="str">
        <f t="array" ref="B114">INDEX(TabInit,MATCH(A114,'3 - ECOPROD LABEL Framework'!$A$3:$A$116,0),COLUMN('3 - ECOPROD LABEL Framework'!B:B))</f>
        <v>Have you measured the gender parity ratio of the technical and management teams?</v>
      </c>
      <c r="C114" s="245">
        <f>INDEX(TabInit,MATCH(A114,'3 - ECOPROD LABEL Framework'!$A$3:$A$116,0),COLUMN('3 - ECOPROD LABEL Framework'!C:C))</f>
        <v>0</v>
      </c>
      <c r="D114" s="192">
        <f>IF(P114&lt;&gt;0,'3 - ECOPROD LABEL Framework'!D114,IF(SUM(L114:P114)=0,0,IF(C114=Data!$B$3,LARGE(L114:P114,1),IF(C114=Data!$B$4,0,""))))</f>
        <v>0</v>
      </c>
      <c r="E114" s="239">
        <f>IF(C114&lt;&gt;Data!$B$5,$L114,0)</f>
        <v>0</v>
      </c>
      <c r="F114" s="235">
        <f t="shared" si="87"/>
        <v>1</v>
      </c>
      <c r="G114" s="263"/>
      <c r="H114" s="284" t="str">
        <f>LEFT(A114,1)</f>
        <v>L</v>
      </c>
      <c r="I114" s="285" t="str">
        <f>RIGHT(A114,(LEN(A114)-1))</f>
        <v>3</v>
      </c>
      <c r="J114" s="239"/>
      <c r="K114" s="238" t="str">
        <f>Data!$H$4</f>
        <v>NO</v>
      </c>
      <c r="L114" s="239"/>
      <c r="M114" s="239"/>
      <c r="N114" s="239"/>
      <c r="O114" s="239"/>
      <c r="P114" s="239"/>
      <c r="Q114" s="239"/>
      <c r="R114" s="342" t="str">
        <f>Data!$H$4</f>
        <v>NO</v>
      </c>
      <c r="S114" s="342"/>
      <c r="T114" s="343">
        <v>6</v>
      </c>
      <c r="U114" s="344">
        <v>1</v>
      </c>
      <c r="V114" s="344">
        <v>2</v>
      </c>
      <c r="W114" s="345">
        <v>1</v>
      </c>
      <c r="X114" s="346" t="str">
        <f t="shared" si="88"/>
        <v>612</v>
      </c>
      <c r="Y114" s="347" t="str">
        <f>IF(T114=0,"",IF($C114=Data!$B$3,Calculs!W114,IF(Calculs!$C114=Data!$B$5,Data!$B$5,IF(OR(Calculs!$C114=Data!$B$4,$C114=Data!$H$4),Calculs!$C114,"??"))))</f>
        <v>??</v>
      </c>
      <c r="Z114" s="343"/>
      <c r="AA114" s="344"/>
      <c r="AB114" s="344"/>
      <c r="AC114" s="345"/>
      <c r="AD114" s="346" t="str">
        <f t="shared" si="89"/>
        <v/>
      </c>
      <c r="AE114" s="347" t="str">
        <f>IF(Z114=0,"",IF($C114=Data!$B$3,Calculs!AC114,IF(Calculs!$C114=Data!$B$5,Data!$B$5,IF(OR(Calculs!$C114=Data!$B$4,$C114=Data!$H$4),Calculs!$C114,"??"))))</f>
        <v/>
      </c>
      <c r="AF114" s="348"/>
      <c r="AG114" s="344"/>
      <c r="AH114" s="344"/>
      <c r="AI114" s="345"/>
      <c r="AJ114" s="346" t="str">
        <f t="shared" si="90"/>
        <v/>
      </c>
      <c r="AK114" s="347" t="str">
        <f>IF(AF114=0,"",IF($C114=Data!$B$3,Calculs!AI114,IF(Calculs!$C114=Data!$B$5,Data!$B$5,IF(OR(Calculs!$C114=Data!$B$4,$C114=Data!$H$4),Calculs!$C114,"??"))))</f>
        <v/>
      </c>
    </row>
    <row r="115" spans="1:37" s="33" customFormat="1" ht="24.75" customHeight="1">
      <c r="A115" s="168" t="str">
        <f>'3 - ECOPROD LABEL Framework'!A115</f>
        <v>L3.1</v>
      </c>
      <c r="B115" s="169" t="str">
        <f t="array" ref="B115">INDEX(TabInit,MATCH(A115,'3 - ECOPROD LABEL Framework'!$A$3:$A$116,0),COLUMN('3 - ECOPROD LABEL Framework'!B:B))</f>
        <v>BONUS
Have you formed a gender-balanced technical team and/or management team, with women representing at least 40% of the workforce?</v>
      </c>
      <c r="C115" s="240">
        <f>INDEX(TabInit,MATCH(A115,'3 - ECOPROD LABEL Framework'!$A$3:$A$116,0),COLUMN('3 - ECOPROD LABEL Framework'!C:C))</f>
        <v>0</v>
      </c>
      <c r="D115" s="171" t="str">
        <f>IF(P115&lt;&gt;0,'3 - ECOPROD LABEL Framework'!D115,IF(SUM(L115:P115)=0,0,IF(C115=Data!$B$3,LARGE(L115:P115,1),IF(C115=Data!$B$4,0,""))))</f>
        <v/>
      </c>
      <c r="E115" s="239">
        <f>IF(C115&lt;&gt;Data!$B$5,$L115,0)</f>
        <v>0</v>
      </c>
      <c r="F115" s="235">
        <f t="shared" si="87"/>
        <v>1</v>
      </c>
      <c r="G115" s="263"/>
      <c r="H115" s="284" t="str">
        <f>LEFT(A115,1)</f>
        <v>L</v>
      </c>
      <c r="I115" s="285" t="str">
        <f>RIGHT(A115,(LEN(A115)-1))</f>
        <v>3.1</v>
      </c>
      <c r="J115" s="239"/>
      <c r="K115" s="238" t="str">
        <f>Data!$H$4</f>
        <v>NO</v>
      </c>
      <c r="L115" s="239"/>
      <c r="M115" s="239"/>
      <c r="N115" s="239">
        <v>3</v>
      </c>
      <c r="O115" s="239">
        <v>3</v>
      </c>
      <c r="P115" s="239"/>
      <c r="Q115" s="239"/>
      <c r="R115" s="342" t="str">
        <f>Data!$H$4</f>
        <v>NO</v>
      </c>
      <c r="S115" s="342"/>
      <c r="T115" s="343">
        <v>6</v>
      </c>
      <c r="U115" s="344">
        <v>2</v>
      </c>
      <c r="V115" s="344">
        <v>2</v>
      </c>
      <c r="W115" s="345">
        <v>1</v>
      </c>
      <c r="X115" s="346" t="str">
        <f t="shared" si="88"/>
        <v>622</v>
      </c>
      <c r="Y115" s="347" t="str">
        <f>IF(T115=0,"",IF($C115=Data!$B$3,Calculs!W115,IF(Calculs!$C115=Data!$B$5,Data!$B$5,IF(OR(Calculs!$C115=Data!$B$4,$C115=Data!$H$4),Calculs!$C115,"??"))))</f>
        <v>??</v>
      </c>
      <c r="Z115" s="343"/>
      <c r="AA115" s="344"/>
      <c r="AB115" s="344"/>
      <c r="AC115" s="345"/>
      <c r="AD115" s="346" t="str">
        <f t="shared" si="89"/>
        <v/>
      </c>
      <c r="AE115" s="347" t="str">
        <f>IF(Z115=0,"",IF($C115=Data!$B$3,Calculs!AC115,IF(Calculs!$C115=Data!$B$5,Data!$B$5,IF(OR(Calculs!$C115=Data!$B$4,$C115=Data!$H$4),Calculs!$C115,"??"))))</f>
        <v/>
      </c>
      <c r="AF115" s="348"/>
      <c r="AG115" s="344"/>
      <c r="AH115" s="344"/>
      <c r="AI115" s="345"/>
      <c r="AJ115" s="346" t="str">
        <f t="shared" si="90"/>
        <v/>
      </c>
      <c r="AK115" s="347" t="str">
        <f>IF(AF115=0,"",IF($C115=Data!$B$3,Calculs!AI115,IF(Calculs!$C115=Data!$B$5,Data!$B$5,IF(OR(Calculs!$C115=Data!$B$4,$C115=Data!$H$4),Calculs!$C115,"??"))))</f>
        <v/>
      </c>
    </row>
    <row r="116" spans="1:37" s="33" customFormat="1" ht="7.5" customHeight="1">
      <c r="A116" s="231"/>
      <c r="B116" s="232" t="s">
        <v>10</v>
      </c>
      <c r="C116" s="233"/>
      <c r="D116" s="231"/>
      <c r="E116" s="231"/>
      <c r="F116" s="231"/>
      <c r="G116" s="63"/>
      <c r="H116" s="276"/>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1"/>
      <c r="AJ116" s="231"/>
      <c r="AK116" s="231"/>
    </row>
    <row r="117" spans="1:37" ht="15.75" customHeight="1">
      <c r="A117" s="30"/>
      <c r="B117" s="31"/>
      <c r="C117" s="30" t="str">
        <f>IF(SUM(F3:F116)=0,'Données - phrases'!$B$3,IF(SUM(F3:F116)=1,'Données - phrases'!$B$4,IF(SUM(F3:F116)&gt;1,'Données - phrases'!$B$5&amp;SUM(F3:F116)&amp;'Données - phrases'!$B$6,"")))</f>
        <v>85 criteria still unanswered !</v>
      </c>
      <c r="D117" s="30"/>
      <c r="E117" s="64"/>
      <c r="F117" s="65"/>
      <c r="H117" s="289"/>
      <c r="I117" s="290"/>
      <c r="J117" s="66"/>
      <c r="K117" s="66"/>
      <c r="L117" s="66"/>
      <c r="M117" s="66"/>
      <c r="N117" s="66"/>
      <c r="O117" s="66"/>
      <c r="P117" s="66"/>
      <c r="Q117" s="66"/>
      <c r="R117" s="365"/>
      <c r="S117" s="365"/>
      <c r="T117" s="365"/>
      <c r="U117" s="365"/>
      <c r="V117" s="365"/>
      <c r="W117" s="366"/>
      <c r="X117" s="367"/>
      <c r="Y117" s="368"/>
      <c r="Z117" s="365"/>
      <c r="AA117" s="365"/>
      <c r="AB117" s="365"/>
      <c r="AC117" s="366"/>
      <c r="AD117" s="367"/>
      <c r="AE117" s="368"/>
      <c r="AF117" s="365"/>
      <c r="AG117" s="365"/>
      <c r="AH117" s="365"/>
      <c r="AI117" s="366"/>
      <c r="AJ117" s="367"/>
      <c r="AK117" s="368"/>
    </row>
    <row r="118" spans="1:37" ht="17.25" customHeight="1">
      <c r="A118" s="30"/>
      <c r="B118" s="51" t="str">
        <f>'3 - ECOPROD LABEL Framework'!B118</f>
        <v xml:space="preserve">Total applicable points </v>
      </c>
      <c r="C118" s="57">
        <f>SUM($E$3:$E$116)</f>
        <v>224</v>
      </c>
      <c r="D118" s="24"/>
      <c r="E118" s="30"/>
      <c r="F118" s="67"/>
      <c r="H118" s="289"/>
      <c r="I118" s="290"/>
      <c r="J118" s="66"/>
      <c r="K118" s="66"/>
      <c r="L118" s="66"/>
      <c r="M118" s="66"/>
      <c r="N118" s="66"/>
      <c r="O118" s="66"/>
      <c r="P118" s="66"/>
      <c r="Q118" s="66"/>
      <c r="R118" s="365"/>
      <c r="S118" s="365"/>
      <c r="T118" s="365"/>
      <c r="U118" s="365"/>
      <c r="V118" s="365"/>
      <c r="W118" s="366"/>
      <c r="X118" s="367"/>
      <c r="Y118" s="368"/>
      <c r="Z118" s="365"/>
      <c r="AA118" s="365"/>
      <c r="AB118" s="365"/>
      <c r="AC118" s="366"/>
      <c r="AD118" s="367"/>
      <c r="AE118" s="368"/>
      <c r="AF118" s="365"/>
      <c r="AG118" s="365"/>
      <c r="AH118" s="365"/>
      <c r="AI118" s="366"/>
      <c r="AJ118" s="367"/>
      <c r="AK118" s="368"/>
    </row>
    <row r="119" spans="1:37" ht="17.25" customHeight="1">
      <c r="A119" s="30"/>
      <c r="B119" s="51" t="str">
        <f>'3 - ECOPROD LABEL Framework'!B119</f>
        <v>Total points obtained (excluding bonuses and penalties)</v>
      </c>
      <c r="C119" s="57">
        <f>SUM($D$3:$D$116)-SUMIF($P$3:$P$116,"&gt;0",($D$3:$D$116))-C120</f>
        <v>0</v>
      </c>
      <c r="D119" s="30"/>
      <c r="E119" s="30"/>
      <c r="F119" s="67"/>
      <c r="H119" s="289"/>
      <c r="I119" s="290"/>
      <c r="J119" s="66"/>
      <c r="K119" s="66"/>
      <c r="L119" s="66"/>
      <c r="M119" s="66"/>
      <c r="N119" s="66"/>
      <c r="O119" s="66"/>
      <c r="P119" s="66"/>
      <c r="Q119" s="66"/>
      <c r="R119" s="365"/>
      <c r="S119" s="365"/>
      <c r="T119" s="365"/>
      <c r="U119" s="365"/>
      <c r="V119" s="365"/>
      <c r="W119" s="366"/>
      <c r="X119" s="367"/>
      <c r="Y119" s="368"/>
      <c r="Z119" s="365"/>
      <c r="AA119" s="365"/>
      <c r="AB119" s="365"/>
      <c r="AC119" s="366"/>
      <c r="AD119" s="367"/>
      <c r="AE119" s="368"/>
      <c r="AF119" s="365"/>
      <c r="AG119" s="365"/>
      <c r="AH119" s="365"/>
      <c r="AI119" s="366"/>
      <c r="AJ119" s="367"/>
      <c r="AK119" s="368"/>
    </row>
    <row r="120" spans="1:37" ht="17.25" customHeight="1">
      <c r="A120" s="30"/>
      <c r="B120" s="58" t="str">
        <f>'3 - ECOPROD LABEL Framework'!B120</f>
        <v>Bonus points</v>
      </c>
      <c r="C120" s="59">
        <f>SUMIF($N$3:$N$116,"&gt;0",($D$3:$D$116))</f>
        <v>0</v>
      </c>
      <c r="D120" s="30"/>
      <c r="E120" s="30"/>
      <c r="F120" s="67"/>
      <c r="G120" s="261"/>
      <c r="H120" s="289"/>
      <c r="I120" s="290"/>
      <c r="J120" s="66"/>
      <c r="K120" s="66"/>
      <c r="L120" s="66"/>
      <c r="M120" s="66"/>
      <c r="N120" s="66"/>
      <c r="O120" s="66"/>
      <c r="P120" s="66"/>
      <c r="Q120" s="66"/>
      <c r="R120" s="365"/>
      <c r="S120" s="365"/>
      <c r="T120" s="365"/>
      <c r="U120" s="365"/>
      <c r="V120" s="365"/>
      <c r="W120" s="366"/>
      <c r="X120" s="367"/>
      <c r="Y120" s="368"/>
      <c r="Z120" s="365"/>
      <c r="AA120" s="365"/>
      <c r="AB120" s="365"/>
      <c r="AC120" s="366"/>
      <c r="AD120" s="367"/>
      <c r="AE120" s="368"/>
      <c r="AF120" s="365"/>
      <c r="AG120" s="365"/>
      <c r="AH120" s="365"/>
      <c r="AI120" s="366"/>
      <c r="AJ120" s="367"/>
      <c r="AK120" s="368"/>
    </row>
    <row r="121" spans="1:37" ht="17.25" customHeight="1">
      <c r="A121" s="30"/>
      <c r="B121" s="60" t="str">
        <f>'3 - ECOPROD LABEL Framework'!B121</f>
        <v>including "Quality of Life at Work, Inclusion, Gender parity, and Fighting Discrimination" points</v>
      </c>
      <c r="C121" s="61">
        <f>SUMIF($O$3:$O$116,"&gt;0",($D$3:$D$116))</f>
        <v>0</v>
      </c>
      <c r="R121" s="369"/>
      <c r="S121" s="369"/>
      <c r="T121" s="369"/>
      <c r="U121" s="369"/>
      <c r="V121" s="369"/>
      <c r="W121" s="369"/>
      <c r="X121" s="369"/>
      <c r="Y121" s="369"/>
      <c r="Z121" s="369"/>
      <c r="AA121" s="369"/>
      <c r="AB121" s="369"/>
      <c r="AC121" s="369"/>
      <c r="AD121" s="369"/>
      <c r="AE121" s="369"/>
      <c r="AF121" s="369"/>
      <c r="AG121" s="369"/>
      <c r="AH121" s="369"/>
      <c r="AI121" s="369"/>
      <c r="AJ121" s="369"/>
      <c r="AK121" s="369"/>
    </row>
    <row r="122" spans="1:37" ht="17.25" customHeight="1">
      <c r="A122" s="30"/>
      <c r="B122" s="52" t="str">
        <f>'3 - ECOPROD LABEL Framework'!B122</f>
        <v>Penalties</v>
      </c>
      <c r="C122" s="553">
        <f>SUM(Q3:Q116)</f>
        <v>0</v>
      </c>
      <c r="D122" s="30"/>
      <c r="E122" s="30"/>
      <c r="F122" s="67"/>
      <c r="H122" s="289"/>
      <c r="I122" s="290"/>
      <c r="J122" s="66"/>
      <c r="K122" s="66"/>
      <c r="L122" s="66"/>
      <c r="M122" s="66"/>
      <c r="N122" s="66"/>
      <c r="O122" s="66"/>
      <c r="P122" s="66"/>
      <c r="Q122" s="66"/>
      <c r="R122" s="365"/>
      <c r="S122" s="365"/>
      <c r="T122" s="365"/>
      <c r="U122" s="365"/>
      <c r="V122" s="365"/>
      <c r="W122" s="366"/>
      <c r="X122" s="367"/>
      <c r="Y122" s="368"/>
      <c r="Z122" s="365"/>
      <c r="AA122" s="365"/>
      <c r="AB122" s="365"/>
      <c r="AC122" s="366"/>
      <c r="AD122" s="367"/>
      <c r="AE122" s="368"/>
      <c r="AF122" s="365"/>
      <c r="AG122" s="365"/>
      <c r="AH122" s="365"/>
      <c r="AI122" s="366"/>
      <c r="AJ122" s="367"/>
      <c r="AK122" s="368"/>
    </row>
    <row r="123" spans="1:37" ht="17.25" customHeight="1">
      <c r="A123" s="30"/>
      <c r="B123" s="31"/>
      <c r="C123" s="295"/>
      <c r="D123" s="30"/>
      <c r="E123" s="30"/>
      <c r="F123" s="32"/>
      <c r="H123" s="289"/>
      <c r="I123" s="290"/>
      <c r="J123" s="66"/>
      <c r="K123" s="66"/>
      <c r="L123" s="66"/>
      <c r="M123" s="66"/>
      <c r="N123" s="66"/>
      <c r="O123" s="66"/>
      <c r="P123" s="66"/>
      <c r="Q123" s="66"/>
      <c r="R123" s="365"/>
      <c r="S123" s="365"/>
      <c r="T123" s="365"/>
      <c r="U123" s="365"/>
      <c r="V123" s="365"/>
      <c r="W123" s="366"/>
      <c r="X123" s="367"/>
      <c r="Y123" s="368"/>
      <c r="Z123" s="365"/>
      <c r="AA123" s="365"/>
      <c r="AB123" s="365"/>
      <c r="AC123" s="366"/>
      <c r="AD123" s="367"/>
      <c r="AE123" s="368"/>
      <c r="AF123" s="365"/>
      <c r="AG123" s="365"/>
      <c r="AH123" s="365"/>
      <c r="AI123" s="366"/>
      <c r="AJ123" s="367"/>
      <c r="AK123" s="368"/>
    </row>
    <row r="124" spans="1:37" ht="17.25" customHeight="1">
      <c r="A124" s="30"/>
      <c r="B124" s="53" t="str">
        <f>'3 - ECOPROD LABEL Framework'!B124</f>
        <v xml:space="preserve"> Validation percentage</v>
      </c>
      <c r="C124" s="296">
        <f>ROUNDDOWN(IF((C119+C120-C122)/(C118+C120)&gt;1,1,(C119+C120-C122)/(C118+C120)),2)</f>
        <v>0</v>
      </c>
      <c r="D124" s="24"/>
      <c r="E124" s="64"/>
      <c r="F124" s="68"/>
      <c r="G124" s="260"/>
      <c r="H124" s="293"/>
      <c r="I124" s="294"/>
      <c r="J124" s="64"/>
      <c r="K124" s="64"/>
      <c r="L124" s="64"/>
      <c r="M124" s="64"/>
      <c r="N124" s="64"/>
      <c r="O124" s="64"/>
      <c r="P124" s="64"/>
      <c r="Q124" s="64"/>
      <c r="R124" s="370"/>
      <c r="S124" s="370"/>
      <c r="T124" s="370"/>
      <c r="U124" s="370"/>
      <c r="V124" s="370"/>
      <c r="W124" s="371"/>
      <c r="X124" s="372"/>
      <c r="Y124" s="373"/>
      <c r="Z124" s="370"/>
      <c r="AA124" s="370"/>
      <c r="AB124" s="370"/>
      <c r="AC124" s="371"/>
      <c r="AD124" s="372"/>
      <c r="AE124" s="373"/>
      <c r="AF124" s="370"/>
      <c r="AG124" s="370"/>
      <c r="AH124" s="370"/>
      <c r="AI124" s="371"/>
      <c r="AJ124" s="372"/>
      <c r="AK124" s="373"/>
    </row>
    <row r="125" spans="1:37" ht="17.25" customHeight="1">
      <c r="A125" s="30"/>
      <c r="B125" s="54" t="str">
        <f>'3 - ECOPROD LABEL Framework'!B125</f>
        <v xml:space="preserve">Validated mandatory criteria </v>
      </c>
      <c r="C125" s="297" t="str">
        <f>IF(COUNTIFS($J$3:$J$116,Data!$B$3,$C$3:$C$116,"&lt;&gt;"&amp;Data!$B$5)=COUNTIFS($J$3:$J$116,Data!$H$3,$C$3:$C$116,Data!$B$3),Data!$H$3,Data!$H$4)</f>
        <v>NO</v>
      </c>
      <c r="D125" s="24"/>
      <c r="E125" s="64"/>
      <c r="F125" s="68"/>
      <c r="G125" s="260"/>
      <c r="H125" s="293"/>
      <c r="I125" s="294"/>
      <c r="J125" s="64"/>
      <c r="K125" s="64"/>
      <c r="L125" s="64"/>
      <c r="M125" s="64"/>
      <c r="N125" s="64"/>
      <c r="O125" s="64"/>
      <c r="P125" s="64"/>
      <c r="Q125" s="64"/>
      <c r="R125" s="370"/>
      <c r="S125" s="370"/>
      <c r="T125" s="370"/>
      <c r="U125" s="370"/>
      <c r="V125" s="370"/>
      <c r="W125" s="371"/>
      <c r="X125" s="372"/>
      <c r="Y125" s="373"/>
      <c r="Z125" s="370"/>
      <c r="AA125" s="370"/>
      <c r="AB125" s="370"/>
      <c r="AC125" s="371"/>
      <c r="AD125" s="372"/>
      <c r="AE125" s="373"/>
      <c r="AF125" s="370"/>
      <c r="AG125" s="370"/>
      <c r="AH125" s="370"/>
      <c r="AI125" s="371"/>
      <c r="AJ125" s="372"/>
      <c r="AK125" s="373"/>
    </row>
    <row r="126" spans="1:37" ht="15.75" customHeight="1">
      <c r="A126" s="30"/>
      <c r="B126" s="31"/>
      <c r="D126" s="30"/>
      <c r="E126" s="30"/>
      <c r="F126" s="32"/>
      <c r="H126" s="289"/>
      <c r="I126" s="290"/>
      <c r="J126" s="66"/>
      <c r="K126" s="66"/>
      <c r="L126" s="66"/>
      <c r="M126" s="66"/>
      <c r="N126" s="66"/>
      <c r="O126" s="66"/>
      <c r="P126" s="66"/>
      <c r="Q126" s="66"/>
      <c r="R126" s="365"/>
      <c r="S126" s="365"/>
      <c r="T126" s="365"/>
      <c r="U126" s="365"/>
      <c r="V126" s="365"/>
      <c r="W126" s="366"/>
      <c r="X126" s="367"/>
      <c r="Y126" s="368"/>
      <c r="Z126" s="365"/>
      <c r="AA126" s="365"/>
      <c r="AB126" s="365"/>
      <c r="AC126" s="366"/>
      <c r="AD126" s="367"/>
      <c r="AE126" s="368"/>
      <c r="AF126" s="365"/>
      <c r="AG126" s="365"/>
      <c r="AH126" s="365"/>
      <c r="AI126" s="366"/>
      <c r="AJ126" s="367"/>
      <c r="AK126" s="368"/>
    </row>
    <row r="127" spans="1:37" s="510" customFormat="1" ht="15.75" customHeight="1">
      <c r="B127" s="519" t="s">
        <v>203</v>
      </c>
      <c r="C127" s="511" t="b">
        <f>D127&gt;=$E$127</f>
        <v>0</v>
      </c>
      <c r="D127" s="512">
        <f>COUNTIF(C$3:C$116,"YES")</f>
        <v>0</v>
      </c>
      <c r="E127" s="513">
        <v>30</v>
      </c>
      <c r="F127" s="514"/>
      <c r="G127" s="515"/>
      <c r="H127" s="516"/>
      <c r="I127" s="517"/>
      <c r="J127" s="518"/>
      <c r="K127" s="518"/>
      <c r="L127" s="518"/>
      <c r="M127" s="518"/>
      <c r="N127" s="518"/>
      <c r="O127" s="518"/>
      <c r="P127" s="518"/>
    </row>
    <row r="128" spans="1:37" ht="15.75" customHeight="1">
      <c r="B128" s="31"/>
      <c r="C128" s="30"/>
      <c r="D128" s="30"/>
      <c r="E128" s="30"/>
      <c r="F128" s="32"/>
      <c r="H128" s="289"/>
      <c r="I128" s="290"/>
      <c r="J128" s="66"/>
      <c r="K128" s="66"/>
      <c r="L128" s="66"/>
      <c r="M128" s="66"/>
      <c r="N128" s="66"/>
      <c r="O128" s="66"/>
      <c r="P128" s="66"/>
      <c r="Q128" s="66"/>
      <c r="R128" s="365"/>
      <c r="S128" s="365"/>
      <c r="T128" s="365"/>
      <c r="U128" s="365"/>
      <c r="V128" s="365"/>
      <c r="W128" s="366"/>
      <c r="X128" s="367"/>
      <c r="Y128" s="368"/>
      <c r="Z128" s="365"/>
      <c r="AA128" s="365"/>
      <c r="AB128" s="365"/>
      <c r="AC128" s="366"/>
      <c r="AD128" s="367"/>
      <c r="AE128" s="368"/>
      <c r="AF128" s="365"/>
      <c r="AG128" s="365"/>
      <c r="AH128" s="365"/>
      <c r="AI128" s="366"/>
      <c r="AJ128" s="367"/>
      <c r="AK128" s="368"/>
    </row>
    <row r="129" spans="2:37" ht="15.75" customHeight="1">
      <c r="B129" s="31"/>
      <c r="D129" s="30"/>
      <c r="E129" s="30"/>
      <c r="F129" s="32"/>
      <c r="H129" s="289"/>
      <c r="I129" s="290"/>
      <c r="J129" s="66"/>
      <c r="K129" s="66"/>
      <c r="L129" s="66"/>
      <c r="M129" s="66"/>
      <c r="N129" s="66"/>
      <c r="O129" s="66"/>
      <c r="P129" s="66"/>
      <c r="Q129" s="66"/>
      <c r="R129" s="365"/>
      <c r="S129" s="365"/>
      <c r="T129" s="365"/>
      <c r="U129" s="365"/>
      <c r="V129" s="365"/>
      <c r="W129" s="366"/>
      <c r="X129" s="367"/>
      <c r="Y129" s="368"/>
      <c r="Z129" s="365"/>
      <c r="AA129" s="365"/>
      <c r="AB129" s="365"/>
      <c r="AC129" s="366"/>
      <c r="AD129" s="367"/>
      <c r="AE129" s="368"/>
      <c r="AF129" s="365"/>
      <c r="AG129" s="365"/>
      <c r="AH129" s="365"/>
      <c r="AI129" s="366"/>
      <c r="AJ129" s="367"/>
      <c r="AK129" s="368"/>
    </row>
    <row r="130" spans="2:37" ht="15.75" customHeight="1">
      <c r="B130" s="31"/>
      <c r="D130" s="30"/>
      <c r="E130" s="30"/>
      <c r="F130" s="32"/>
      <c r="H130" s="289"/>
      <c r="I130" s="290"/>
      <c r="J130" s="66"/>
      <c r="K130" s="66"/>
      <c r="L130" s="66"/>
      <c r="M130" s="66"/>
      <c r="N130" s="66"/>
      <c r="O130" s="66"/>
      <c r="P130" s="66"/>
      <c r="Q130" s="66"/>
      <c r="R130" s="365"/>
      <c r="S130" s="365"/>
      <c r="T130" s="365"/>
      <c r="U130" s="365"/>
      <c r="V130" s="365"/>
      <c r="W130" s="366"/>
      <c r="X130" s="367"/>
      <c r="Y130" s="368"/>
      <c r="Z130" s="365"/>
      <c r="AA130" s="365"/>
      <c r="AB130" s="365"/>
      <c r="AC130" s="366"/>
      <c r="AD130" s="367"/>
      <c r="AE130" s="368"/>
      <c r="AF130" s="365"/>
      <c r="AG130" s="365"/>
      <c r="AH130" s="365"/>
      <c r="AI130" s="366"/>
      <c r="AJ130" s="367"/>
      <c r="AK130" s="368"/>
    </row>
    <row r="131" spans="2:37" ht="15.75" customHeight="1">
      <c r="B131" s="31"/>
      <c r="D131" s="30"/>
      <c r="E131" s="30"/>
      <c r="F131" s="32"/>
      <c r="H131" s="289"/>
      <c r="I131" s="290"/>
      <c r="J131" s="66"/>
      <c r="K131" s="66"/>
      <c r="L131" s="66"/>
      <c r="M131" s="66"/>
      <c r="N131" s="66"/>
      <c r="O131" s="66"/>
      <c r="P131" s="66"/>
      <c r="Q131" s="66"/>
      <c r="R131" s="365"/>
      <c r="S131" s="365"/>
      <c r="T131" s="365"/>
      <c r="U131" s="365"/>
      <c r="V131" s="365"/>
      <c r="W131" s="366"/>
      <c r="X131" s="367"/>
      <c r="Y131" s="368"/>
      <c r="Z131" s="365"/>
      <c r="AA131" s="365"/>
      <c r="AB131" s="365"/>
      <c r="AC131" s="366"/>
      <c r="AD131" s="367"/>
      <c r="AE131" s="368"/>
      <c r="AF131" s="365"/>
      <c r="AG131" s="365"/>
      <c r="AH131" s="365"/>
      <c r="AI131" s="366"/>
      <c r="AJ131" s="367"/>
      <c r="AK131" s="368"/>
    </row>
    <row r="132" spans="2:37" ht="15.75" customHeight="1">
      <c r="B132" s="31"/>
      <c r="D132" s="30"/>
      <c r="E132" s="30"/>
      <c r="F132" s="32"/>
      <c r="H132" s="289"/>
      <c r="I132" s="290"/>
      <c r="J132" s="66"/>
      <c r="K132" s="66"/>
      <c r="L132" s="66"/>
      <c r="M132" s="66"/>
      <c r="N132" s="66"/>
      <c r="O132" s="66"/>
      <c r="P132" s="66"/>
      <c r="Q132" s="66"/>
      <c r="R132" s="365"/>
      <c r="S132" s="365"/>
      <c r="T132" s="365"/>
      <c r="U132" s="365"/>
      <c r="V132" s="365"/>
      <c r="W132" s="366"/>
      <c r="X132" s="367"/>
      <c r="Y132" s="368"/>
      <c r="Z132" s="365"/>
      <c r="AA132" s="365"/>
      <c r="AB132" s="365"/>
      <c r="AC132" s="366"/>
      <c r="AD132" s="367"/>
      <c r="AE132" s="368"/>
      <c r="AF132" s="365"/>
      <c r="AG132" s="365"/>
      <c r="AH132" s="365"/>
      <c r="AI132" s="366"/>
      <c r="AJ132" s="367"/>
      <c r="AK132" s="368"/>
    </row>
    <row r="133" spans="2:37" ht="15.75" customHeight="1">
      <c r="B133" s="31"/>
      <c r="D133" s="30"/>
      <c r="E133" s="30"/>
      <c r="F133" s="32"/>
      <c r="H133" s="289"/>
      <c r="I133" s="290"/>
      <c r="J133" s="66"/>
      <c r="K133" s="66"/>
      <c r="L133" s="66"/>
      <c r="M133" s="66"/>
      <c r="N133" s="66"/>
      <c r="O133" s="66"/>
      <c r="P133" s="66"/>
      <c r="Q133" s="66"/>
      <c r="R133" s="365"/>
      <c r="S133" s="365"/>
      <c r="T133" s="365"/>
      <c r="U133" s="365"/>
      <c r="V133" s="365"/>
      <c r="W133" s="366"/>
      <c r="X133" s="367"/>
      <c r="Y133" s="368"/>
      <c r="Z133" s="365"/>
      <c r="AA133" s="365"/>
      <c r="AB133" s="365"/>
      <c r="AC133" s="366"/>
      <c r="AD133" s="367"/>
      <c r="AE133" s="368"/>
      <c r="AF133" s="365"/>
      <c r="AG133" s="365"/>
      <c r="AH133" s="365"/>
      <c r="AI133" s="366"/>
      <c r="AJ133" s="367"/>
      <c r="AK133" s="368"/>
    </row>
    <row r="134" spans="2:37" ht="15.75" customHeight="1">
      <c r="B134" s="31"/>
      <c r="D134" s="30"/>
      <c r="E134" s="30"/>
      <c r="F134" s="32"/>
      <c r="H134" s="289"/>
      <c r="I134" s="290"/>
      <c r="J134" s="66"/>
      <c r="K134" s="66"/>
      <c r="L134" s="66"/>
      <c r="M134" s="66"/>
      <c r="N134" s="66"/>
      <c r="O134" s="66"/>
      <c r="P134" s="66"/>
      <c r="Q134" s="66"/>
      <c r="R134" s="365"/>
      <c r="S134" s="365"/>
      <c r="T134" s="365"/>
      <c r="U134" s="365"/>
      <c r="V134" s="365"/>
      <c r="W134" s="366"/>
      <c r="X134" s="367"/>
      <c r="Y134" s="368"/>
      <c r="Z134" s="365"/>
      <c r="AA134" s="365"/>
      <c r="AB134" s="365"/>
      <c r="AC134" s="366"/>
      <c r="AD134" s="367"/>
      <c r="AE134" s="368"/>
      <c r="AF134" s="365"/>
      <c r="AG134" s="365"/>
      <c r="AH134" s="365"/>
      <c r="AI134" s="366"/>
      <c r="AJ134" s="367"/>
      <c r="AK134" s="368"/>
    </row>
    <row r="135" spans="2:37" ht="15.75" customHeight="1">
      <c r="B135" s="31"/>
      <c r="D135" s="30"/>
      <c r="E135" s="30"/>
      <c r="F135" s="32"/>
      <c r="H135" s="289"/>
      <c r="I135" s="290"/>
      <c r="J135" s="66"/>
      <c r="K135" s="66"/>
      <c r="L135" s="66"/>
      <c r="M135" s="66"/>
      <c r="N135" s="66"/>
      <c r="O135" s="66"/>
      <c r="P135" s="66"/>
      <c r="Q135" s="66"/>
      <c r="R135" s="365"/>
      <c r="S135" s="365"/>
      <c r="T135" s="365"/>
      <c r="U135" s="365"/>
      <c r="V135" s="365"/>
      <c r="W135" s="366"/>
      <c r="X135" s="367"/>
      <c r="Y135" s="368"/>
      <c r="Z135" s="365"/>
      <c r="AA135" s="365"/>
      <c r="AB135" s="365"/>
      <c r="AC135" s="366"/>
      <c r="AD135" s="367"/>
      <c r="AE135" s="368"/>
      <c r="AF135" s="365"/>
      <c r="AG135" s="365"/>
      <c r="AH135" s="365"/>
      <c r="AI135" s="366"/>
      <c r="AJ135" s="367"/>
      <c r="AK135" s="368"/>
    </row>
    <row r="136" spans="2:37" ht="15.75" customHeight="1">
      <c r="B136" s="31"/>
      <c r="D136" s="30"/>
      <c r="E136" s="30"/>
      <c r="F136" s="32"/>
      <c r="H136" s="289"/>
      <c r="I136" s="290"/>
      <c r="J136" s="66"/>
      <c r="K136" s="66"/>
      <c r="L136" s="66"/>
      <c r="M136" s="66"/>
      <c r="N136" s="66"/>
      <c r="O136" s="66"/>
      <c r="P136" s="66"/>
      <c r="Q136" s="66"/>
      <c r="R136" s="365"/>
      <c r="S136" s="365"/>
      <c r="T136" s="365"/>
      <c r="U136" s="365"/>
      <c r="V136" s="365"/>
      <c r="W136" s="366"/>
      <c r="X136" s="367"/>
      <c r="Y136" s="368"/>
      <c r="Z136" s="365"/>
      <c r="AA136" s="365"/>
      <c r="AB136" s="365"/>
      <c r="AC136" s="366"/>
      <c r="AD136" s="367"/>
      <c r="AE136" s="368"/>
      <c r="AF136" s="365"/>
      <c r="AG136" s="365"/>
      <c r="AH136" s="365"/>
      <c r="AI136" s="366"/>
      <c r="AJ136" s="367"/>
      <c r="AK136" s="368"/>
    </row>
    <row r="137" spans="2:37" ht="15.75" customHeight="1">
      <c r="B137" s="31"/>
      <c r="D137" s="30"/>
      <c r="E137" s="30"/>
      <c r="F137" s="32"/>
      <c r="H137" s="289"/>
      <c r="I137" s="290"/>
      <c r="J137" s="66"/>
      <c r="K137" s="66"/>
      <c r="L137" s="66"/>
      <c r="M137" s="66"/>
      <c r="N137" s="66"/>
      <c r="O137" s="66"/>
      <c r="P137" s="66"/>
      <c r="Q137" s="66"/>
      <c r="R137" s="365"/>
      <c r="S137" s="365"/>
      <c r="T137" s="365"/>
      <c r="U137" s="365"/>
      <c r="V137" s="365"/>
      <c r="W137" s="366"/>
      <c r="X137" s="367"/>
      <c r="Y137" s="368"/>
      <c r="Z137" s="365"/>
      <c r="AA137" s="365"/>
      <c r="AB137" s="365"/>
      <c r="AC137" s="366"/>
      <c r="AD137" s="367"/>
      <c r="AE137" s="368"/>
      <c r="AF137" s="365"/>
      <c r="AG137" s="365"/>
      <c r="AH137" s="365"/>
      <c r="AI137" s="366"/>
      <c r="AJ137" s="367"/>
      <c r="AK137" s="368"/>
    </row>
    <row r="138" spans="2:37" ht="15.75" customHeight="1">
      <c r="B138" s="31"/>
      <c r="D138" s="30"/>
      <c r="E138" s="30"/>
      <c r="F138" s="32"/>
      <c r="H138" s="289"/>
      <c r="I138" s="290"/>
      <c r="J138" s="66"/>
      <c r="K138" s="66"/>
      <c r="L138" s="66"/>
      <c r="M138" s="66"/>
      <c r="N138" s="66"/>
      <c r="O138" s="66"/>
      <c r="P138" s="66"/>
      <c r="Q138" s="66"/>
      <c r="R138" s="365"/>
      <c r="S138" s="365"/>
      <c r="T138" s="365"/>
      <c r="U138" s="365"/>
      <c r="V138" s="365"/>
      <c r="W138" s="366"/>
      <c r="X138" s="367"/>
      <c r="Y138" s="368"/>
      <c r="Z138" s="365"/>
      <c r="AA138" s="365"/>
      <c r="AB138" s="365"/>
      <c r="AC138" s="366"/>
      <c r="AD138" s="367"/>
      <c r="AE138" s="368"/>
      <c r="AF138" s="365"/>
      <c r="AG138" s="365"/>
      <c r="AH138" s="365"/>
      <c r="AI138" s="366"/>
      <c r="AJ138" s="367"/>
      <c r="AK138" s="368"/>
    </row>
    <row r="139" spans="2:37" ht="15.75" customHeight="1">
      <c r="B139" s="31"/>
      <c r="D139" s="30"/>
      <c r="E139" s="30"/>
      <c r="F139" s="32"/>
      <c r="H139" s="289"/>
      <c r="I139" s="290"/>
      <c r="J139" s="66"/>
      <c r="K139" s="66"/>
      <c r="L139" s="66"/>
      <c r="M139" s="66"/>
      <c r="N139" s="66"/>
      <c r="O139" s="66"/>
      <c r="P139" s="66"/>
      <c r="Q139" s="66"/>
      <c r="R139" s="365"/>
      <c r="S139" s="365"/>
      <c r="T139" s="365"/>
      <c r="U139" s="365"/>
      <c r="V139" s="365"/>
      <c r="W139" s="366"/>
      <c r="X139" s="367"/>
      <c r="Y139" s="368"/>
      <c r="Z139" s="365"/>
      <c r="AA139" s="365"/>
      <c r="AB139" s="365"/>
      <c r="AC139" s="366"/>
      <c r="AD139" s="367"/>
      <c r="AE139" s="368"/>
      <c r="AF139" s="365"/>
      <c r="AG139" s="365"/>
      <c r="AH139" s="365"/>
      <c r="AI139" s="366"/>
      <c r="AJ139" s="367"/>
      <c r="AK139" s="368"/>
    </row>
    <row r="140" spans="2:37" ht="15.75" customHeight="1">
      <c r="B140" s="31"/>
      <c r="D140" s="30"/>
      <c r="E140" s="30"/>
      <c r="F140" s="32"/>
      <c r="H140" s="289"/>
      <c r="I140" s="290"/>
      <c r="J140" s="66"/>
      <c r="K140" s="66"/>
      <c r="L140" s="66"/>
      <c r="M140" s="66"/>
      <c r="N140" s="66"/>
      <c r="O140" s="66"/>
      <c r="P140" s="66"/>
      <c r="Q140" s="66"/>
      <c r="R140" s="365"/>
      <c r="S140" s="365"/>
      <c r="T140" s="365"/>
      <c r="U140" s="365"/>
      <c r="V140" s="365"/>
      <c r="W140" s="366"/>
      <c r="X140" s="367"/>
      <c r="Y140" s="368"/>
      <c r="Z140" s="365"/>
      <c r="AA140" s="365"/>
      <c r="AB140" s="365"/>
      <c r="AC140" s="366"/>
      <c r="AD140" s="367"/>
      <c r="AE140" s="368"/>
      <c r="AF140" s="365"/>
      <c r="AG140" s="365"/>
      <c r="AH140" s="365"/>
      <c r="AI140" s="366"/>
      <c r="AJ140" s="367"/>
      <c r="AK140" s="368"/>
    </row>
    <row r="141" spans="2:37" ht="15.75" customHeight="1">
      <c r="B141" s="31"/>
      <c r="D141" s="30"/>
      <c r="E141" s="30"/>
      <c r="F141" s="32"/>
      <c r="H141" s="289"/>
      <c r="I141" s="290"/>
      <c r="J141" s="66"/>
      <c r="K141" s="66"/>
      <c r="L141" s="66"/>
      <c r="M141" s="66"/>
      <c r="N141" s="66"/>
      <c r="O141" s="66"/>
      <c r="P141" s="66"/>
      <c r="Q141" s="66"/>
      <c r="R141" s="365"/>
      <c r="S141" s="365"/>
      <c r="T141" s="365"/>
      <c r="U141" s="365"/>
      <c r="V141" s="365"/>
      <c r="W141" s="366"/>
      <c r="X141" s="367"/>
      <c r="Y141" s="368"/>
      <c r="Z141" s="365"/>
      <c r="AA141" s="365"/>
      <c r="AB141" s="365"/>
      <c r="AC141" s="366"/>
      <c r="AD141" s="367"/>
      <c r="AE141" s="368"/>
      <c r="AF141" s="365"/>
      <c r="AG141" s="365"/>
      <c r="AH141" s="365"/>
      <c r="AI141" s="366"/>
      <c r="AJ141" s="367"/>
      <c r="AK141" s="368"/>
    </row>
    <row r="142" spans="2:37" ht="15.75" customHeight="1">
      <c r="B142" s="31"/>
      <c r="D142" s="30"/>
      <c r="E142" s="30"/>
      <c r="F142" s="32"/>
      <c r="H142" s="289"/>
      <c r="I142" s="290"/>
      <c r="J142" s="66"/>
      <c r="K142" s="66"/>
      <c r="L142" s="66"/>
      <c r="M142" s="66"/>
      <c r="N142" s="66"/>
      <c r="O142" s="66"/>
      <c r="P142" s="66"/>
      <c r="Q142" s="66"/>
      <c r="R142" s="365"/>
      <c r="S142" s="365"/>
      <c r="T142" s="365"/>
      <c r="U142" s="365"/>
      <c r="V142" s="365"/>
      <c r="W142" s="366"/>
      <c r="X142" s="367"/>
      <c r="Y142" s="368"/>
      <c r="Z142" s="365"/>
      <c r="AA142" s="365"/>
      <c r="AB142" s="365"/>
      <c r="AC142" s="366"/>
      <c r="AD142" s="367"/>
      <c r="AE142" s="368"/>
      <c r="AF142" s="365"/>
      <c r="AG142" s="365"/>
      <c r="AH142" s="365"/>
      <c r="AI142" s="366"/>
      <c r="AJ142" s="367"/>
      <c r="AK142" s="368"/>
    </row>
    <row r="143" spans="2:37" ht="15.75" customHeight="1">
      <c r="B143" s="31"/>
      <c r="D143" s="30"/>
      <c r="E143" s="30"/>
      <c r="F143" s="32"/>
      <c r="H143" s="289"/>
      <c r="I143" s="290"/>
      <c r="J143" s="66"/>
      <c r="K143" s="66"/>
      <c r="L143" s="66"/>
      <c r="M143" s="66"/>
      <c r="N143" s="66"/>
      <c r="O143" s="66"/>
      <c r="P143" s="66"/>
      <c r="Q143" s="66"/>
      <c r="R143" s="365"/>
      <c r="S143" s="365"/>
      <c r="T143" s="365"/>
      <c r="U143" s="365"/>
      <c r="V143" s="365"/>
      <c r="W143" s="366"/>
      <c r="X143" s="367"/>
      <c r="Y143" s="368"/>
      <c r="Z143" s="365"/>
      <c r="AA143" s="365"/>
      <c r="AB143" s="365"/>
      <c r="AC143" s="366"/>
      <c r="AD143" s="367"/>
      <c r="AE143" s="368"/>
      <c r="AF143" s="365"/>
      <c r="AG143" s="365"/>
      <c r="AH143" s="365"/>
      <c r="AI143" s="366"/>
      <c r="AJ143" s="367"/>
      <c r="AK143" s="368"/>
    </row>
    <row r="144" spans="2:37" ht="15.75" customHeight="1">
      <c r="B144" s="31"/>
      <c r="D144" s="30"/>
      <c r="E144" s="30"/>
      <c r="F144" s="32"/>
      <c r="H144" s="289"/>
      <c r="I144" s="290"/>
      <c r="J144" s="66"/>
      <c r="K144" s="66"/>
      <c r="L144" s="66"/>
      <c r="M144" s="66"/>
      <c r="N144" s="66"/>
      <c r="O144" s="66"/>
      <c r="P144" s="66"/>
      <c r="Q144" s="66"/>
      <c r="R144" s="365"/>
      <c r="S144" s="365"/>
      <c r="T144" s="365"/>
      <c r="U144" s="365"/>
      <c r="V144" s="365"/>
      <c r="W144" s="366"/>
      <c r="X144" s="367"/>
      <c r="Y144" s="368"/>
      <c r="Z144" s="365"/>
      <c r="AA144" s="365"/>
      <c r="AB144" s="365"/>
      <c r="AC144" s="366"/>
      <c r="AD144" s="367"/>
      <c r="AE144" s="368"/>
      <c r="AF144" s="365"/>
      <c r="AG144" s="365"/>
      <c r="AH144" s="365"/>
      <c r="AI144" s="366"/>
      <c r="AJ144" s="367"/>
      <c r="AK144" s="368"/>
    </row>
    <row r="145" spans="2:37" ht="15.75" customHeight="1">
      <c r="B145" s="31"/>
      <c r="D145" s="30"/>
      <c r="E145" s="30"/>
      <c r="F145" s="32"/>
      <c r="H145" s="289"/>
      <c r="I145" s="290"/>
      <c r="J145" s="66"/>
      <c r="K145" s="66"/>
      <c r="L145" s="66"/>
      <c r="M145" s="66"/>
      <c r="N145" s="66"/>
      <c r="O145" s="66"/>
      <c r="P145" s="66"/>
      <c r="Q145" s="66"/>
      <c r="R145" s="365"/>
      <c r="S145" s="365"/>
      <c r="T145" s="365"/>
      <c r="U145" s="365"/>
      <c r="V145" s="365"/>
      <c r="W145" s="366"/>
      <c r="X145" s="367"/>
      <c r="Y145" s="368"/>
      <c r="Z145" s="365"/>
      <c r="AA145" s="365"/>
      <c r="AB145" s="365"/>
      <c r="AC145" s="366"/>
      <c r="AD145" s="367"/>
      <c r="AE145" s="368"/>
      <c r="AF145" s="365"/>
      <c r="AG145" s="365"/>
      <c r="AH145" s="365"/>
      <c r="AI145" s="366"/>
      <c r="AJ145" s="367"/>
      <c r="AK145" s="368"/>
    </row>
    <row r="146" spans="2:37" ht="15.75" customHeight="1">
      <c r="B146" s="31"/>
      <c r="D146" s="30"/>
      <c r="E146" s="30"/>
      <c r="F146" s="32"/>
      <c r="H146" s="289"/>
      <c r="I146" s="290"/>
      <c r="J146" s="66"/>
      <c r="K146" s="66"/>
      <c r="L146" s="66"/>
      <c r="M146" s="66"/>
      <c r="N146" s="66"/>
      <c r="O146" s="66"/>
      <c r="P146" s="66"/>
      <c r="Q146" s="66"/>
      <c r="R146" s="365"/>
      <c r="S146" s="365"/>
      <c r="T146" s="365"/>
      <c r="U146" s="365"/>
      <c r="V146" s="365"/>
      <c r="W146" s="366"/>
      <c r="X146" s="367"/>
      <c r="Y146" s="368"/>
      <c r="Z146" s="365"/>
      <c r="AA146" s="365"/>
      <c r="AB146" s="365"/>
      <c r="AC146" s="366"/>
      <c r="AD146" s="367"/>
      <c r="AE146" s="368"/>
      <c r="AF146" s="365"/>
      <c r="AG146" s="365"/>
      <c r="AH146" s="365"/>
      <c r="AI146" s="366"/>
      <c r="AJ146" s="367"/>
      <c r="AK146" s="368"/>
    </row>
    <row r="147" spans="2:37" ht="15.75" customHeight="1">
      <c r="B147" s="31"/>
      <c r="D147" s="30"/>
      <c r="E147" s="30"/>
      <c r="F147" s="32"/>
      <c r="H147" s="289"/>
      <c r="I147" s="290"/>
      <c r="J147" s="66"/>
      <c r="K147" s="66"/>
      <c r="L147" s="66"/>
      <c r="M147" s="66"/>
      <c r="N147" s="66"/>
      <c r="O147" s="66"/>
      <c r="P147" s="66"/>
      <c r="Q147" s="66"/>
      <c r="R147" s="365"/>
      <c r="S147" s="365"/>
      <c r="T147" s="365"/>
      <c r="U147" s="365"/>
      <c r="V147" s="365"/>
      <c r="W147" s="366"/>
      <c r="X147" s="367"/>
      <c r="Y147" s="368"/>
      <c r="Z147" s="365"/>
      <c r="AA147" s="365"/>
      <c r="AB147" s="365"/>
      <c r="AC147" s="366"/>
      <c r="AD147" s="367"/>
      <c r="AE147" s="368"/>
      <c r="AF147" s="365"/>
      <c r="AG147" s="365"/>
      <c r="AH147" s="365"/>
      <c r="AI147" s="366"/>
      <c r="AJ147" s="367"/>
      <c r="AK147" s="368"/>
    </row>
    <row r="148" spans="2:37" ht="15.75" customHeight="1">
      <c r="B148" s="31"/>
      <c r="D148" s="30"/>
      <c r="E148" s="30"/>
      <c r="F148" s="32"/>
      <c r="H148" s="289"/>
      <c r="I148" s="290"/>
      <c r="J148" s="66"/>
      <c r="K148" s="66"/>
      <c r="L148" s="66"/>
      <c r="M148" s="66"/>
      <c r="N148" s="66"/>
      <c r="O148" s="66"/>
      <c r="P148" s="66"/>
      <c r="Q148" s="66"/>
      <c r="R148" s="365"/>
      <c r="S148" s="365"/>
      <c r="T148" s="365"/>
      <c r="U148" s="365"/>
      <c r="V148" s="365"/>
      <c r="W148" s="366"/>
      <c r="X148" s="367"/>
      <c r="Y148" s="368"/>
      <c r="Z148" s="365"/>
      <c r="AA148" s="365"/>
      <c r="AB148" s="365"/>
      <c r="AC148" s="366"/>
      <c r="AD148" s="367"/>
      <c r="AE148" s="368"/>
      <c r="AF148" s="365"/>
      <c r="AG148" s="365"/>
      <c r="AH148" s="365"/>
      <c r="AI148" s="366"/>
      <c r="AJ148" s="367"/>
      <c r="AK148" s="368"/>
    </row>
    <row r="149" spans="2:37" ht="15.75" customHeight="1">
      <c r="B149" s="31"/>
      <c r="D149" s="30"/>
      <c r="E149" s="30"/>
      <c r="F149" s="32"/>
      <c r="H149" s="289"/>
      <c r="I149" s="290"/>
      <c r="J149" s="66"/>
      <c r="K149" s="66"/>
      <c r="L149" s="66"/>
      <c r="M149" s="66"/>
      <c r="N149" s="66"/>
      <c r="O149" s="66"/>
      <c r="P149" s="66"/>
      <c r="Q149" s="66"/>
      <c r="R149" s="365"/>
      <c r="S149" s="365"/>
      <c r="T149" s="365"/>
      <c r="U149" s="365"/>
      <c r="V149" s="365"/>
      <c r="W149" s="366"/>
      <c r="X149" s="367"/>
      <c r="Y149" s="368"/>
      <c r="Z149" s="365"/>
      <c r="AA149" s="365"/>
      <c r="AB149" s="365"/>
      <c r="AC149" s="366"/>
      <c r="AD149" s="367"/>
      <c r="AE149" s="368"/>
      <c r="AF149" s="365"/>
      <c r="AG149" s="365"/>
      <c r="AH149" s="365"/>
      <c r="AI149" s="366"/>
      <c r="AJ149" s="367"/>
      <c r="AK149" s="368"/>
    </row>
    <row r="150" spans="2:37" ht="15.75" customHeight="1">
      <c r="B150" s="31"/>
      <c r="D150" s="30"/>
      <c r="E150" s="30"/>
      <c r="F150" s="32"/>
      <c r="H150" s="289"/>
      <c r="I150" s="290"/>
      <c r="J150" s="66"/>
      <c r="K150" s="66"/>
      <c r="L150" s="66"/>
      <c r="M150" s="66"/>
      <c r="N150" s="66"/>
      <c r="O150" s="66"/>
      <c r="P150" s="66"/>
      <c r="Q150" s="66"/>
      <c r="R150" s="365"/>
      <c r="S150" s="365"/>
      <c r="T150" s="365"/>
      <c r="U150" s="365"/>
      <c r="V150" s="365"/>
      <c r="W150" s="366"/>
      <c r="X150" s="367"/>
      <c r="Y150" s="368"/>
      <c r="Z150" s="365"/>
      <c r="AA150" s="365"/>
      <c r="AB150" s="365"/>
      <c r="AC150" s="366"/>
      <c r="AD150" s="367"/>
      <c r="AE150" s="368"/>
      <c r="AF150" s="365"/>
      <c r="AG150" s="365"/>
      <c r="AH150" s="365"/>
      <c r="AI150" s="366"/>
      <c r="AJ150" s="367"/>
      <c r="AK150" s="368"/>
    </row>
    <row r="151" spans="2:37" ht="15.75" customHeight="1">
      <c r="B151" s="31"/>
      <c r="D151" s="30"/>
      <c r="E151" s="30"/>
      <c r="F151" s="32"/>
      <c r="H151" s="289"/>
      <c r="I151" s="290"/>
      <c r="J151" s="66"/>
      <c r="K151" s="66"/>
      <c r="L151" s="66"/>
      <c r="M151" s="66"/>
      <c r="N151" s="66"/>
      <c r="O151" s="66"/>
      <c r="P151" s="66"/>
      <c r="Q151" s="66"/>
      <c r="R151" s="365"/>
      <c r="S151" s="365"/>
      <c r="T151" s="365"/>
      <c r="U151" s="365"/>
      <c r="V151" s="365"/>
      <c r="W151" s="366"/>
      <c r="X151" s="367"/>
      <c r="Y151" s="368"/>
      <c r="Z151" s="365"/>
      <c r="AA151" s="365"/>
      <c r="AB151" s="365"/>
      <c r="AC151" s="366"/>
      <c r="AD151" s="367"/>
      <c r="AE151" s="368"/>
      <c r="AF151" s="365"/>
      <c r="AG151" s="365"/>
      <c r="AH151" s="365"/>
      <c r="AI151" s="366"/>
      <c r="AJ151" s="367"/>
      <c r="AK151" s="368"/>
    </row>
    <row r="152" spans="2:37" ht="15.75" customHeight="1">
      <c r="B152" s="31"/>
      <c r="D152" s="30"/>
      <c r="E152" s="30"/>
      <c r="F152" s="32"/>
      <c r="H152" s="289"/>
      <c r="I152" s="290"/>
      <c r="J152" s="66"/>
      <c r="K152" s="66"/>
      <c r="L152" s="66"/>
      <c r="M152" s="66"/>
      <c r="N152" s="66"/>
      <c r="O152" s="66"/>
      <c r="P152" s="66"/>
      <c r="Q152" s="66"/>
      <c r="R152" s="365"/>
      <c r="S152" s="365"/>
      <c r="T152" s="365"/>
      <c r="U152" s="365"/>
      <c r="V152" s="365"/>
      <c r="W152" s="366"/>
      <c r="X152" s="367"/>
      <c r="Y152" s="368"/>
      <c r="Z152" s="365"/>
      <c r="AA152" s="365"/>
      <c r="AB152" s="365"/>
      <c r="AC152" s="366"/>
      <c r="AD152" s="367"/>
      <c r="AE152" s="368"/>
      <c r="AF152" s="365"/>
      <c r="AG152" s="365"/>
      <c r="AH152" s="365"/>
      <c r="AI152" s="366"/>
      <c r="AJ152" s="367"/>
      <c r="AK152" s="368"/>
    </row>
    <row r="153" spans="2:37" ht="15.75" customHeight="1">
      <c r="B153" s="31"/>
      <c r="D153" s="30"/>
      <c r="E153" s="30"/>
      <c r="F153" s="32"/>
      <c r="H153" s="289"/>
      <c r="I153" s="290"/>
      <c r="J153" s="66"/>
      <c r="K153" s="66"/>
      <c r="L153" s="66"/>
      <c r="M153" s="66"/>
      <c r="N153" s="66"/>
      <c r="O153" s="66"/>
      <c r="P153" s="66"/>
      <c r="Q153" s="66"/>
      <c r="R153" s="365"/>
      <c r="S153" s="365"/>
      <c r="T153" s="365"/>
      <c r="U153" s="365"/>
      <c r="V153" s="365"/>
      <c r="W153" s="366"/>
      <c r="X153" s="367"/>
      <c r="Y153" s="368"/>
      <c r="Z153" s="365"/>
      <c r="AA153" s="365"/>
      <c r="AB153" s="365"/>
      <c r="AC153" s="366"/>
      <c r="AD153" s="367"/>
      <c r="AE153" s="368"/>
      <c r="AF153" s="365"/>
      <c r="AG153" s="365"/>
      <c r="AH153" s="365"/>
      <c r="AI153" s="366"/>
      <c r="AJ153" s="367"/>
      <c r="AK153" s="368"/>
    </row>
    <row r="154" spans="2:37" ht="15.75" customHeight="1">
      <c r="B154" s="31"/>
      <c r="D154" s="30"/>
      <c r="E154" s="30"/>
      <c r="F154" s="32"/>
      <c r="H154" s="289"/>
      <c r="I154" s="290"/>
      <c r="J154" s="66"/>
      <c r="K154" s="66"/>
      <c r="L154" s="66"/>
      <c r="M154" s="66"/>
      <c r="N154" s="66"/>
      <c r="O154" s="66"/>
      <c r="P154" s="66"/>
      <c r="Q154" s="66"/>
      <c r="R154" s="365"/>
      <c r="S154" s="365"/>
      <c r="T154" s="365"/>
      <c r="U154" s="365"/>
      <c r="V154" s="365"/>
      <c r="W154" s="366"/>
      <c r="X154" s="367"/>
      <c r="Y154" s="368"/>
      <c r="Z154" s="365"/>
      <c r="AA154" s="365"/>
      <c r="AB154" s="365"/>
      <c r="AC154" s="366"/>
      <c r="AD154" s="367"/>
      <c r="AE154" s="368"/>
      <c r="AF154" s="365"/>
      <c r="AG154" s="365"/>
      <c r="AH154" s="365"/>
      <c r="AI154" s="366"/>
      <c r="AJ154" s="367"/>
      <c r="AK154" s="368"/>
    </row>
    <row r="155" spans="2:37" ht="15.75" customHeight="1">
      <c r="B155" s="31"/>
      <c r="D155" s="30"/>
      <c r="E155" s="30"/>
      <c r="F155" s="32"/>
      <c r="H155" s="289"/>
      <c r="I155" s="290"/>
      <c r="J155" s="66"/>
      <c r="K155" s="66"/>
      <c r="L155" s="66"/>
      <c r="M155" s="66"/>
      <c r="N155" s="66"/>
      <c r="O155" s="66"/>
      <c r="P155" s="66"/>
      <c r="Q155" s="66"/>
      <c r="R155" s="365"/>
      <c r="S155" s="365"/>
      <c r="T155" s="365"/>
      <c r="U155" s="365"/>
      <c r="V155" s="365"/>
      <c r="W155" s="366"/>
      <c r="X155" s="367"/>
      <c r="Y155" s="368"/>
      <c r="Z155" s="365"/>
      <c r="AA155" s="365"/>
      <c r="AB155" s="365"/>
      <c r="AC155" s="366"/>
      <c r="AD155" s="367"/>
      <c r="AE155" s="368"/>
      <c r="AF155" s="365"/>
      <c r="AG155" s="365"/>
      <c r="AH155" s="365"/>
      <c r="AI155" s="366"/>
      <c r="AJ155" s="367"/>
      <c r="AK155" s="368"/>
    </row>
    <row r="156" spans="2:37" ht="15.75" customHeight="1">
      <c r="B156" s="31"/>
      <c r="D156" s="30"/>
      <c r="E156" s="30"/>
      <c r="F156" s="32"/>
      <c r="H156" s="289"/>
      <c r="I156" s="290"/>
      <c r="J156" s="66"/>
      <c r="K156" s="66"/>
      <c r="L156" s="66"/>
      <c r="M156" s="66"/>
      <c r="N156" s="66"/>
      <c r="O156" s="66"/>
      <c r="P156" s="66"/>
      <c r="Q156" s="66"/>
      <c r="R156" s="365"/>
      <c r="S156" s="365"/>
      <c r="T156" s="365"/>
      <c r="U156" s="365"/>
      <c r="V156" s="365"/>
      <c r="W156" s="366"/>
      <c r="X156" s="367"/>
      <c r="Y156" s="368"/>
      <c r="Z156" s="365"/>
      <c r="AA156" s="365"/>
      <c r="AB156" s="365"/>
      <c r="AC156" s="366"/>
      <c r="AD156" s="367"/>
      <c r="AE156" s="368"/>
      <c r="AF156" s="365"/>
      <c r="AG156" s="365"/>
      <c r="AH156" s="365"/>
      <c r="AI156" s="366"/>
      <c r="AJ156" s="367"/>
      <c r="AK156" s="368"/>
    </row>
    <row r="157" spans="2:37" ht="15.75" customHeight="1">
      <c r="B157" s="31"/>
      <c r="D157" s="30"/>
      <c r="E157" s="30"/>
      <c r="F157" s="32"/>
      <c r="H157" s="289"/>
      <c r="I157" s="290"/>
      <c r="J157" s="66"/>
      <c r="K157" s="66"/>
      <c r="L157" s="66"/>
      <c r="M157" s="66"/>
      <c r="N157" s="66"/>
      <c r="O157" s="66"/>
      <c r="P157" s="66"/>
      <c r="Q157" s="66"/>
      <c r="R157" s="365"/>
      <c r="S157" s="365"/>
      <c r="T157" s="365"/>
      <c r="U157" s="365"/>
      <c r="V157" s="365"/>
      <c r="W157" s="366"/>
      <c r="X157" s="367"/>
      <c r="Y157" s="368"/>
      <c r="Z157" s="365"/>
      <c r="AA157" s="365"/>
      <c r="AB157" s="365"/>
      <c r="AC157" s="366"/>
      <c r="AD157" s="367"/>
      <c r="AE157" s="368"/>
      <c r="AF157" s="365"/>
      <c r="AG157" s="365"/>
      <c r="AH157" s="365"/>
      <c r="AI157" s="366"/>
      <c r="AJ157" s="367"/>
      <c r="AK157" s="368"/>
    </row>
    <row r="158" spans="2:37" ht="15.75" customHeight="1">
      <c r="B158" s="31"/>
      <c r="D158" s="30"/>
      <c r="E158" s="30"/>
      <c r="F158" s="32"/>
      <c r="H158" s="289"/>
      <c r="I158" s="290"/>
      <c r="J158" s="66"/>
      <c r="K158" s="66"/>
      <c r="L158" s="66"/>
      <c r="M158" s="66"/>
      <c r="N158" s="66"/>
      <c r="O158" s="66"/>
      <c r="P158" s="66"/>
      <c r="Q158" s="66"/>
      <c r="R158" s="365"/>
      <c r="S158" s="365"/>
      <c r="T158" s="365"/>
      <c r="U158" s="365"/>
      <c r="V158" s="365"/>
      <c r="W158" s="366"/>
      <c r="X158" s="367"/>
      <c r="Y158" s="368"/>
      <c r="Z158" s="365"/>
      <c r="AA158" s="365"/>
      <c r="AB158" s="365"/>
      <c r="AC158" s="366"/>
      <c r="AD158" s="367"/>
      <c r="AE158" s="368"/>
      <c r="AF158" s="365"/>
      <c r="AG158" s="365"/>
      <c r="AH158" s="365"/>
      <c r="AI158" s="366"/>
      <c r="AJ158" s="367"/>
      <c r="AK158" s="368"/>
    </row>
    <row r="159" spans="2:37" ht="15.75" customHeight="1">
      <c r="B159" s="31"/>
      <c r="D159" s="30"/>
      <c r="E159" s="30"/>
      <c r="F159" s="32"/>
      <c r="H159" s="289"/>
      <c r="I159" s="290"/>
      <c r="J159" s="66"/>
      <c r="K159" s="66"/>
      <c r="L159" s="66"/>
      <c r="M159" s="66"/>
      <c r="N159" s="66"/>
      <c r="O159" s="66"/>
      <c r="P159" s="66"/>
      <c r="Q159" s="66"/>
      <c r="R159" s="365"/>
      <c r="S159" s="365"/>
      <c r="T159" s="365"/>
      <c r="U159" s="365"/>
      <c r="V159" s="365"/>
      <c r="W159" s="366"/>
      <c r="X159" s="367"/>
      <c r="Y159" s="368"/>
      <c r="Z159" s="365"/>
      <c r="AA159" s="365"/>
      <c r="AB159" s="365"/>
      <c r="AC159" s="366"/>
      <c r="AD159" s="367"/>
      <c r="AE159" s="368"/>
      <c r="AF159" s="365"/>
      <c r="AG159" s="365"/>
      <c r="AH159" s="365"/>
      <c r="AI159" s="366"/>
      <c r="AJ159" s="367"/>
      <c r="AK159" s="368"/>
    </row>
    <row r="160" spans="2:37" ht="15.75" customHeight="1">
      <c r="B160" s="31"/>
      <c r="D160" s="30"/>
      <c r="E160" s="30"/>
      <c r="F160" s="32"/>
      <c r="H160" s="289"/>
      <c r="I160" s="290"/>
      <c r="J160" s="66"/>
      <c r="K160" s="66"/>
      <c r="L160" s="66"/>
      <c r="M160" s="66"/>
      <c r="N160" s="66"/>
      <c r="O160" s="66"/>
      <c r="P160" s="66"/>
      <c r="Q160" s="66"/>
      <c r="R160" s="365"/>
      <c r="S160" s="365"/>
      <c r="T160" s="365"/>
      <c r="U160" s="365"/>
      <c r="V160" s="365"/>
      <c r="W160" s="366"/>
      <c r="X160" s="367"/>
      <c r="Y160" s="368"/>
      <c r="Z160" s="365"/>
      <c r="AA160" s="365"/>
      <c r="AB160" s="365"/>
      <c r="AC160" s="366"/>
      <c r="AD160" s="367"/>
      <c r="AE160" s="368"/>
      <c r="AF160" s="365"/>
      <c r="AG160" s="365"/>
      <c r="AH160" s="365"/>
      <c r="AI160" s="366"/>
      <c r="AJ160" s="367"/>
      <c r="AK160" s="368"/>
    </row>
    <row r="161" spans="2:37" ht="15.75" customHeight="1">
      <c r="B161" s="31"/>
      <c r="D161" s="30"/>
      <c r="E161" s="30"/>
      <c r="F161" s="32"/>
      <c r="H161" s="289"/>
      <c r="I161" s="290"/>
      <c r="J161" s="66"/>
      <c r="K161" s="66"/>
      <c r="L161" s="66"/>
      <c r="M161" s="66"/>
      <c r="N161" s="66"/>
      <c r="O161" s="66"/>
      <c r="P161" s="66"/>
      <c r="Q161" s="66"/>
      <c r="R161" s="365"/>
      <c r="S161" s="365"/>
      <c r="T161" s="365"/>
      <c r="U161" s="365"/>
      <c r="V161" s="365"/>
      <c r="W161" s="366"/>
      <c r="X161" s="367"/>
      <c r="Y161" s="368"/>
      <c r="Z161" s="365"/>
      <c r="AA161" s="365"/>
      <c r="AB161" s="365"/>
      <c r="AC161" s="366"/>
      <c r="AD161" s="367"/>
      <c r="AE161" s="368"/>
      <c r="AF161" s="365"/>
      <c r="AG161" s="365"/>
      <c r="AH161" s="365"/>
      <c r="AI161" s="366"/>
      <c r="AJ161" s="367"/>
      <c r="AK161" s="368"/>
    </row>
    <row r="162" spans="2:37" ht="15.75" customHeight="1">
      <c r="B162" s="31"/>
      <c r="D162" s="30"/>
      <c r="E162" s="30"/>
      <c r="F162" s="32"/>
      <c r="H162" s="289"/>
      <c r="I162" s="290"/>
      <c r="J162" s="66"/>
      <c r="K162" s="66"/>
      <c r="L162" s="66"/>
      <c r="M162" s="66"/>
      <c r="N162" s="66"/>
      <c r="O162" s="66"/>
      <c r="P162" s="66"/>
      <c r="Q162" s="66"/>
      <c r="R162" s="365"/>
      <c r="S162" s="365"/>
      <c r="T162" s="365"/>
      <c r="U162" s="365"/>
      <c r="V162" s="365"/>
      <c r="W162" s="366"/>
      <c r="X162" s="367"/>
      <c r="Y162" s="368"/>
      <c r="Z162" s="365"/>
      <c r="AA162" s="365"/>
      <c r="AB162" s="365"/>
      <c r="AC162" s="366"/>
      <c r="AD162" s="367"/>
      <c r="AE162" s="368"/>
      <c r="AF162" s="365"/>
      <c r="AG162" s="365"/>
      <c r="AH162" s="365"/>
      <c r="AI162" s="366"/>
      <c r="AJ162" s="367"/>
      <c r="AK162" s="368"/>
    </row>
    <row r="163" spans="2:37" ht="15.75" customHeight="1">
      <c r="B163" s="31"/>
      <c r="D163" s="30"/>
      <c r="E163" s="30"/>
      <c r="F163" s="32"/>
      <c r="H163" s="289"/>
      <c r="I163" s="290"/>
      <c r="J163" s="66"/>
      <c r="K163" s="66"/>
      <c r="L163" s="66"/>
      <c r="M163" s="66"/>
      <c r="N163" s="66"/>
      <c r="O163" s="66"/>
      <c r="P163" s="66"/>
      <c r="Q163" s="66"/>
      <c r="R163" s="365"/>
      <c r="S163" s="365"/>
      <c r="T163" s="365"/>
      <c r="U163" s="365"/>
      <c r="V163" s="365"/>
      <c r="W163" s="366"/>
      <c r="X163" s="367"/>
      <c r="Y163" s="368"/>
      <c r="Z163" s="365"/>
      <c r="AA163" s="365"/>
      <c r="AB163" s="365"/>
      <c r="AC163" s="366"/>
      <c r="AD163" s="367"/>
      <c r="AE163" s="368"/>
      <c r="AF163" s="365"/>
      <c r="AG163" s="365"/>
      <c r="AH163" s="365"/>
      <c r="AI163" s="366"/>
      <c r="AJ163" s="367"/>
      <c r="AK163" s="368"/>
    </row>
    <row r="164" spans="2:37" ht="15.75" customHeight="1">
      <c r="B164" s="31"/>
      <c r="D164" s="30"/>
      <c r="E164" s="30"/>
      <c r="F164" s="32"/>
      <c r="H164" s="289"/>
      <c r="I164" s="290"/>
      <c r="J164" s="66"/>
      <c r="K164" s="66"/>
      <c r="L164" s="66"/>
      <c r="M164" s="66"/>
      <c r="N164" s="66"/>
      <c r="O164" s="66"/>
      <c r="P164" s="66"/>
      <c r="Q164" s="66"/>
      <c r="R164" s="365"/>
      <c r="S164" s="365"/>
      <c r="T164" s="365"/>
      <c r="U164" s="365"/>
      <c r="V164" s="365"/>
      <c r="W164" s="366"/>
      <c r="X164" s="367"/>
      <c r="Y164" s="368"/>
      <c r="Z164" s="365"/>
      <c r="AA164" s="365"/>
      <c r="AB164" s="365"/>
      <c r="AC164" s="366"/>
      <c r="AD164" s="367"/>
      <c r="AE164" s="368"/>
      <c r="AF164" s="365"/>
      <c r="AG164" s="365"/>
      <c r="AH164" s="365"/>
      <c r="AI164" s="366"/>
      <c r="AJ164" s="367"/>
      <c r="AK164" s="368"/>
    </row>
    <row r="165" spans="2:37" ht="15.75" customHeight="1">
      <c r="B165" s="31"/>
      <c r="D165" s="30"/>
      <c r="E165" s="30"/>
      <c r="F165" s="32"/>
      <c r="H165" s="289"/>
      <c r="I165" s="290"/>
      <c r="J165" s="66"/>
      <c r="K165" s="66"/>
      <c r="L165" s="66"/>
      <c r="M165" s="66"/>
      <c r="N165" s="66"/>
      <c r="O165" s="66"/>
      <c r="P165" s="66"/>
      <c r="Q165" s="66"/>
      <c r="R165" s="365"/>
      <c r="S165" s="365"/>
      <c r="T165" s="365"/>
      <c r="U165" s="365"/>
      <c r="V165" s="365"/>
      <c r="W165" s="366"/>
      <c r="X165" s="367"/>
      <c r="Y165" s="368"/>
      <c r="Z165" s="365"/>
      <c r="AA165" s="365"/>
      <c r="AB165" s="365"/>
      <c r="AC165" s="366"/>
      <c r="AD165" s="367"/>
      <c r="AE165" s="368"/>
      <c r="AF165" s="365"/>
      <c r="AG165" s="365"/>
      <c r="AH165" s="365"/>
      <c r="AI165" s="366"/>
      <c r="AJ165" s="367"/>
      <c r="AK165" s="368"/>
    </row>
    <row r="166" spans="2:37" ht="15.75" customHeight="1">
      <c r="B166" s="31"/>
      <c r="D166" s="30"/>
      <c r="E166" s="30"/>
      <c r="F166" s="32"/>
      <c r="H166" s="289"/>
      <c r="I166" s="290"/>
      <c r="J166" s="66"/>
      <c r="K166" s="66"/>
      <c r="L166" s="66"/>
      <c r="M166" s="66"/>
      <c r="N166" s="66"/>
      <c r="O166" s="66"/>
      <c r="P166" s="66"/>
      <c r="Q166" s="66"/>
      <c r="R166" s="365"/>
      <c r="S166" s="365"/>
      <c r="T166" s="365"/>
      <c r="U166" s="365"/>
      <c r="V166" s="365"/>
      <c r="W166" s="366"/>
      <c r="X166" s="367"/>
      <c r="Y166" s="368"/>
      <c r="Z166" s="365"/>
      <c r="AA166" s="365"/>
      <c r="AB166" s="365"/>
      <c r="AC166" s="366"/>
      <c r="AD166" s="367"/>
      <c r="AE166" s="368"/>
      <c r="AF166" s="365"/>
      <c r="AG166" s="365"/>
      <c r="AH166" s="365"/>
      <c r="AI166" s="366"/>
      <c r="AJ166" s="367"/>
      <c r="AK166" s="368"/>
    </row>
    <row r="167" spans="2:37" ht="15.75" customHeight="1">
      <c r="B167" s="31"/>
      <c r="D167" s="30"/>
      <c r="E167" s="30"/>
      <c r="F167" s="32"/>
      <c r="H167" s="289"/>
      <c r="I167" s="290"/>
      <c r="J167" s="66"/>
      <c r="K167" s="66"/>
      <c r="L167" s="66"/>
      <c r="M167" s="66"/>
      <c r="N167" s="66"/>
      <c r="O167" s="66"/>
      <c r="P167" s="66"/>
      <c r="Q167" s="66"/>
      <c r="R167" s="365"/>
      <c r="S167" s="365"/>
      <c r="T167" s="365"/>
      <c r="U167" s="365"/>
      <c r="V167" s="365"/>
      <c r="W167" s="366"/>
      <c r="X167" s="367"/>
      <c r="Y167" s="368"/>
      <c r="Z167" s="365"/>
      <c r="AA167" s="365"/>
      <c r="AB167" s="365"/>
      <c r="AC167" s="366"/>
      <c r="AD167" s="367"/>
      <c r="AE167" s="368"/>
      <c r="AF167" s="365"/>
      <c r="AG167" s="365"/>
      <c r="AH167" s="365"/>
      <c r="AI167" s="366"/>
      <c r="AJ167" s="367"/>
      <c r="AK167" s="368"/>
    </row>
    <row r="168" spans="2:37" ht="15.75" customHeight="1">
      <c r="B168" s="31"/>
      <c r="D168" s="30"/>
      <c r="E168" s="30"/>
      <c r="F168" s="32"/>
      <c r="H168" s="289"/>
      <c r="I168" s="290"/>
      <c r="J168" s="66"/>
      <c r="K168" s="66"/>
      <c r="L168" s="66"/>
      <c r="M168" s="66"/>
      <c r="N168" s="66"/>
      <c r="O168" s="66"/>
      <c r="P168" s="66"/>
      <c r="Q168" s="66"/>
      <c r="R168" s="365"/>
      <c r="S168" s="365"/>
      <c r="T168" s="365"/>
      <c r="U168" s="365"/>
      <c r="V168" s="365"/>
      <c r="W168" s="366"/>
      <c r="X168" s="367"/>
      <c r="Y168" s="368"/>
      <c r="Z168" s="365"/>
      <c r="AA168" s="365"/>
      <c r="AB168" s="365"/>
      <c r="AC168" s="366"/>
      <c r="AD168" s="367"/>
      <c r="AE168" s="368"/>
      <c r="AF168" s="365"/>
      <c r="AG168" s="365"/>
      <c r="AH168" s="365"/>
      <c r="AI168" s="366"/>
      <c r="AJ168" s="367"/>
      <c r="AK168" s="368"/>
    </row>
    <row r="169" spans="2:37" ht="15.75" customHeight="1">
      <c r="B169" s="31"/>
      <c r="D169" s="30"/>
      <c r="E169" s="30"/>
      <c r="F169" s="32"/>
      <c r="H169" s="289"/>
      <c r="I169" s="290"/>
      <c r="J169" s="66"/>
      <c r="K169" s="66"/>
      <c r="L169" s="66"/>
      <c r="M169" s="66"/>
      <c r="N169" s="66"/>
      <c r="O169" s="66"/>
      <c r="P169" s="66"/>
      <c r="Q169" s="66"/>
      <c r="R169" s="365"/>
      <c r="S169" s="365"/>
      <c r="T169" s="365"/>
      <c r="U169" s="365"/>
      <c r="V169" s="365"/>
      <c r="W169" s="366"/>
      <c r="X169" s="367"/>
      <c r="Y169" s="368"/>
      <c r="Z169" s="365"/>
      <c r="AA169" s="365"/>
      <c r="AB169" s="365"/>
      <c r="AC169" s="366"/>
      <c r="AD169" s="367"/>
      <c r="AE169" s="368"/>
      <c r="AF169" s="365"/>
      <c r="AG169" s="365"/>
      <c r="AH169" s="365"/>
      <c r="AI169" s="366"/>
      <c r="AJ169" s="367"/>
      <c r="AK169" s="368"/>
    </row>
    <row r="170" spans="2:37" ht="15.75" customHeight="1">
      <c r="B170" s="31"/>
      <c r="D170" s="30"/>
      <c r="E170" s="30"/>
      <c r="F170" s="32"/>
      <c r="H170" s="289"/>
      <c r="I170" s="290"/>
      <c r="J170" s="66"/>
      <c r="K170" s="66"/>
      <c r="L170" s="66"/>
      <c r="M170" s="66"/>
      <c r="N170" s="66"/>
      <c r="O170" s="66"/>
      <c r="P170" s="66"/>
      <c r="Q170" s="66"/>
      <c r="R170" s="365"/>
      <c r="S170" s="365"/>
      <c r="T170" s="365"/>
      <c r="U170" s="365"/>
      <c r="V170" s="365"/>
      <c r="W170" s="366"/>
      <c r="X170" s="367"/>
      <c r="Y170" s="368"/>
      <c r="Z170" s="365"/>
      <c r="AA170" s="365"/>
      <c r="AB170" s="365"/>
      <c r="AC170" s="366"/>
      <c r="AD170" s="367"/>
      <c r="AE170" s="368"/>
      <c r="AF170" s="365"/>
      <c r="AG170" s="365"/>
      <c r="AH170" s="365"/>
      <c r="AI170" s="366"/>
      <c r="AJ170" s="367"/>
      <c r="AK170" s="368"/>
    </row>
    <row r="171" spans="2:37" ht="15.75" customHeight="1">
      <c r="B171" s="31"/>
      <c r="D171" s="30"/>
      <c r="E171" s="30"/>
      <c r="F171" s="32"/>
      <c r="H171" s="289"/>
      <c r="I171" s="290"/>
      <c r="J171" s="66"/>
      <c r="K171" s="66"/>
      <c r="L171" s="66"/>
      <c r="M171" s="66"/>
      <c r="N171" s="66"/>
      <c r="O171" s="66"/>
      <c r="P171" s="66"/>
      <c r="Q171" s="66"/>
      <c r="R171" s="365"/>
      <c r="S171" s="365"/>
      <c r="T171" s="365"/>
      <c r="U171" s="365"/>
      <c r="V171" s="365"/>
      <c r="W171" s="366"/>
      <c r="X171" s="367"/>
      <c r="Y171" s="368"/>
      <c r="Z171" s="365"/>
      <c r="AA171" s="365"/>
      <c r="AB171" s="365"/>
      <c r="AC171" s="366"/>
      <c r="AD171" s="367"/>
      <c r="AE171" s="368"/>
      <c r="AF171" s="365"/>
      <c r="AG171" s="365"/>
      <c r="AH171" s="365"/>
      <c r="AI171" s="366"/>
      <c r="AJ171" s="367"/>
      <c r="AK171" s="368"/>
    </row>
    <row r="172" spans="2:37" ht="15.75" customHeight="1">
      <c r="B172" s="31"/>
      <c r="D172" s="30"/>
      <c r="E172" s="30"/>
      <c r="F172" s="32"/>
      <c r="H172" s="289"/>
      <c r="I172" s="290"/>
      <c r="J172" s="66"/>
      <c r="K172" s="66"/>
      <c r="L172" s="66"/>
      <c r="M172" s="66"/>
      <c r="N172" s="66"/>
      <c r="O172" s="66"/>
      <c r="P172" s="66"/>
      <c r="Q172" s="66"/>
      <c r="R172" s="365"/>
      <c r="S172" s="365"/>
      <c r="T172" s="365"/>
      <c r="U172" s="365"/>
      <c r="V172" s="365"/>
      <c r="W172" s="366"/>
      <c r="X172" s="367"/>
      <c r="Y172" s="368"/>
      <c r="Z172" s="365"/>
      <c r="AA172" s="365"/>
      <c r="AB172" s="365"/>
      <c r="AC172" s="366"/>
      <c r="AD172" s="367"/>
      <c r="AE172" s="368"/>
      <c r="AF172" s="365"/>
      <c r="AG172" s="365"/>
      <c r="AH172" s="365"/>
      <c r="AI172" s="366"/>
      <c r="AJ172" s="367"/>
      <c r="AK172" s="368"/>
    </row>
    <row r="173" spans="2:37" ht="15.75" customHeight="1">
      <c r="B173" s="31"/>
      <c r="D173" s="30"/>
      <c r="E173" s="30"/>
      <c r="F173" s="32"/>
      <c r="H173" s="289"/>
      <c r="I173" s="290"/>
      <c r="J173" s="66"/>
      <c r="K173" s="66"/>
      <c r="L173" s="66"/>
      <c r="M173" s="66"/>
      <c r="N173" s="66"/>
      <c r="O173" s="66"/>
      <c r="P173" s="66"/>
      <c r="Q173" s="66"/>
      <c r="R173" s="365"/>
      <c r="S173" s="365"/>
      <c r="T173" s="365"/>
      <c r="U173" s="365"/>
      <c r="V173" s="365"/>
      <c r="W173" s="366"/>
      <c r="X173" s="367"/>
      <c r="Y173" s="368"/>
      <c r="Z173" s="365"/>
      <c r="AA173" s="365"/>
      <c r="AB173" s="365"/>
      <c r="AC173" s="366"/>
      <c r="AD173" s="367"/>
      <c r="AE173" s="368"/>
      <c r="AF173" s="365"/>
      <c r="AG173" s="365"/>
      <c r="AH173" s="365"/>
      <c r="AI173" s="366"/>
      <c r="AJ173" s="367"/>
      <c r="AK173" s="368"/>
    </row>
    <row r="174" spans="2:37" ht="15.75" customHeight="1">
      <c r="B174" s="31"/>
      <c r="D174" s="30"/>
      <c r="E174" s="30"/>
      <c r="F174" s="32"/>
      <c r="H174" s="289"/>
      <c r="I174" s="290"/>
      <c r="J174" s="66"/>
      <c r="K174" s="66"/>
      <c r="L174" s="66"/>
      <c r="M174" s="66"/>
      <c r="N174" s="66"/>
      <c r="O174" s="66"/>
      <c r="P174" s="66"/>
      <c r="Q174" s="66"/>
      <c r="R174" s="365"/>
      <c r="S174" s="365"/>
      <c r="T174" s="365"/>
      <c r="U174" s="365"/>
      <c r="V174" s="365"/>
      <c r="W174" s="366"/>
      <c r="X174" s="367"/>
      <c r="Y174" s="368"/>
      <c r="Z174" s="365"/>
      <c r="AA174" s="365"/>
      <c r="AB174" s="365"/>
      <c r="AC174" s="366"/>
      <c r="AD174" s="367"/>
      <c r="AE174" s="368"/>
      <c r="AF174" s="365"/>
      <c r="AG174" s="365"/>
      <c r="AH174" s="365"/>
      <c r="AI174" s="366"/>
      <c r="AJ174" s="367"/>
      <c r="AK174" s="368"/>
    </row>
    <row r="175" spans="2:37" ht="15.75" customHeight="1">
      <c r="B175" s="31"/>
      <c r="D175" s="30"/>
      <c r="E175" s="30"/>
      <c r="F175" s="32"/>
      <c r="H175" s="289"/>
      <c r="I175" s="290"/>
      <c r="J175" s="66"/>
      <c r="K175" s="66"/>
      <c r="L175" s="66"/>
      <c r="M175" s="66"/>
      <c r="N175" s="66"/>
      <c r="O175" s="66"/>
      <c r="P175" s="66"/>
      <c r="Q175" s="66"/>
      <c r="R175" s="365"/>
      <c r="S175" s="365"/>
      <c r="T175" s="365"/>
      <c r="U175" s="365"/>
      <c r="V175" s="365"/>
      <c r="W175" s="366"/>
      <c r="X175" s="367"/>
      <c r="Y175" s="368"/>
      <c r="Z175" s="365"/>
      <c r="AA175" s="365"/>
      <c r="AB175" s="365"/>
      <c r="AC175" s="366"/>
      <c r="AD175" s="367"/>
      <c r="AE175" s="368"/>
      <c r="AF175" s="365"/>
      <c r="AG175" s="365"/>
      <c r="AH175" s="365"/>
      <c r="AI175" s="366"/>
      <c r="AJ175" s="367"/>
      <c r="AK175" s="368"/>
    </row>
    <row r="176" spans="2:37" ht="15.75" customHeight="1">
      <c r="B176" s="31"/>
      <c r="D176" s="30"/>
      <c r="E176" s="30"/>
      <c r="F176" s="32"/>
      <c r="H176" s="289"/>
      <c r="I176" s="290"/>
      <c r="J176" s="66"/>
      <c r="K176" s="66"/>
      <c r="L176" s="66"/>
      <c r="M176" s="66"/>
      <c r="N176" s="66"/>
      <c r="O176" s="66"/>
      <c r="P176" s="66"/>
      <c r="Q176" s="66"/>
      <c r="R176" s="365"/>
      <c r="S176" s="365"/>
      <c r="T176" s="365"/>
      <c r="U176" s="365"/>
      <c r="V176" s="365"/>
      <c r="W176" s="366"/>
      <c r="X176" s="367"/>
      <c r="Y176" s="368"/>
      <c r="Z176" s="365"/>
      <c r="AA176" s="365"/>
      <c r="AB176" s="365"/>
      <c r="AC176" s="366"/>
      <c r="AD176" s="367"/>
      <c r="AE176" s="368"/>
      <c r="AF176" s="365"/>
      <c r="AG176" s="365"/>
      <c r="AH176" s="365"/>
      <c r="AI176" s="366"/>
      <c r="AJ176" s="367"/>
      <c r="AK176" s="368"/>
    </row>
    <row r="177" spans="2:37" ht="15.75" customHeight="1">
      <c r="B177" s="31"/>
      <c r="D177" s="30"/>
      <c r="E177" s="30"/>
      <c r="F177" s="32"/>
      <c r="H177" s="289"/>
      <c r="I177" s="290"/>
      <c r="J177" s="66"/>
      <c r="K177" s="66"/>
      <c r="L177" s="66"/>
      <c r="M177" s="66"/>
      <c r="N177" s="66"/>
      <c r="O177" s="66"/>
      <c r="P177" s="66"/>
      <c r="Q177" s="66"/>
      <c r="R177" s="365"/>
      <c r="S177" s="365"/>
      <c r="T177" s="365"/>
      <c r="U177" s="365"/>
      <c r="V177" s="365"/>
      <c r="W177" s="366"/>
      <c r="X177" s="367"/>
      <c r="Y177" s="368"/>
      <c r="Z177" s="365"/>
      <c r="AA177" s="365"/>
      <c r="AB177" s="365"/>
      <c r="AC177" s="366"/>
      <c r="AD177" s="367"/>
      <c r="AE177" s="368"/>
      <c r="AF177" s="365"/>
      <c r="AG177" s="365"/>
      <c r="AH177" s="365"/>
      <c r="AI177" s="366"/>
      <c r="AJ177" s="367"/>
      <c r="AK177" s="368"/>
    </row>
    <row r="178" spans="2:37" ht="15.75" customHeight="1">
      <c r="B178" s="31"/>
      <c r="D178" s="30"/>
      <c r="E178" s="30"/>
      <c r="F178" s="32"/>
      <c r="H178" s="289"/>
      <c r="I178" s="290"/>
      <c r="J178" s="66"/>
      <c r="K178" s="66"/>
      <c r="L178" s="66"/>
      <c r="M178" s="66"/>
      <c r="N178" s="66"/>
      <c r="O178" s="66"/>
      <c r="P178" s="66"/>
      <c r="Q178" s="66"/>
      <c r="R178" s="365"/>
      <c r="S178" s="365"/>
      <c r="T178" s="365"/>
      <c r="U178" s="365"/>
      <c r="V178" s="365"/>
      <c r="W178" s="366"/>
      <c r="X178" s="367"/>
      <c r="Y178" s="368"/>
      <c r="Z178" s="365"/>
      <c r="AA178" s="365"/>
      <c r="AB178" s="365"/>
      <c r="AC178" s="366"/>
      <c r="AD178" s="367"/>
      <c r="AE178" s="368"/>
      <c r="AF178" s="365"/>
      <c r="AG178" s="365"/>
      <c r="AH178" s="365"/>
      <c r="AI178" s="366"/>
      <c r="AJ178" s="367"/>
      <c r="AK178" s="368"/>
    </row>
    <row r="179" spans="2:37" ht="15.75" customHeight="1">
      <c r="B179" s="31"/>
      <c r="D179" s="30"/>
      <c r="E179" s="30"/>
      <c r="F179" s="32"/>
      <c r="H179" s="289"/>
      <c r="I179" s="290"/>
      <c r="J179" s="66"/>
      <c r="K179" s="66"/>
      <c r="L179" s="66"/>
      <c r="M179" s="66"/>
      <c r="N179" s="66"/>
      <c r="O179" s="66"/>
      <c r="P179" s="66"/>
      <c r="Q179" s="66"/>
      <c r="R179" s="365"/>
      <c r="S179" s="365"/>
      <c r="T179" s="365"/>
      <c r="U179" s="365"/>
      <c r="V179" s="365"/>
      <c r="W179" s="366"/>
      <c r="X179" s="367"/>
      <c r="Y179" s="368"/>
      <c r="Z179" s="365"/>
      <c r="AA179" s="365"/>
      <c r="AB179" s="365"/>
      <c r="AC179" s="366"/>
      <c r="AD179" s="367"/>
      <c r="AE179" s="368"/>
      <c r="AF179" s="365"/>
      <c r="AG179" s="365"/>
      <c r="AH179" s="365"/>
      <c r="AI179" s="366"/>
      <c r="AJ179" s="367"/>
      <c r="AK179" s="368"/>
    </row>
    <row r="180" spans="2:37" ht="15.75" customHeight="1">
      <c r="B180" s="31"/>
      <c r="D180" s="30"/>
      <c r="E180" s="30"/>
      <c r="F180" s="32"/>
      <c r="H180" s="289"/>
      <c r="I180" s="290"/>
      <c r="J180" s="66"/>
      <c r="K180" s="66"/>
      <c r="L180" s="66"/>
      <c r="M180" s="66"/>
      <c r="N180" s="66"/>
      <c r="O180" s="66"/>
      <c r="P180" s="66"/>
      <c r="Q180" s="66"/>
      <c r="R180" s="365"/>
      <c r="S180" s="365"/>
      <c r="T180" s="365"/>
      <c r="U180" s="365"/>
      <c r="V180" s="365"/>
      <c r="W180" s="366"/>
      <c r="X180" s="367"/>
      <c r="Y180" s="368"/>
      <c r="Z180" s="365"/>
      <c r="AA180" s="365"/>
      <c r="AB180" s="365"/>
      <c r="AC180" s="366"/>
      <c r="AD180" s="367"/>
      <c r="AE180" s="368"/>
      <c r="AF180" s="365"/>
      <c r="AG180" s="365"/>
      <c r="AH180" s="365"/>
      <c r="AI180" s="366"/>
      <c r="AJ180" s="367"/>
      <c r="AK180" s="368"/>
    </row>
    <row r="181" spans="2:37" ht="15.75" customHeight="1">
      <c r="B181" s="31"/>
      <c r="D181" s="30"/>
      <c r="E181" s="30"/>
      <c r="F181" s="32"/>
      <c r="H181" s="289"/>
      <c r="I181" s="290"/>
      <c r="J181" s="66"/>
      <c r="K181" s="66"/>
      <c r="L181" s="66"/>
      <c r="M181" s="66"/>
      <c r="N181" s="66"/>
      <c r="O181" s="66"/>
      <c r="P181" s="66"/>
      <c r="Q181" s="66"/>
      <c r="R181" s="365"/>
      <c r="S181" s="365"/>
      <c r="T181" s="365"/>
      <c r="U181" s="365"/>
      <c r="V181" s="365"/>
      <c r="W181" s="366"/>
      <c r="X181" s="367"/>
      <c r="Y181" s="368"/>
      <c r="Z181" s="365"/>
      <c r="AA181" s="365"/>
      <c r="AB181" s="365"/>
      <c r="AC181" s="366"/>
      <c r="AD181" s="367"/>
      <c r="AE181" s="368"/>
      <c r="AF181" s="365"/>
      <c r="AG181" s="365"/>
      <c r="AH181" s="365"/>
      <c r="AI181" s="366"/>
      <c r="AJ181" s="367"/>
      <c r="AK181" s="368"/>
    </row>
    <row r="182" spans="2:37" ht="15.75" customHeight="1">
      <c r="B182" s="31"/>
      <c r="D182" s="30"/>
      <c r="E182" s="30"/>
      <c r="F182" s="32"/>
      <c r="H182" s="289"/>
      <c r="I182" s="290"/>
      <c r="J182" s="66"/>
      <c r="K182" s="66"/>
      <c r="L182" s="66"/>
      <c r="M182" s="66"/>
      <c r="N182" s="66"/>
      <c r="O182" s="66"/>
      <c r="P182" s="66"/>
      <c r="Q182" s="66"/>
      <c r="R182" s="365"/>
      <c r="S182" s="365"/>
      <c r="T182" s="365"/>
      <c r="U182" s="365"/>
      <c r="V182" s="365"/>
      <c r="W182" s="366"/>
      <c r="X182" s="367"/>
      <c r="Y182" s="368"/>
      <c r="Z182" s="365"/>
      <c r="AA182" s="365"/>
      <c r="AB182" s="365"/>
      <c r="AC182" s="366"/>
      <c r="AD182" s="367"/>
      <c r="AE182" s="368"/>
      <c r="AF182" s="365"/>
      <c r="AG182" s="365"/>
      <c r="AH182" s="365"/>
      <c r="AI182" s="366"/>
      <c r="AJ182" s="367"/>
      <c r="AK182" s="368"/>
    </row>
    <row r="183" spans="2:37" ht="15.75" customHeight="1">
      <c r="B183" s="31"/>
      <c r="D183" s="30"/>
      <c r="E183" s="30"/>
      <c r="F183" s="32"/>
      <c r="H183" s="289"/>
      <c r="I183" s="290"/>
      <c r="J183" s="66"/>
      <c r="K183" s="66"/>
      <c r="L183" s="66"/>
      <c r="M183" s="66"/>
      <c r="N183" s="66"/>
      <c r="O183" s="66"/>
      <c r="P183" s="66"/>
      <c r="Q183" s="66"/>
      <c r="R183" s="365"/>
      <c r="S183" s="365"/>
      <c r="T183" s="365"/>
      <c r="U183" s="365"/>
      <c r="V183" s="365"/>
      <c r="W183" s="366"/>
      <c r="X183" s="367"/>
      <c r="Y183" s="368"/>
      <c r="Z183" s="365"/>
      <c r="AA183" s="365"/>
      <c r="AB183" s="365"/>
      <c r="AC183" s="366"/>
      <c r="AD183" s="367"/>
      <c r="AE183" s="368"/>
      <c r="AF183" s="365"/>
      <c r="AG183" s="365"/>
      <c r="AH183" s="365"/>
      <c r="AI183" s="366"/>
      <c r="AJ183" s="367"/>
      <c r="AK183" s="368"/>
    </row>
    <row r="184" spans="2:37" ht="15.75" customHeight="1">
      <c r="B184" s="31"/>
      <c r="D184" s="30"/>
      <c r="E184" s="30"/>
      <c r="F184" s="32"/>
      <c r="H184" s="289"/>
      <c r="I184" s="290"/>
      <c r="J184" s="66"/>
      <c r="K184" s="66"/>
      <c r="L184" s="66"/>
      <c r="M184" s="66"/>
      <c r="N184" s="66"/>
      <c r="O184" s="66"/>
      <c r="P184" s="66"/>
      <c r="Q184" s="66"/>
      <c r="R184" s="365"/>
      <c r="S184" s="365"/>
      <c r="T184" s="365"/>
      <c r="U184" s="365"/>
      <c r="V184" s="365"/>
      <c r="W184" s="366"/>
      <c r="X184" s="367"/>
      <c r="Y184" s="368"/>
      <c r="Z184" s="365"/>
      <c r="AA184" s="365"/>
      <c r="AB184" s="365"/>
      <c r="AC184" s="366"/>
      <c r="AD184" s="367"/>
      <c r="AE184" s="368"/>
      <c r="AF184" s="365"/>
      <c r="AG184" s="365"/>
      <c r="AH184" s="365"/>
      <c r="AI184" s="366"/>
      <c r="AJ184" s="367"/>
      <c r="AK184" s="368"/>
    </row>
    <row r="185" spans="2:37" ht="15.75" customHeight="1">
      <c r="B185" s="31"/>
      <c r="D185" s="30"/>
      <c r="E185" s="30"/>
      <c r="F185" s="32"/>
      <c r="H185" s="289"/>
      <c r="I185" s="290"/>
      <c r="J185" s="66"/>
      <c r="K185" s="66"/>
      <c r="L185" s="66"/>
      <c r="M185" s="66"/>
      <c r="N185" s="66"/>
      <c r="O185" s="66"/>
      <c r="P185" s="66"/>
      <c r="Q185" s="66"/>
      <c r="R185" s="365"/>
      <c r="S185" s="365"/>
      <c r="T185" s="365"/>
      <c r="U185" s="365"/>
      <c r="V185" s="365"/>
      <c r="W185" s="366"/>
      <c r="X185" s="367"/>
      <c r="Y185" s="368"/>
      <c r="Z185" s="365"/>
      <c r="AA185" s="365"/>
      <c r="AB185" s="365"/>
      <c r="AC185" s="366"/>
      <c r="AD185" s="367"/>
      <c r="AE185" s="368"/>
      <c r="AF185" s="365"/>
      <c r="AG185" s="365"/>
      <c r="AH185" s="365"/>
      <c r="AI185" s="366"/>
      <c r="AJ185" s="367"/>
      <c r="AK185" s="368"/>
    </row>
    <row r="186" spans="2:37" ht="15.75" customHeight="1">
      <c r="B186" s="31"/>
      <c r="D186" s="30"/>
      <c r="E186" s="30"/>
      <c r="F186" s="32"/>
      <c r="H186" s="289"/>
      <c r="I186" s="290"/>
      <c r="J186" s="66"/>
      <c r="K186" s="66"/>
      <c r="L186" s="66"/>
      <c r="M186" s="66"/>
      <c r="N186" s="66"/>
      <c r="O186" s="66"/>
      <c r="P186" s="66"/>
      <c r="Q186" s="66"/>
      <c r="R186" s="365"/>
      <c r="S186" s="365"/>
      <c r="T186" s="365"/>
      <c r="U186" s="365"/>
      <c r="V186" s="365"/>
      <c r="W186" s="366"/>
      <c r="X186" s="367"/>
      <c r="Y186" s="368"/>
      <c r="Z186" s="365"/>
      <c r="AA186" s="365"/>
      <c r="AB186" s="365"/>
      <c r="AC186" s="366"/>
      <c r="AD186" s="367"/>
      <c r="AE186" s="368"/>
      <c r="AF186" s="365"/>
      <c r="AG186" s="365"/>
      <c r="AH186" s="365"/>
      <c r="AI186" s="366"/>
      <c r="AJ186" s="367"/>
      <c r="AK186" s="368"/>
    </row>
    <row r="187" spans="2:37" ht="15.75" customHeight="1">
      <c r="B187" s="31"/>
      <c r="D187" s="30"/>
      <c r="E187" s="30"/>
      <c r="F187" s="32"/>
      <c r="H187" s="289"/>
      <c r="I187" s="290"/>
      <c r="J187" s="66"/>
      <c r="K187" s="66"/>
      <c r="L187" s="66"/>
      <c r="M187" s="66"/>
      <c r="N187" s="66"/>
      <c r="O187" s="66"/>
      <c r="P187" s="66"/>
      <c r="Q187" s="66"/>
      <c r="R187" s="365"/>
      <c r="S187" s="365"/>
      <c r="T187" s="365"/>
      <c r="U187" s="365"/>
      <c r="V187" s="365"/>
      <c r="W187" s="366"/>
      <c r="X187" s="367"/>
      <c r="Y187" s="368"/>
      <c r="Z187" s="365"/>
      <c r="AA187" s="365"/>
      <c r="AB187" s="365"/>
      <c r="AC187" s="366"/>
      <c r="AD187" s="367"/>
      <c r="AE187" s="368"/>
      <c r="AF187" s="365"/>
      <c r="AG187" s="365"/>
      <c r="AH187" s="365"/>
      <c r="AI187" s="366"/>
      <c r="AJ187" s="367"/>
      <c r="AK187" s="368"/>
    </row>
    <row r="188" spans="2:37" ht="15.75" customHeight="1">
      <c r="B188" s="31"/>
      <c r="D188" s="30"/>
      <c r="E188" s="30"/>
      <c r="F188" s="32"/>
      <c r="H188" s="289"/>
      <c r="I188" s="290"/>
      <c r="J188" s="66"/>
      <c r="K188" s="66"/>
      <c r="L188" s="66"/>
      <c r="M188" s="66"/>
      <c r="N188" s="66"/>
      <c r="O188" s="66"/>
      <c r="P188" s="66"/>
      <c r="Q188" s="66"/>
      <c r="R188" s="365"/>
      <c r="S188" s="365"/>
      <c r="T188" s="365"/>
      <c r="U188" s="365"/>
      <c r="V188" s="365"/>
      <c r="W188" s="366"/>
      <c r="X188" s="367"/>
      <c r="Y188" s="368"/>
      <c r="Z188" s="365"/>
      <c r="AA188" s="365"/>
      <c r="AB188" s="365"/>
      <c r="AC188" s="366"/>
      <c r="AD188" s="367"/>
      <c r="AE188" s="368"/>
      <c r="AF188" s="365"/>
      <c r="AG188" s="365"/>
      <c r="AH188" s="365"/>
      <c r="AI188" s="366"/>
      <c r="AJ188" s="367"/>
      <c r="AK188" s="368"/>
    </row>
    <row r="189" spans="2:37" ht="15.75" customHeight="1">
      <c r="B189" s="31"/>
      <c r="D189" s="30"/>
      <c r="E189" s="30"/>
      <c r="F189" s="32"/>
      <c r="H189" s="289"/>
      <c r="I189" s="290"/>
      <c r="J189" s="66"/>
      <c r="K189" s="66"/>
      <c r="L189" s="66"/>
      <c r="M189" s="66"/>
      <c r="N189" s="66"/>
      <c r="O189" s="66"/>
      <c r="P189" s="66"/>
      <c r="Q189" s="66"/>
      <c r="R189" s="365"/>
      <c r="S189" s="365"/>
      <c r="T189" s="365"/>
      <c r="U189" s="365"/>
      <c r="V189" s="365"/>
      <c r="W189" s="366"/>
      <c r="X189" s="367"/>
      <c r="Y189" s="368"/>
      <c r="Z189" s="365"/>
      <c r="AA189" s="365"/>
      <c r="AB189" s="365"/>
      <c r="AC189" s="366"/>
      <c r="AD189" s="367"/>
      <c r="AE189" s="368"/>
      <c r="AF189" s="365"/>
      <c r="AG189" s="365"/>
      <c r="AH189" s="365"/>
      <c r="AI189" s="366"/>
      <c r="AJ189" s="367"/>
      <c r="AK189" s="368"/>
    </row>
    <row r="190" spans="2:37" ht="15.75" customHeight="1">
      <c r="B190" s="31"/>
      <c r="D190" s="30"/>
      <c r="E190" s="30"/>
      <c r="F190" s="32"/>
      <c r="H190" s="289"/>
      <c r="I190" s="290"/>
      <c r="J190" s="66"/>
      <c r="K190" s="66"/>
      <c r="L190" s="66"/>
      <c r="M190" s="66"/>
      <c r="N190" s="66"/>
      <c r="O190" s="66"/>
      <c r="P190" s="66"/>
      <c r="Q190" s="66"/>
      <c r="R190" s="365"/>
      <c r="S190" s="365"/>
      <c r="T190" s="365"/>
      <c r="U190" s="365"/>
      <c r="V190" s="365"/>
      <c r="W190" s="366"/>
      <c r="X190" s="367"/>
      <c r="Y190" s="368"/>
      <c r="Z190" s="365"/>
      <c r="AA190" s="365"/>
      <c r="AB190" s="365"/>
      <c r="AC190" s="366"/>
      <c r="AD190" s="367"/>
      <c r="AE190" s="368"/>
      <c r="AF190" s="365"/>
      <c r="AG190" s="365"/>
      <c r="AH190" s="365"/>
      <c r="AI190" s="366"/>
      <c r="AJ190" s="367"/>
      <c r="AK190" s="368"/>
    </row>
    <row r="191" spans="2:37" ht="15.75" customHeight="1">
      <c r="B191" s="31"/>
      <c r="D191" s="30"/>
      <c r="E191" s="30"/>
      <c r="F191" s="32"/>
      <c r="H191" s="289"/>
      <c r="I191" s="290"/>
      <c r="J191" s="66"/>
      <c r="K191" s="66"/>
      <c r="L191" s="66"/>
      <c r="M191" s="66"/>
      <c r="N191" s="66"/>
      <c r="O191" s="66"/>
      <c r="P191" s="66"/>
      <c r="Q191" s="66"/>
      <c r="R191" s="365"/>
      <c r="S191" s="365"/>
      <c r="T191" s="365"/>
      <c r="U191" s="365"/>
      <c r="V191" s="365"/>
      <c r="W191" s="366"/>
      <c r="X191" s="367"/>
      <c r="Y191" s="368"/>
      <c r="Z191" s="365"/>
      <c r="AA191" s="365"/>
      <c r="AB191" s="365"/>
      <c r="AC191" s="366"/>
      <c r="AD191" s="367"/>
      <c r="AE191" s="368"/>
      <c r="AF191" s="365"/>
      <c r="AG191" s="365"/>
      <c r="AH191" s="365"/>
      <c r="AI191" s="366"/>
      <c r="AJ191" s="367"/>
      <c r="AK191" s="368"/>
    </row>
    <row r="192" spans="2:37" ht="15.75" customHeight="1">
      <c r="B192" s="31"/>
      <c r="D192" s="30"/>
      <c r="E192" s="30"/>
      <c r="F192" s="32"/>
      <c r="H192" s="289"/>
      <c r="I192" s="290"/>
      <c r="J192" s="66"/>
      <c r="K192" s="66"/>
      <c r="L192" s="66"/>
      <c r="M192" s="66"/>
      <c r="N192" s="66"/>
      <c r="O192" s="66"/>
      <c r="P192" s="66"/>
      <c r="Q192" s="66"/>
      <c r="R192" s="365"/>
      <c r="S192" s="365"/>
      <c r="T192" s="365"/>
      <c r="U192" s="365"/>
      <c r="V192" s="365"/>
      <c r="W192" s="366"/>
      <c r="X192" s="367"/>
      <c r="Y192" s="368"/>
      <c r="Z192" s="365"/>
      <c r="AA192" s="365"/>
      <c r="AB192" s="365"/>
      <c r="AC192" s="366"/>
      <c r="AD192" s="367"/>
      <c r="AE192" s="368"/>
      <c r="AF192" s="365"/>
      <c r="AG192" s="365"/>
      <c r="AH192" s="365"/>
      <c r="AI192" s="366"/>
      <c r="AJ192" s="367"/>
      <c r="AK192" s="368"/>
    </row>
    <row r="193" spans="2:37" ht="15.75" customHeight="1">
      <c r="B193" s="31"/>
      <c r="D193" s="30"/>
      <c r="E193" s="30"/>
      <c r="F193" s="32"/>
      <c r="H193" s="289"/>
      <c r="I193" s="290"/>
      <c r="J193" s="66"/>
      <c r="K193" s="66"/>
      <c r="L193" s="66"/>
      <c r="M193" s="66"/>
      <c r="N193" s="66"/>
      <c r="O193" s="66"/>
      <c r="P193" s="66"/>
      <c r="Q193" s="66"/>
      <c r="R193" s="365"/>
      <c r="S193" s="365"/>
      <c r="T193" s="365"/>
      <c r="U193" s="365"/>
      <c r="V193" s="365"/>
      <c r="W193" s="366"/>
      <c r="X193" s="367"/>
      <c r="Y193" s="368"/>
      <c r="Z193" s="365"/>
      <c r="AA193" s="365"/>
      <c r="AB193" s="365"/>
      <c r="AC193" s="366"/>
      <c r="AD193" s="367"/>
      <c r="AE193" s="368"/>
      <c r="AF193" s="365"/>
      <c r="AG193" s="365"/>
      <c r="AH193" s="365"/>
      <c r="AI193" s="366"/>
      <c r="AJ193" s="367"/>
      <c r="AK193" s="368"/>
    </row>
    <row r="194" spans="2:37" ht="15.75" customHeight="1">
      <c r="B194" s="31"/>
      <c r="D194" s="30"/>
      <c r="E194" s="30"/>
      <c r="F194" s="32"/>
      <c r="H194" s="289"/>
      <c r="I194" s="290"/>
      <c r="J194" s="66"/>
      <c r="K194" s="66"/>
      <c r="L194" s="66"/>
      <c r="M194" s="66"/>
      <c r="N194" s="66"/>
      <c r="O194" s="66"/>
      <c r="P194" s="66"/>
      <c r="Q194" s="66"/>
      <c r="R194" s="365"/>
      <c r="S194" s="365"/>
      <c r="T194" s="365"/>
      <c r="U194" s="365"/>
      <c r="V194" s="365"/>
      <c r="W194" s="366"/>
      <c r="X194" s="367"/>
      <c r="Y194" s="368"/>
      <c r="Z194" s="365"/>
      <c r="AA194" s="365"/>
      <c r="AB194" s="365"/>
      <c r="AC194" s="366"/>
      <c r="AD194" s="367"/>
      <c r="AE194" s="368"/>
      <c r="AF194" s="365"/>
      <c r="AG194" s="365"/>
      <c r="AH194" s="365"/>
      <c r="AI194" s="366"/>
      <c r="AJ194" s="367"/>
      <c r="AK194" s="368"/>
    </row>
    <row r="195" spans="2:37" ht="15.75" customHeight="1">
      <c r="B195" s="31"/>
      <c r="D195" s="30"/>
      <c r="E195" s="30"/>
      <c r="F195" s="32"/>
      <c r="H195" s="289"/>
      <c r="I195" s="290"/>
      <c r="J195" s="66"/>
      <c r="K195" s="66"/>
      <c r="L195" s="66"/>
      <c r="M195" s="66"/>
      <c r="N195" s="66"/>
      <c r="O195" s="66"/>
      <c r="P195" s="66"/>
      <c r="Q195" s="66"/>
      <c r="R195" s="365"/>
      <c r="S195" s="365"/>
      <c r="T195" s="365"/>
      <c r="U195" s="365"/>
      <c r="V195" s="365"/>
      <c r="W195" s="366"/>
      <c r="X195" s="367"/>
      <c r="Y195" s="368"/>
      <c r="Z195" s="365"/>
      <c r="AA195" s="365"/>
      <c r="AB195" s="365"/>
      <c r="AC195" s="366"/>
      <c r="AD195" s="367"/>
      <c r="AE195" s="368"/>
      <c r="AF195" s="365"/>
      <c r="AG195" s="365"/>
      <c r="AH195" s="365"/>
      <c r="AI195" s="366"/>
      <c r="AJ195" s="367"/>
      <c r="AK195" s="368"/>
    </row>
    <row r="196" spans="2:37" ht="15.75" customHeight="1">
      <c r="B196" s="31"/>
      <c r="D196" s="30"/>
      <c r="E196" s="30"/>
      <c r="F196" s="32"/>
      <c r="H196" s="289"/>
      <c r="I196" s="290"/>
      <c r="J196" s="66"/>
      <c r="K196" s="66"/>
      <c r="L196" s="66"/>
      <c r="M196" s="66"/>
      <c r="N196" s="66"/>
      <c r="O196" s="66"/>
      <c r="P196" s="66"/>
      <c r="Q196" s="66"/>
      <c r="R196" s="365"/>
      <c r="S196" s="365"/>
      <c r="T196" s="365"/>
      <c r="U196" s="365"/>
      <c r="V196" s="365"/>
      <c r="W196" s="366"/>
      <c r="X196" s="367"/>
      <c r="Y196" s="368"/>
      <c r="Z196" s="365"/>
      <c r="AA196" s="365"/>
      <c r="AB196" s="365"/>
      <c r="AC196" s="366"/>
      <c r="AD196" s="367"/>
      <c r="AE196" s="368"/>
      <c r="AF196" s="365"/>
      <c r="AG196" s="365"/>
      <c r="AH196" s="365"/>
      <c r="AI196" s="366"/>
      <c r="AJ196" s="367"/>
      <c r="AK196" s="368"/>
    </row>
    <row r="197" spans="2:37" ht="15.75" customHeight="1">
      <c r="B197" s="31"/>
      <c r="D197" s="30"/>
      <c r="E197" s="30"/>
      <c r="F197" s="32"/>
      <c r="H197" s="289"/>
      <c r="I197" s="290"/>
      <c r="J197" s="66"/>
      <c r="K197" s="66"/>
      <c r="L197" s="66"/>
      <c r="M197" s="66"/>
      <c r="N197" s="66"/>
      <c r="O197" s="66"/>
      <c r="P197" s="66"/>
      <c r="Q197" s="66"/>
      <c r="R197" s="365"/>
      <c r="S197" s="365"/>
      <c r="T197" s="365"/>
      <c r="U197" s="365"/>
      <c r="V197" s="365"/>
      <c r="W197" s="366"/>
      <c r="X197" s="367"/>
      <c r="Y197" s="368"/>
      <c r="Z197" s="365"/>
      <c r="AA197" s="365"/>
      <c r="AB197" s="365"/>
      <c r="AC197" s="366"/>
      <c r="AD197" s="367"/>
      <c r="AE197" s="368"/>
      <c r="AF197" s="365"/>
      <c r="AG197" s="365"/>
      <c r="AH197" s="365"/>
      <c r="AI197" s="366"/>
      <c r="AJ197" s="367"/>
      <c r="AK197" s="368"/>
    </row>
    <row r="198" spans="2:37" ht="15.75" customHeight="1">
      <c r="B198" s="31"/>
      <c r="D198" s="30"/>
      <c r="E198" s="30"/>
      <c r="F198" s="32"/>
      <c r="H198" s="289"/>
      <c r="I198" s="290"/>
      <c r="J198" s="66"/>
      <c r="K198" s="66"/>
      <c r="L198" s="66"/>
      <c r="M198" s="66"/>
      <c r="N198" s="66"/>
      <c r="O198" s="66"/>
      <c r="P198" s="66"/>
      <c r="Q198" s="66"/>
      <c r="R198" s="365"/>
      <c r="S198" s="365"/>
      <c r="T198" s="365"/>
      <c r="U198" s="365"/>
      <c r="V198" s="365"/>
      <c r="W198" s="366"/>
      <c r="X198" s="367"/>
      <c r="Y198" s="368"/>
      <c r="Z198" s="365"/>
      <c r="AA198" s="365"/>
      <c r="AB198" s="365"/>
      <c r="AC198" s="366"/>
      <c r="AD198" s="367"/>
      <c r="AE198" s="368"/>
      <c r="AF198" s="365"/>
      <c r="AG198" s="365"/>
      <c r="AH198" s="365"/>
      <c r="AI198" s="366"/>
      <c r="AJ198" s="367"/>
      <c r="AK198" s="368"/>
    </row>
    <row r="199" spans="2:37" ht="15.75" customHeight="1">
      <c r="B199" s="31"/>
      <c r="D199" s="30"/>
      <c r="E199" s="30"/>
      <c r="F199" s="32"/>
      <c r="H199" s="289"/>
      <c r="I199" s="290"/>
      <c r="J199" s="66"/>
      <c r="K199" s="66"/>
      <c r="L199" s="66"/>
      <c r="M199" s="66"/>
      <c r="N199" s="66"/>
      <c r="O199" s="66"/>
      <c r="P199" s="66"/>
      <c r="Q199" s="66"/>
      <c r="R199" s="365"/>
      <c r="S199" s="365"/>
      <c r="T199" s="365"/>
      <c r="U199" s="365"/>
      <c r="V199" s="365"/>
      <c r="W199" s="366"/>
      <c r="X199" s="367"/>
      <c r="Y199" s="368"/>
      <c r="Z199" s="365"/>
      <c r="AA199" s="365"/>
      <c r="AB199" s="365"/>
      <c r="AC199" s="366"/>
      <c r="AD199" s="367"/>
      <c r="AE199" s="368"/>
      <c r="AF199" s="365"/>
      <c r="AG199" s="365"/>
      <c r="AH199" s="365"/>
      <c r="AI199" s="366"/>
      <c r="AJ199" s="367"/>
      <c r="AK199" s="368"/>
    </row>
    <row r="200" spans="2:37" ht="15.75" customHeight="1">
      <c r="B200" s="31"/>
      <c r="D200" s="30"/>
      <c r="E200" s="30"/>
      <c r="F200" s="32"/>
      <c r="H200" s="289"/>
      <c r="I200" s="290"/>
      <c r="J200" s="66"/>
      <c r="K200" s="66"/>
      <c r="L200" s="66"/>
      <c r="M200" s="66"/>
      <c r="N200" s="66"/>
      <c r="O200" s="66"/>
      <c r="P200" s="66"/>
      <c r="Q200" s="66"/>
      <c r="R200" s="365"/>
      <c r="S200" s="365"/>
      <c r="T200" s="365"/>
      <c r="U200" s="365"/>
      <c r="V200" s="365"/>
      <c r="W200" s="366"/>
      <c r="X200" s="367"/>
      <c r="Y200" s="368"/>
      <c r="Z200" s="365"/>
      <c r="AA200" s="365"/>
      <c r="AB200" s="365"/>
      <c r="AC200" s="366"/>
      <c r="AD200" s="367"/>
      <c r="AE200" s="368"/>
      <c r="AF200" s="365"/>
      <c r="AG200" s="365"/>
      <c r="AH200" s="365"/>
      <c r="AI200" s="366"/>
      <c r="AJ200" s="367"/>
      <c r="AK200" s="368"/>
    </row>
    <row r="201" spans="2:37" ht="15.75" customHeight="1">
      <c r="B201" s="31"/>
      <c r="D201" s="30"/>
      <c r="E201" s="30"/>
      <c r="F201" s="32"/>
      <c r="H201" s="289"/>
      <c r="I201" s="290"/>
      <c r="J201" s="66"/>
      <c r="K201" s="66"/>
      <c r="L201" s="66"/>
      <c r="M201" s="66"/>
      <c r="N201" s="66"/>
      <c r="O201" s="66"/>
      <c r="P201" s="66"/>
      <c r="Q201" s="66"/>
      <c r="R201" s="365"/>
      <c r="S201" s="365"/>
      <c r="T201" s="365"/>
      <c r="U201" s="365"/>
      <c r="V201" s="365"/>
      <c r="W201" s="366"/>
      <c r="X201" s="367"/>
      <c r="Y201" s="368"/>
      <c r="Z201" s="365"/>
      <c r="AA201" s="365"/>
      <c r="AB201" s="365"/>
      <c r="AC201" s="366"/>
      <c r="AD201" s="367"/>
      <c r="AE201" s="368"/>
      <c r="AF201" s="365"/>
      <c r="AG201" s="365"/>
      <c r="AH201" s="365"/>
      <c r="AI201" s="366"/>
      <c r="AJ201" s="367"/>
      <c r="AK201" s="368"/>
    </row>
    <row r="202" spans="2:37" ht="15.75" customHeight="1">
      <c r="B202" s="31"/>
      <c r="D202" s="30"/>
      <c r="E202" s="30"/>
      <c r="F202" s="32"/>
      <c r="H202" s="289"/>
      <c r="I202" s="290"/>
      <c r="J202" s="66"/>
      <c r="K202" s="66"/>
      <c r="L202" s="66"/>
      <c r="M202" s="66"/>
      <c r="N202" s="66"/>
      <c r="O202" s="66"/>
      <c r="P202" s="66"/>
      <c r="Q202" s="66"/>
      <c r="R202" s="365"/>
      <c r="S202" s="365"/>
      <c r="T202" s="365"/>
      <c r="U202" s="365"/>
      <c r="V202" s="365"/>
      <c r="W202" s="366"/>
      <c r="X202" s="367"/>
      <c r="Y202" s="368"/>
      <c r="Z202" s="365"/>
      <c r="AA202" s="365"/>
      <c r="AB202" s="365"/>
      <c r="AC202" s="366"/>
      <c r="AD202" s="367"/>
      <c r="AE202" s="368"/>
      <c r="AF202" s="365"/>
      <c r="AG202" s="365"/>
      <c r="AH202" s="365"/>
      <c r="AI202" s="366"/>
      <c r="AJ202" s="367"/>
      <c r="AK202" s="368"/>
    </row>
    <row r="203" spans="2:37" ht="15.75" customHeight="1">
      <c r="B203" s="31"/>
      <c r="D203" s="30"/>
      <c r="E203" s="30"/>
      <c r="F203" s="32"/>
      <c r="H203" s="289"/>
      <c r="I203" s="290"/>
      <c r="J203" s="66"/>
      <c r="K203" s="66"/>
      <c r="L203" s="66"/>
      <c r="M203" s="66"/>
      <c r="N203" s="66"/>
      <c r="O203" s="66"/>
      <c r="P203" s="66"/>
      <c r="Q203" s="66"/>
      <c r="R203" s="365"/>
      <c r="S203" s="365"/>
      <c r="T203" s="365"/>
      <c r="U203" s="365"/>
      <c r="V203" s="365"/>
      <c r="W203" s="366"/>
      <c r="X203" s="367"/>
      <c r="Y203" s="368"/>
      <c r="Z203" s="365"/>
      <c r="AA203" s="365"/>
      <c r="AB203" s="365"/>
      <c r="AC203" s="366"/>
      <c r="AD203" s="367"/>
      <c r="AE203" s="368"/>
      <c r="AF203" s="365"/>
      <c r="AG203" s="365"/>
      <c r="AH203" s="365"/>
      <c r="AI203" s="366"/>
      <c r="AJ203" s="367"/>
      <c r="AK203" s="368"/>
    </row>
    <row r="204" spans="2:37" ht="15.75" customHeight="1">
      <c r="B204" s="31"/>
      <c r="D204" s="30"/>
      <c r="E204" s="30"/>
      <c r="F204" s="32"/>
      <c r="H204" s="289"/>
      <c r="I204" s="290"/>
      <c r="J204" s="66"/>
      <c r="K204" s="66"/>
      <c r="L204" s="66"/>
      <c r="M204" s="66"/>
      <c r="N204" s="66"/>
      <c r="O204" s="66"/>
      <c r="P204" s="66"/>
      <c r="Q204" s="66"/>
      <c r="R204" s="365"/>
      <c r="S204" s="365"/>
      <c r="T204" s="365"/>
      <c r="U204" s="365"/>
      <c r="V204" s="365"/>
      <c r="W204" s="366"/>
      <c r="X204" s="367"/>
      <c r="Y204" s="368"/>
      <c r="Z204" s="365"/>
      <c r="AA204" s="365"/>
      <c r="AB204" s="365"/>
      <c r="AC204" s="366"/>
      <c r="AD204" s="367"/>
      <c r="AE204" s="368"/>
      <c r="AF204" s="365"/>
      <c r="AG204" s="365"/>
      <c r="AH204" s="365"/>
      <c r="AI204" s="366"/>
      <c r="AJ204" s="367"/>
      <c r="AK204" s="368"/>
    </row>
    <row r="205" spans="2:37" ht="15.75" customHeight="1">
      <c r="B205" s="31"/>
      <c r="D205" s="30"/>
      <c r="E205" s="30"/>
      <c r="F205" s="32"/>
      <c r="H205" s="289"/>
      <c r="I205" s="290"/>
      <c r="J205" s="66"/>
      <c r="K205" s="66"/>
      <c r="L205" s="66"/>
      <c r="M205" s="66"/>
      <c r="N205" s="66"/>
      <c r="O205" s="66"/>
      <c r="P205" s="66"/>
      <c r="Q205" s="66"/>
      <c r="R205" s="365"/>
      <c r="S205" s="365"/>
      <c r="T205" s="365"/>
      <c r="U205" s="365"/>
      <c r="V205" s="365"/>
      <c r="W205" s="366"/>
      <c r="X205" s="367"/>
      <c r="Y205" s="368"/>
      <c r="Z205" s="365"/>
      <c r="AA205" s="365"/>
      <c r="AB205" s="365"/>
      <c r="AC205" s="366"/>
      <c r="AD205" s="367"/>
      <c r="AE205" s="368"/>
      <c r="AF205" s="365"/>
      <c r="AG205" s="365"/>
      <c r="AH205" s="365"/>
      <c r="AI205" s="366"/>
      <c r="AJ205" s="367"/>
      <c r="AK205" s="368"/>
    </row>
    <row r="206" spans="2:37" ht="15.75" customHeight="1">
      <c r="B206" s="31"/>
      <c r="D206" s="30"/>
      <c r="E206" s="30"/>
      <c r="F206" s="32"/>
      <c r="H206" s="289"/>
      <c r="I206" s="290"/>
      <c r="J206" s="66"/>
      <c r="K206" s="66"/>
      <c r="L206" s="66"/>
      <c r="M206" s="66"/>
      <c r="N206" s="66"/>
      <c r="O206" s="66"/>
      <c r="P206" s="66"/>
      <c r="Q206" s="66"/>
      <c r="R206" s="365"/>
      <c r="S206" s="365"/>
      <c r="T206" s="365"/>
      <c r="U206" s="365"/>
      <c r="V206" s="365"/>
      <c r="W206" s="366"/>
      <c r="X206" s="367"/>
      <c r="Y206" s="368"/>
      <c r="Z206" s="365"/>
      <c r="AA206" s="365"/>
      <c r="AB206" s="365"/>
      <c r="AC206" s="366"/>
      <c r="AD206" s="367"/>
      <c r="AE206" s="368"/>
      <c r="AF206" s="365"/>
      <c r="AG206" s="365"/>
      <c r="AH206" s="365"/>
      <c r="AI206" s="366"/>
      <c r="AJ206" s="367"/>
      <c r="AK206" s="368"/>
    </row>
    <row r="207" spans="2:37" ht="15.75" customHeight="1">
      <c r="B207" s="31"/>
      <c r="D207" s="30"/>
      <c r="E207" s="30"/>
      <c r="F207" s="32"/>
      <c r="H207" s="289"/>
      <c r="I207" s="290"/>
      <c r="J207" s="66"/>
      <c r="K207" s="66"/>
      <c r="L207" s="66"/>
      <c r="M207" s="66"/>
      <c r="N207" s="66"/>
      <c r="O207" s="66"/>
      <c r="P207" s="66"/>
      <c r="Q207" s="66"/>
      <c r="R207" s="365"/>
      <c r="S207" s="365"/>
      <c r="T207" s="365"/>
      <c r="U207" s="365"/>
      <c r="V207" s="365"/>
      <c r="W207" s="366"/>
      <c r="X207" s="367"/>
      <c r="Y207" s="368"/>
      <c r="Z207" s="365"/>
      <c r="AA207" s="365"/>
      <c r="AB207" s="365"/>
      <c r="AC207" s="366"/>
      <c r="AD207" s="367"/>
      <c r="AE207" s="368"/>
      <c r="AF207" s="365"/>
      <c r="AG207" s="365"/>
      <c r="AH207" s="365"/>
      <c r="AI207" s="366"/>
      <c r="AJ207" s="367"/>
      <c r="AK207" s="368"/>
    </row>
    <row r="208" spans="2:37" ht="15.75" customHeight="1">
      <c r="B208" s="31"/>
      <c r="D208" s="30"/>
      <c r="E208" s="30"/>
      <c r="F208" s="32"/>
      <c r="H208" s="289"/>
      <c r="I208" s="290"/>
      <c r="J208" s="66"/>
      <c r="K208" s="66"/>
      <c r="L208" s="66"/>
      <c r="M208" s="66"/>
      <c r="N208" s="66"/>
      <c r="O208" s="66"/>
      <c r="P208" s="66"/>
      <c r="Q208" s="66"/>
      <c r="R208" s="365"/>
      <c r="S208" s="365"/>
      <c r="T208" s="365"/>
      <c r="U208" s="365"/>
      <c r="V208" s="365"/>
      <c r="W208" s="366"/>
      <c r="X208" s="367"/>
      <c r="Y208" s="368"/>
      <c r="Z208" s="365"/>
      <c r="AA208" s="365"/>
      <c r="AB208" s="365"/>
      <c r="AC208" s="366"/>
      <c r="AD208" s="367"/>
      <c r="AE208" s="368"/>
      <c r="AF208" s="365"/>
      <c r="AG208" s="365"/>
      <c r="AH208" s="365"/>
      <c r="AI208" s="366"/>
      <c r="AJ208" s="367"/>
      <c r="AK208" s="368"/>
    </row>
    <row r="209" spans="2:37" ht="15.75" customHeight="1">
      <c r="B209" s="31"/>
      <c r="D209" s="30"/>
      <c r="E209" s="30"/>
      <c r="F209" s="32"/>
      <c r="H209" s="289"/>
      <c r="I209" s="290"/>
      <c r="J209" s="66"/>
      <c r="K209" s="66"/>
      <c r="L209" s="66"/>
      <c r="M209" s="66"/>
      <c r="N209" s="66"/>
      <c r="O209" s="66"/>
      <c r="P209" s="66"/>
      <c r="Q209" s="66"/>
      <c r="R209" s="365"/>
      <c r="S209" s="365"/>
      <c r="T209" s="365"/>
      <c r="U209" s="365"/>
      <c r="V209" s="365"/>
      <c r="W209" s="366"/>
      <c r="X209" s="367"/>
      <c r="Y209" s="368"/>
      <c r="Z209" s="365"/>
      <c r="AA209" s="365"/>
      <c r="AB209" s="365"/>
      <c r="AC209" s="366"/>
      <c r="AD209" s="367"/>
      <c r="AE209" s="368"/>
      <c r="AF209" s="365"/>
      <c r="AG209" s="365"/>
      <c r="AH209" s="365"/>
      <c r="AI209" s="366"/>
      <c r="AJ209" s="367"/>
      <c r="AK209" s="368"/>
    </row>
    <row r="210" spans="2:37" ht="15.75" customHeight="1">
      <c r="B210" s="31"/>
      <c r="D210" s="30"/>
      <c r="E210" s="30"/>
      <c r="F210" s="32"/>
      <c r="H210" s="289"/>
      <c r="I210" s="290"/>
      <c r="J210" s="66"/>
      <c r="K210" s="66"/>
      <c r="L210" s="66"/>
      <c r="M210" s="66"/>
      <c r="N210" s="66"/>
      <c r="O210" s="66"/>
      <c r="P210" s="66"/>
      <c r="Q210" s="66"/>
      <c r="R210" s="365"/>
      <c r="S210" s="365"/>
      <c r="T210" s="365"/>
      <c r="U210" s="365"/>
      <c r="V210" s="365"/>
      <c r="W210" s="366"/>
      <c r="X210" s="367"/>
      <c r="Y210" s="368"/>
      <c r="Z210" s="365"/>
      <c r="AA210" s="365"/>
      <c r="AB210" s="365"/>
      <c r="AC210" s="366"/>
      <c r="AD210" s="367"/>
      <c r="AE210" s="368"/>
      <c r="AF210" s="365"/>
      <c r="AG210" s="365"/>
      <c r="AH210" s="365"/>
      <c r="AI210" s="366"/>
      <c r="AJ210" s="367"/>
      <c r="AK210" s="368"/>
    </row>
    <row r="211" spans="2:37" ht="15.75" customHeight="1">
      <c r="B211" s="31"/>
      <c r="D211" s="30"/>
      <c r="E211" s="30"/>
      <c r="F211" s="32"/>
      <c r="H211" s="289"/>
      <c r="I211" s="290"/>
      <c r="J211" s="66"/>
      <c r="K211" s="66"/>
      <c r="L211" s="66"/>
      <c r="M211" s="66"/>
      <c r="N211" s="66"/>
      <c r="O211" s="66"/>
      <c r="P211" s="66"/>
      <c r="Q211" s="66"/>
      <c r="R211" s="365"/>
      <c r="S211" s="365"/>
      <c r="T211" s="365"/>
      <c r="U211" s="365"/>
      <c r="V211" s="365"/>
      <c r="W211" s="366"/>
      <c r="X211" s="367"/>
      <c r="Y211" s="368"/>
      <c r="Z211" s="365"/>
      <c r="AA211" s="365"/>
      <c r="AB211" s="365"/>
      <c r="AC211" s="366"/>
      <c r="AD211" s="367"/>
      <c r="AE211" s="368"/>
      <c r="AF211" s="365"/>
      <c r="AG211" s="365"/>
      <c r="AH211" s="365"/>
      <c r="AI211" s="366"/>
      <c r="AJ211" s="367"/>
      <c r="AK211" s="368"/>
    </row>
    <row r="212" spans="2:37" ht="15.75" customHeight="1">
      <c r="B212" s="31"/>
      <c r="D212" s="30"/>
      <c r="E212" s="30"/>
      <c r="F212" s="32"/>
      <c r="H212" s="289"/>
      <c r="I212" s="290"/>
      <c r="J212" s="66"/>
      <c r="K212" s="66"/>
      <c r="L212" s="66"/>
      <c r="M212" s="66"/>
      <c r="N212" s="66"/>
      <c r="O212" s="66"/>
      <c r="P212" s="66"/>
      <c r="Q212" s="66"/>
      <c r="R212" s="365"/>
      <c r="S212" s="365"/>
      <c r="T212" s="365"/>
      <c r="U212" s="365"/>
      <c r="V212" s="365"/>
      <c r="W212" s="366"/>
      <c r="X212" s="367"/>
      <c r="Y212" s="368"/>
      <c r="Z212" s="365"/>
      <c r="AA212" s="365"/>
      <c r="AB212" s="365"/>
      <c r="AC212" s="366"/>
      <c r="AD212" s="367"/>
      <c r="AE212" s="368"/>
      <c r="AF212" s="365"/>
      <c r="AG212" s="365"/>
      <c r="AH212" s="365"/>
      <c r="AI212" s="366"/>
      <c r="AJ212" s="367"/>
      <c r="AK212" s="368"/>
    </row>
    <row r="213" spans="2:37" ht="15.75" customHeight="1">
      <c r="B213" s="31"/>
      <c r="D213" s="30"/>
      <c r="E213" s="30"/>
      <c r="F213" s="32"/>
      <c r="H213" s="289"/>
      <c r="I213" s="290"/>
      <c r="J213" s="66"/>
      <c r="K213" s="66"/>
      <c r="L213" s="66"/>
      <c r="M213" s="66"/>
      <c r="N213" s="66"/>
      <c r="O213" s="66"/>
      <c r="P213" s="66"/>
      <c r="Q213" s="66"/>
      <c r="R213" s="365"/>
      <c r="S213" s="365"/>
      <c r="T213" s="365"/>
      <c r="U213" s="365"/>
      <c r="V213" s="365"/>
      <c r="W213" s="366"/>
      <c r="X213" s="367"/>
      <c r="Y213" s="368"/>
      <c r="Z213" s="365"/>
      <c r="AA213" s="365"/>
      <c r="AB213" s="365"/>
      <c r="AC213" s="366"/>
      <c r="AD213" s="367"/>
      <c r="AE213" s="368"/>
      <c r="AF213" s="365"/>
      <c r="AG213" s="365"/>
      <c r="AH213" s="365"/>
      <c r="AI213" s="366"/>
      <c r="AJ213" s="367"/>
      <c r="AK213" s="368"/>
    </row>
    <row r="214" spans="2:37" ht="15.75" customHeight="1">
      <c r="B214" s="31"/>
      <c r="D214" s="30"/>
      <c r="E214" s="30"/>
      <c r="F214" s="32"/>
      <c r="H214" s="289"/>
      <c r="I214" s="290"/>
      <c r="J214" s="66"/>
      <c r="K214" s="66"/>
      <c r="L214" s="66"/>
      <c r="M214" s="66"/>
      <c r="N214" s="66"/>
      <c r="O214" s="66"/>
      <c r="P214" s="66"/>
      <c r="Q214" s="66"/>
      <c r="R214" s="365"/>
      <c r="S214" s="365"/>
      <c r="T214" s="365"/>
      <c r="U214" s="365"/>
      <c r="V214" s="365"/>
      <c r="W214" s="366"/>
      <c r="X214" s="367"/>
      <c r="Y214" s="368"/>
      <c r="Z214" s="365"/>
      <c r="AA214" s="365"/>
      <c r="AB214" s="365"/>
      <c r="AC214" s="366"/>
      <c r="AD214" s="367"/>
      <c r="AE214" s="368"/>
      <c r="AF214" s="365"/>
      <c r="AG214" s="365"/>
      <c r="AH214" s="365"/>
      <c r="AI214" s="366"/>
      <c r="AJ214" s="367"/>
      <c r="AK214" s="368"/>
    </row>
    <row r="215" spans="2:37" ht="15.75" customHeight="1">
      <c r="B215" s="31"/>
      <c r="D215" s="30"/>
      <c r="E215" s="30"/>
      <c r="F215" s="32"/>
      <c r="H215" s="289"/>
      <c r="I215" s="290"/>
      <c r="J215" s="66"/>
      <c r="K215" s="66"/>
      <c r="L215" s="66"/>
      <c r="M215" s="66"/>
      <c r="N215" s="66"/>
      <c r="O215" s="66"/>
      <c r="P215" s="66"/>
      <c r="Q215" s="66"/>
      <c r="R215" s="365"/>
      <c r="S215" s="365"/>
      <c r="T215" s="365"/>
      <c r="U215" s="365"/>
      <c r="V215" s="365"/>
      <c r="W215" s="366"/>
      <c r="X215" s="367"/>
      <c r="Y215" s="368"/>
      <c r="Z215" s="365"/>
      <c r="AA215" s="365"/>
      <c r="AB215" s="365"/>
      <c r="AC215" s="366"/>
      <c r="AD215" s="367"/>
      <c r="AE215" s="368"/>
      <c r="AF215" s="365"/>
      <c r="AG215" s="365"/>
      <c r="AH215" s="365"/>
      <c r="AI215" s="366"/>
      <c r="AJ215" s="367"/>
      <c r="AK215" s="368"/>
    </row>
    <row r="216" spans="2:37" ht="15.75" customHeight="1">
      <c r="B216" s="31"/>
      <c r="D216" s="30"/>
      <c r="E216" s="30"/>
      <c r="F216" s="32"/>
      <c r="H216" s="289"/>
      <c r="I216" s="290"/>
      <c r="J216" s="66"/>
      <c r="K216" s="66"/>
      <c r="L216" s="66"/>
      <c r="M216" s="66"/>
      <c r="N216" s="66"/>
      <c r="O216" s="66"/>
      <c r="P216" s="66"/>
      <c r="Q216" s="66"/>
      <c r="R216" s="365"/>
      <c r="S216" s="365"/>
      <c r="T216" s="365"/>
      <c r="U216" s="365"/>
      <c r="V216" s="365"/>
      <c r="W216" s="366"/>
      <c r="X216" s="367"/>
      <c r="Y216" s="368"/>
      <c r="Z216" s="365"/>
      <c r="AA216" s="365"/>
      <c r="AB216" s="365"/>
      <c r="AC216" s="366"/>
      <c r="AD216" s="367"/>
      <c r="AE216" s="368"/>
      <c r="AF216" s="365"/>
      <c r="AG216" s="365"/>
      <c r="AH216" s="365"/>
      <c r="AI216" s="366"/>
      <c r="AJ216" s="367"/>
      <c r="AK216" s="368"/>
    </row>
    <row r="217" spans="2:37" ht="15.75" customHeight="1">
      <c r="B217" s="31"/>
      <c r="D217" s="30"/>
      <c r="E217" s="30"/>
      <c r="F217" s="32"/>
      <c r="H217" s="289"/>
      <c r="I217" s="290"/>
      <c r="J217" s="66"/>
      <c r="K217" s="66"/>
      <c r="L217" s="66"/>
      <c r="M217" s="66"/>
      <c r="N217" s="66"/>
      <c r="O217" s="66"/>
      <c r="P217" s="66"/>
      <c r="Q217" s="66"/>
      <c r="R217" s="365"/>
      <c r="S217" s="365"/>
      <c r="T217" s="365"/>
      <c r="U217" s="365"/>
      <c r="V217" s="365"/>
      <c r="W217" s="366"/>
      <c r="X217" s="367"/>
      <c r="Y217" s="368"/>
      <c r="Z217" s="365"/>
      <c r="AA217" s="365"/>
      <c r="AB217" s="365"/>
      <c r="AC217" s="366"/>
      <c r="AD217" s="367"/>
      <c r="AE217" s="368"/>
      <c r="AF217" s="365"/>
      <c r="AG217" s="365"/>
      <c r="AH217" s="365"/>
      <c r="AI217" s="366"/>
      <c r="AJ217" s="367"/>
      <c r="AK217" s="368"/>
    </row>
    <row r="218" spans="2:37" ht="15.75" customHeight="1">
      <c r="B218" s="31"/>
      <c r="D218" s="30"/>
      <c r="E218" s="30"/>
      <c r="F218" s="32"/>
      <c r="H218" s="289"/>
      <c r="I218" s="290"/>
      <c r="J218" s="66"/>
      <c r="K218" s="66"/>
      <c r="L218" s="66"/>
      <c r="M218" s="66"/>
      <c r="N218" s="66"/>
      <c r="O218" s="66"/>
      <c r="P218" s="66"/>
      <c r="Q218" s="66"/>
      <c r="R218" s="365"/>
      <c r="S218" s="365"/>
      <c r="T218" s="365"/>
      <c r="U218" s="365"/>
      <c r="V218" s="365"/>
      <c r="W218" s="366"/>
      <c r="X218" s="367"/>
      <c r="Y218" s="368"/>
      <c r="Z218" s="365"/>
      <c r="AA218" s="365"/>
      <c r="AB218" s="365"/>
      <c r="AC218" s="366"/>
      <c r="AD218" s="367"/>
      <c r="AE218" s="368"/>
      <c r="AF218" s="365"/>
      <c r="AG218" s="365"/>
      <c r="AH218" s="365"/>
      <c r="AI218" s="366"/>
      <c r="AJ218" s="367"/>
      <c r="AK218" s="368"/>
    </row>
    <row r="219" spans="2:37" ht="15.75" customHeight="1">
      <c r="B219" s="31"/>
      <c r="D219" s="30"/>
      <c r="E219" s="30"/>
      <c r="F219" s="32"/>
      <c r="H219" s="289"/>
      <c r="I219" s="290"/>
      <c r="J219" s="66"/>
      <c r="K219" s="66"/>
      <c r="L219" s="66"/>
      <c r="M219" s="66"/>
      <c r="N219" s="66"/>
      <c r="O219" s="66"/>
      <c r="P219" s="66"/>
      <c r="Q219" s="66"/>
      <c r="R219" s="365"/>
      <c r="S219" s="365"/>
      <c r="T219" s="365"/>
      <c r="U219" s="365"/>
      <c r="V219" s="365"/>
      <c r="W219" s="366"/>
      <c r="X219" s="367"/>
      <c r="Y219" s="368"/>
      <c r="Z219" s="365"/>
      <c r="AA219" s="365"/>
      <c r="AB219" s="365"/>
      <c r="AC219" s="366"/>
      <c r="AD219" s="367"/>
      <c r="AE219" s="368"/>
      <c r="AF219" s="365"/>
      <c r="AG219" s="365"/>
      <c r="AH219" s="365"/>
      <c r="AI219" s="366"/>
      <c r="AJ219" s="367"/>
      <c r="AK219" s="368"/>
    </row>
    <row r="220" spans="2:37" ht="15.75" customHeight="1">
      <c r="B220" s="31"/>
      <c r="D220" s="30"/>
      <c r="E220" s="30"/>
      <c r="F220" s="32"/>
      <c r="H220" s="289"/>
      <c r="I220" s="290"/>
      <c r="J220" s="66"/>
      <c r="K220" s="66"/>
      <c r="L220" s="66"/>
      <c r="M220" s="66"/>
      <c r="N220" s="66"/>
      <c r="O220" s="66"/>
      <c r="P220" s="66"/>
      <c r="Q220" s="66"/>
      <c r="R220" s="365"/>
      <c r="S220" s="365"/>
      <c r="T220" s="365"/>
      <c r="U220" s="365"/>
      <c r="V220" s="365"/>
      <c r="W220" s="366"/>
      <c r="X220" s="367"/>
      <c r="Y220" s="368"/>
      <c r="Z220" s="365"/>
      <c r="AA220" s="365"/>
      <c r="AB220" s="365"/>
      <c r="AC220" s="366"/>
      <c r="AD220" s="367"/>
      <c r="AE220" s="368"/>
      <c r="AF220" s="365"/>
      <c r="AG220" s="365"/>
      <c r="AH220" s="365"/>
      <c r="AI220" s="366"/>
      <c r="AJ220" s="367"/>
      <c r="AK220" s="368"/>
    </row>
    <row r="221" spans="2:37" ht="15.75" customHeight="1">
      <c r="B221" s="31"/>
      <c r="D221" s="30"/>
      <c r="E221" s="30"/>
      <c r="F221" s="32"/>
      <c r="H221" s="289"/>
      <c r="I221" s="290"/>
      <c r="J221" s="66"/>
      <c r="K221" s="66"/>
      <c r="L221" s="66"/>
      <c r="M221" s="66"/>
      <c r="N221" s="66"/>
      <c r="O221" s="66"/>
      <c r="P221" s="66"/>
      <c r="Q221" s="66"/>
      <c r="R221" s="365"/>
      <c r="S221" s="365"/>
      <c r="T221" s="365"/>
      <c r="U221" s="365"/>
      <c r="V221" s="365"/>
      <c r="W221" s="366"/>
      <c r="X221" s="367"/>
      <c r="Y221" s="368"/>
      <c r="Z221" s="365"/>
      <c r="AA221" s="365"/>
      <c r="AB221" s="365"/>
      <c r="AC221" s="366"/>
      <c r="AD221" s="367"/>
      <c r="AE221" s="368"/>
      <c r="AF221" s="365"/>
      <c r="AG221" s="365"/>
      <c r="AH221" s="365"/>
      <c r="AI221" s="366"/>
      <c r="AJ221" s="367"/>
      <c r="AK221" s="368"/>
    </row>
    <row r="222" spans="2:37" ht="15.75" customHeight="1">
      <c r="B222" s="31"/>
      <c r="D222" s="30"/>
      <c r="E222" s="30"/>
      <c r="F222" s="32"/>
      <c r="H222" s="289"/>
      <c r="I222" s="290"/>
      <c r="J222" s="66"/>
      <c r="K222" s="66"/>
      <c r="L222" s="66"/>
      <c r="M222" s="66"/>
      <c r="N222" s="66"/>
      <c r="O222" s="66"/>
      <c r="P222" s="66"/>
      <c r="Q222" s="66"/>
      <c r="R222" s="365"/>
      <c r="S222" s="365"/>
      <c r="T222" s="365"/>
      <c r="U222" s="365"/>
      <c r="V222" s="365"/>
      <c r="W222" s="366"/>
      <c r="X222" s="367"/>
      <c r="Y222" s="368"/>
      <c r="Z222" s="365"/>
      <c r="AA222" s="365"/>
      <c r="AB222" s="365"/>
      <c r="AC222" s="366"/>
      <c r="AD222" s="367"/>
      <c r="AE222" s="368"/>
      <c r="AF222" s="365"/>
      <c r="AG222" s="365"/>
      <c r="AH222" s="365"/>
      <c r="AI222" s="366"/>
      <c r="AJ222" s="367"/>
      <c r="AK222" s="368"/>
    </row>
    <row r="223" spans="2:37" ht="15.75" customHeight="1">
      <c r="B223" s="31"/>
      <c r="D223" s="30"/>
      <c r="E223" s="30"/>
      <c r="F223" s="32"/>
      <c r="H223" s="289"/>
      <c r="I223" s="290"/>
      <c r="J223" s="66"/>
      <c r="K223" s="66"/>
      <c r="L223" s="66"/>
      <c r="M223" s="66"/>
      <c r="N223" s="66"/>
      <c r="O223" s="66"/>
      <c r="P223" s="66"/>
      <c r="Q223" s="66"/>
      <c r="R223" s="365"/>
      <c r="S223" s="365"/>
      <c r="T223" s="365"/>
      <c r="U223" s="365"/>
      <c r="V223" s="365"/>
      <c r="W223" s="366"/>
      <c r="X223" s="367"/>
      <c r="Y223" s="368"/>
      <c r="Z223" s="365"/>
      <c r="AA223" s="365"/>
      <c r="AB223" s="365"/>
      <c r="AC223" s="366"/>
      <c r="AD223" s="367"/>
      <c r="AE223" s="368"/>
      <c r="AF223" s="365"/>
      <c r="AG223" s="365"/>
      <c r="AH223" s="365"/>
      <c r="AI223" s="366"/>
      <c r="AJ223" s="367"/>
      <c r="AK223" s="368"/>
    </row>
    <row r="224" spans="2:37" ht="15.75" customHeight="1">
      <c r="B224" s="31"/>
      <c r="D224" s="30"/>
      <c r="E224" s="30"/>
      <c r="F224" s="32"/>
      <c r="H224" s="289"/>
      <c r="I224" s="290"/>
      <c r="J224" s="66"/>
      <c r="K224" s="66"/>
      <c r="L224" s="66"/>
      <c r="M224" s="66"/>
      <c r="N224" s="66"/>
      <c r="O224" s="66"/>
      <c r="P224" s="66"/>
      <c r="Q224" s="66"/>
      <c r="R224" s="365"/>
      <c r="S224" s="365"/>
      <c r="T224" s="365"/>
      <c r="U224" s="365"/>
      <c r="V224" s="365"/>
      <c r="W224" s="366"/>
      <c r="X224" s="367"/>
      <c r="Y224" s="368"/>
      <c r="Z224" s="365"/>
      <c r="AA224" s="365"/>
      <c r="AB224" s="365"/>
      <c r="AC224" s="366"/>
      <c r="AD224" s="367"/>
      <c r="AE224" s="368"/>
      <c r="AF224" s="365"/>
      <c r="AG224" s="365"/>
      <c r="AH224" s="365"/>
      <c r="AI224" s="366"/>
      <c r="AJ224" s="367"/>
      <c r="AK224" s="368"/>
    </row>
    <row r="225" spans="2:37" ht="15.75" customHeight="1">
      <c r="B225" s="31"/>
      <c r="D225" s="30"/>
      <c r="E225" s="30"/>
      <c r="F225" s="32"/>
      <c r="H225" s="289"/>
      <c r="I225" s="290"/>
      <c r="J225" s="66"/>
      <c r="K225" s="66"/>
      <c r="L225" s="66"/>
      <c r="M225" s="66"/>
      <c r="N225" s="66"/>
      <c r="O225" s="66"/>
      <c r="P225" s="66"/>
      <c r="Q225" s="66"/>
      <c r="R225" s="365"/>
      <c r="S225" s="365"/>
      <c r="T225" s="365"/>
      <c r="U225" s="365"/>
      <c r="V225" s="365"/>
      <c r="W225" s="366"/>
      <c r="X225" s="367"/>
      <c r="Y225" s="368"/>
      <c r="Z225" s="365"/>
      <c r="AA225" s="365"/>
      <c r="AB225" s="365"/>
      <c r="AC225" s="366"/>
      <c r="AD225" s="367"/>
      <c r="AE225" s="368"/>
      <c r="AF225" s="365"/>
      <c r="AG225" s="365"/>
      <c r="AH225" s="365"/>
      <c r="AI225" s="366"/>
      <c r="AJ225" s="367"/>
      <c r="AK225" s="368"/>
    </row>
    <row r="226" spans="2:37" ht="15.75" customHeight="1">
      <c r="B226" s="31"/>
      <c r="D226" s="30"/>
      <c r="E226" s="30"/>
      <c r="F226" s="32"/>
      <c r="H226" s="289"/>
      <c r="I226" s="290"/>
      <c r="J226" s="66"/>
      <c r="K226" s="66"/>
      <c r="L226" s="66"/>
      <c r="M226" s="66"/>
      <c r="N226" s="66"/>
      <c r="O226" s="66"/>
      <c r="P226" s="66"/>
      <c r="Q226" s="66"/>
      <c r="R226" s="365"/>
      <c r="S226" s="365"/>
      <c r="T226" s="365"/>
      <c r="U226" s="365"/>
      <c r="V226" s="365"/>
      <c r="W226" s="366"/>
      <c r="X226" s="367"/>
      <c r="Y226" s="368"/>
      <c r="Z226" s="365"/>
      <c r="AA226" s="365"/>
      <c r="AB226" s="365"/>
      <c r="AC226" s="366"/>
      <c r="AD226" s="367"/>
      <c r="AE226" s="368"/>
      <c r="AF226" s="365"/>
      <c r="AG226" s="365"/>
      <c r="AH226" s="365"/>
      <c r="AI226" s="366"/>
      <c r="AJ226" s="367"/>
      <c r="AK226" s="368"/>
    </row>
    <row r="227" spans="2:37" ht="15.75" customHeight="1">
      <c r="B227" s="31"/>
      <c r="D227" s="30"/>
      <c r="E227" s="30"/>
      <c r="F227" s="32"/>
      <c r="H227" s="289"/>
      <c r="I227" s="290"/>
      <c r="J227" s="66"/>
      <c r="K227" s="66"/>
      <c r="L227" s="66"/>
      <c r="M227" s="66"/>
      <c r="N227" s="66"/>
      <c r="O227" s="66"/>
      <c r="P227" s="66"/>
      <c r="Q227" s="66"/>
      <c r="R227" s="365"/>
      <c r="S227" s="365"/>
      <c r="T227" s="365"/>
      <c r="U227" s="365"/>
      <c r="V227" s="365"/>
      <c r="W227" s="366"/>
      <c r="X227" s="367"/>
      <c r="Y227" s="368"/>
      <c r="Z227" s="365"/>
      <c r="AA227" s="365"/>
      <c r="AB227" s="365"/>
      <c r="AC227" s="366"/>
      <c r="AD227" s="367"/>
      <c r="AE227" s="368"/>
      <c r="AF227" s="365"/>
      <c r="AG227" s="365"/>
      <c r="AH227" s="365"/>
      <c r="AI227" s="366"/>
      <c r="AJ227" s="367"/>
      <c r="AK227" s="368"/>
    </row>
    <row r="228" spans="2:37" ht="15.75" customHeight="1">
      <c r="B228" s="31"/>
      <c r="D228" s="30"/>
      <c r="E228" s="30"/>
      <c r="F228" s="32"/>
      <c r="H228" s="289"/>
      <c r="I228" s="290"/>
      <c r="J228" s="66"/>
      <c r="K228" s="66"/>
      <c r="L228" s="66"/>
      <c r="M228" s="66"/>
      <c r="N228" s="66"/>
      <c r="O228" s="66"/>
      <c r="P228" s="66"/>
      <c r="Q228" s="66"/>
      <c r="R228" s="365"/>
      <c r="S228" s="365"/>
      <c r="T228" s="365"/>
      <c r="U228" s="365"/>
      <c r="V228" s="365"/>
      <c r="W228" s="366"/>
      <c r="X228" s="367"/>
      <c r="Y228" s="368"/>
      <c r="Z228" s="365"/>
      <c r="AA228" s="365"/>
      <c r="AB228" s="365"/>
      <c r="AC228" s="366"/>
      <c r="AD228" s="367"/>
      <c r="AE228" s="368"/>
      <c r="AF228" s="365"/>
      <c r="AG228" s="365"/>
      <c r="AH228" s="365"/>
      <c r="AI228" s="366"/>
      <c r="AJ228" s="367"/>
      <c r="AK228" s="368"/>
    </row>
    <row r="229" spans="2:37" ht="15.75" customHeight="1">
      <c r="B229" s="31"/>
      <c r="D229" s="30"/>
      <c r="E229" s="30"/>
      <c r="F229" s="32"/>
      <c r="H229" s="289"/>
      <c r="I229" s="290"/>
      <c r="J229" s="66"/>
      <c r="K229" s="66"/>
      <c r="L229" s="66"/>
      <c r="M229" s="66"/>
      <c r="N229" s="66"/>
      <c r="O229" s="66"/>
      <c r="P229" s="66"/>
      <c r="Q229" s="66"/>
      <c r="R229" s="365"/>
      <c r="S229" s="365"/>
      <c r="T229" s="365"/>
      <c r="U229" s="365"/>
      <c r="V229" s="365"/>
      <c r="W229" s="366"/>
      <c r="X229" s="367"/>
      <c r="Y229" s="368"/>
      <c r="Z229" s="365"/>
      <c r="AA229" s="365"/>
      <c r="AB229" s="365"/>
      <c r="AC229" s="366"/>
      <c r="AD229" s="367"/>
      <c r="AE229" s="368"/>
      <c r="AF229" s="365"/>
      <c r="AG229" s="365"/>
      <c r="AH229" s="365"/>
      <c r="AI229" s="366"/>
      <c r="AJ229" s="367"/>
      <c r="AK229" s="368"/>
    </row>
    <row r="230" spans="2:37" ht="15.75" customHeight="1">
      <c r="B230" s="31"/>
      <c r="D230" s="30"/>
      <c r="E230" s="30"/>
      <c r="F230" s="32"/>
      <c r="H230" s="289"/>
      <c r="I230" s="290"/>
      <c r="J230" s="66"/>
      <c r="K230" s="66"/>
      <c r="L230" s="66"/>
      <c r="M230" s="66"/>
      <c r="N230" s="66"/>
      <c r="O230" s="66"/>
      <c r="P230" s="66"/>
      <c r="Q230" s="66"/>
      <c r="R230" s="365"/>
      <c r="S230" s="365"/>
      <c r="T230" s="365"/>
      <c r="U230" s="365"/>
      <c r="V230" s="365"/>
      <c r="W230" s="366"/>
      <c r="X230" s="367"/>
      <c r="Y230" s="368"/>
      <c r="Z230" s="365"/>
      <c r="AA230" s="365"/>
      <c r="AB230" s="365"/>
      <c r="AC230" s="366"/>
      <c r="AD230" s="367"/>
      <c r="AE230" s="368"/>
      <c r="AF230" s="365"/>
      <c r="AG230" s="365"/>
      <c r="AH230" s="365"/>
      <c r="AI230" s="366"/>
      <c r="AJ230" s="367"/>
      <c r="AK230" s="368"/>
    </row>
    <row r="231" spans="2:37" ht="15.75" customHeight="1">
      <c r="B231" s="31"/>
      <c r="D231" s="30"/>
      <c r="E231" s="30"/>
      <c r="F231" s="32"/>
      <c r="H231" s="289"/>
      <c r="I231" s="290"/>
      <c r="J231" s="66"/>
      <c r="K231" s="66"/>
      <c r="L231" s="66"/>
      <c r="M231" s="66"/>
      <c r="N231" s="66"/>
      <c r="O231" s="66"/>
      <c r="P231" s="66"/>
      <c r="Q231" s="66"/>
      <c r="R231" s="365"/>
      <c r="S231" s="365"/>
      <c r="T231" s="365"/>
      <c r="U231" s="365"/>
      <c r="V231" s="365"/>
      <c r="W231" s="366"/>
      <c r="X231" s="367"/>
      <c r="Y231" s="368"/>
      <c r="Z231" s="365"/>
      <c r="AA231" s="365"/>
      <c r="AB231" s="365"/>
      <c r="AC231" s="366"/>
      <c r="AD231" s="367"/>
      <c r="AE231" s="368"/>
      <c r="AF231" s="365"/>
      <c r="AG231" s="365"/>
      <c r="AH231" s="365"/>
      <c r="AI231" s="366"/>
      <c r="AJ231" s="367"/>
      <c r="AK231" s="368"/>
    </row>
    <row r="232" spans="2:37" ht="15.75" customHeight="1">
      <c r="B232" s="31"/>
      <c r="D232" s="30"/>
      <c r="E232" s="30"/>
      <c r="F232" s="32"/>
      <c r="H232" s="289"/>
      <c r="I232" s="290"/>
      <c r="J232" s="66"/>
      <c r="K232" s="66"/>
      <c r="L232" s="66"/>
      <c r="M232" s="66"/>
      <c r="N232" s="66"/>
      <c r="O232" s="66"/>
      <c r="P232" s="66"/>
      <c r="Q232" s="66"/>
      <c r="R232" s="365"/>
      <c r="S232" s="365"/>
      <c r="T232" s="365"/>
      <c r="U232" s="365"/>
      <c r="V232" s="365"/>
      <c r="W232" s="366"/>
      <c r="X232" s="367"/>
      <c r="Y232" s="368"/>
      <c r="Z232" s="365"/>
      <c r="AA232" s="365"/>
      <c r="AB232" s="365"/>
      <c r="AC232" s="366"/>
      <c r="AD232" s="367"/>
      <c r="AE232" s="368"/>
      <c r="AF232" s="365"/>
      <c r="AG232" s="365"/>
      <c r="AH232" s="365"/>
      <c r="AI232" s="366"/>
      <c r="AJ232" s="367"/>
      <c r="AK232" s="368"/>
    </row>
    <row r="233" spans="2:37" ht="15.75" customHeight="1">
      <c r="B233" s="31"/>
      <c r="D233" s="30"/>
      <c r="E233" s="30"/>
      <c r="F233" s="32"/>
      <c r="H233" s="289"/>
      <c r="I233" s="290"/>
      <c r="J233" s="66"/>
      <c r="K233" s="66"/>
      <c r="L233" s="66"/>
      <c r="M233" s="66"/>
      <c r="N233" s="66"/>
      <c r="O233" s="66"/>
      <c r="P233" s="66"/>
      <c r="Q233" s="66"/>
      <c r="R233" s="365"/>
      <c r="S233" s="365"/>
      <c r="T233" s="365"/>
      <c r="U233" s="365"/>
      <c r="V233" s="365"/>
      <c r="W233" s="366"/>
      <c r="X233" s="367"/>
      <c r="Y233" s="368"/>
      <c r="Z233" s="365"/>
      <c r="AA233" s="365"/>
      <c r="AB233" s="365"/>
      <c r="AC233" s="366"/>
      <c r="AD233" s="367"/>
      <c r="AE233" s="368"/>
      <c r="AF233" s="365"/>
      <c r="AG233" s="365"/>
      <c r="AH233" s="365"/>
      <c r="AI233" s="366"/>
      <c r="AJ233" s="367"/>
      <c r="AK233" s="368"/>
    </row>
    <row r="234" spans="2:37" ht="15.75" customHeight="1">
      <c r="B234" s="31"/>
      <c r="D234" s="30"/>
      <c r="E234" s="30"/>
      <c r="F234" s="32"/>
      <c r="H234" s="289"/>
      <c r="I234" s="290"/>
      <c r="J234" s="66"/>
      <c r="K234" s="66"/>
      <c r="L234" s="66"/>
      <c r="M234" s="66"/>
      <c r="N234" s="66"/>
      <c r="O234" s="66"/>
      <c r="P234" s="66"/>
      <c r="Q234" s="66"/>
      <c r="R234" s="365"/>
      <c r="S234" s="365"/>
      <c r="T234" s="365"/>
      <c r="U234" s="365"/>
      <c r="V234" s="365"/>
      <c r="W234" s="366"/>
      <c r="X234" s="367"/>
      <c r="Y234" s="368"/>
      <c r="Z234" s="365"/>
      <c r="AA234" s="365"/>
      <c r="AB234" s="365"/>
      <c r="AC234" s="366"/>
      <c r="AD234" s="367"/>
      <c r="AE234" s="368"/>
      <c r="AF234" s="365"/>
      <c r="AG234" s="365"/>
      <c r="AH234" s="365"/>
      <c r="AI234" s="366"/>
      <c r="AJ234" s="367"/>
      <c r="AK234" s="368"/>
    </row>
    <row r="235" spans="2:37" ht="15.75" customHeight="1">
      <c r="B235" s="31"/>
      <c r="D235" s="30"/>
      <c r="E235" s="30"/>
      <c r="F235" s="32"/>
      <c r="H235" s="289"/>
      <c r="I235" s="290"/>
      <c r="J235" s="66"/>
      <c r="K235" s="66"/>
      <c r="L235" s="66"/>
      <c r="M235" s="66"/>
      <c r="N235" s="66"/>
      <c r="O235" s="66"/>
      <c r="P235" s="66"/>
      <c r="Q235" s="66"/>
      <c r="R235" s="365"/>
      <c r="S235" s="365"/>
      <c r="T235" s="365"/>
      <c r="U235" s="365"/>
      <c r="V235" s="365"/>
      <c r="W235" s="366"/>
      <c r="X235" s="367"/>
      <c r="Y235" s="368"/>
      <c r="Z235" s="365"/>
      <c r="AA235" s="365"/>
      <c r="AB235" s="365"/>
      <c r="AC235" s="366"/>
      <c r="AD235" s="367"/>
      <c r="AE235" s="368"/>
      <c r="AF235" s="365"/>
      <c r="AG235" s="365"/>
      <c r="AH235" s="365"/>
      <c r="AI235" s="366"/>
      <c r="AJ235" s="367"/>
      <c r="AK235" s="368"/>
    </row>
    <row r="236" spans="2:37" ht="15.75" customHeight="1">
      <c r="B236" s="31"/>
      <c r="D236" s="30"/>
      <c r="E236" s="30"/>
      <c r="F236" s="32"/>
      <c r="H236" s="289"/>
      <c r="I236" s="290"/>
      <c r="J236" s="66"/>
      <c r="K236" s="66"/>
      <c r="L236" s="66"/>
      <c r="M236" s="66"/>
      <c r="N236" s="66"/>
      <c r="O236" s="66"/>
      <c r="P236" s="66"/>
      <c r="Q236" s="66"/>
      <c r="R236" s="365"/>
      <c r="S236" s="365"/>
      <c r="T236" s="365"/>
      <c r="U236" s="365"/>
      <c r="V236" s="365"/>
      <c r="W236" s="366"/>
      <c r="X236" s="367"/>
      <c r="Y236" s="368"/>
      <c r="Z236" s="365"/>
      <c r="AA236" s="365"/>
      <c r="AB236" s="365"/>
      <c r="AC236" s="366"/>
      <c r="AD236" s="367"/>
      <c r="AE236" s="368"/>
      <c r="AF236" s="365"/>
      <c r="AG236" s="365"/>
      <c r="AH236" s="365"/>
      <c r="AI236" s="366"/>
      <c r="AJ236" s="367"/>
      <c r="AK236" s="368"/>
    </row>
    <row r="237" spans="2:37" ht="15.75" customHeight="1">
      <c r="B237" s="31"/>
      <c r="D237" s="30"/>
      <c r="E237" s="30"/>
      <c r="F237" s="32"/>
      <c r="H237" s="289"/>
      <c r="I237" s="290"/>
      <c r="J237" s="66"/>
      <c r="K237" s="66"/>
      <c r="L237" s="66"/>
      <c r="M237" s="66"/>
      <c r="N237" s="66"/>
      <c r="O237" s="66"/>
      <c r="P237" s="66"/>
      <c r="Q237" s="66"/>
      <c r="R237" s="365"/>
      <c r="S237" s="365"/>
      <c r="T237" s="365"/>
      <c r="U237" s="365"/>
      <c r="V237" s="365"/>
      <c r="W237" s="366"/>
      <c r="X237" s="367"/>
      <c r="Y237" s="368"/>
      <c r="Z237" s="365"/>
      <c r="AA237" s="365"/>
      <c r="AB237" s="365"/>
      <c r="AC237" s="366"/>
      <c r="AD237" s="367"/>
      <c r="AE237" s="368"/>
      <c r="AF237" s="365"/>
      <c r="AG237" s="365"/>
      <c r="AH237" s="365"/>
      <c r="AI237" s="366"/>
      <c r="AJ237" s="367"/>
      <c r="AK237" s="368"/>
    </row>
    <row r="238" spans="2:37" ht="15.75" customHeight="1">
      <c r="B238" s="31"/>
      <c r="D238" s="30"/>
      <c r="E238" s="30"/>
      <c r="F238" s="32"/>
      <c r="H238" s="289"/>
      <c r="I238" s="290"/>
      <c r="J238" s="66"/>
      <c r="K238" s="66"/>
      <c r="L238" s="66"/>
      <c r="M238" s="66"/>
      <c r="N238" s="66"/>
      <c r="O238" s="66"/>
      <c r="P238" s="66"/>
      <c r="Q238" s="66"/>
      <c r="R238" s="365"/>
      <c r="S238" s="365"/>
      <c r="T238" s="365"/>
      <c r="U238" s="365"/>
      <c r="V238" s="365"/>
      <c r="W238" s="366"/>
      <c r="X238" s="367"/>
      <c r="Y238" s="368"/>
      <c r="Z238" s="365"/>
      <c r="AA238" s="365"/>
      <c r="AB238" s="365"/>
      <c r="AC238" s="366"/>
      <c r="AD238" s="367"/>
      <c r="AE238" s="368"/>
      <c r="AF238" s="365"/>
      <c r="AG238" s="365"/>
      <c r="AH238" s="365"/>
      <c r="AI238" s="366"/>
      <c r="AJ238" s="367"/>
      <c r="AK238" s="368"/>
    </row>
    <row r="239" spans="2:37" ht="15.75" customHeight="1">
      <c r="B239" s="31"/>
      <c r="D239" s="30"/>
      <c r="E239" s="30"/>
      <c r="F239" s="32"/>
      <c r="H239" s="289"/>
      <c r="I239" s="290"/>
      <c r="J239" s="66"/>
      <c r="K239" s="66"/>
      <c r="L239" s="66"/>
      <c r="M239" s="66"/>
      <c r="N239" s="66"/>
      <c r="O239" s="66"/>
      <c r="P239" s="66"/>
      <c r="Q239" s="66"/>
      <c r="R239" s="365"/>
      <c r="S239" s="365"/>
      <c r="T239" s="365"/>
      <c r="U239" s="365"/>
      <c r="V239" s="365"/>
      <c r="W239" s="366"/>
      <c r="X239" s="367"/>
      <c r="Y239" s="368"/>
      <c r="Z239" s="365"/>
      <c r="AA239" s="365"/>
      <c r="AB239" s="365"/>
      <c r="AC239" s="366"/>
      <c r="AD239" s="367"/>
      <c r="AE239" s="368"/>
      <c r="AF239" s="365"/>
      <c r="AG239" s="365"/>
      <c r="AH239" s="365"/>
      <c r="AI239" s="366"/>
      <c r="AJ239" s="367"/>
      <c r="AK239" s="368"/>
    </row>
    <row r="240" spans="2:37" ht="15.75" customHeight="1">
      <c r="B240" s="31"/>
      <c r="D240" s="30"/>
      <c r="E240" s="30"/>
      <c r="F240" s="32"/>
      <c r="H240" s="289"/>
      <c r="I240" s="290"/>
      <c r="J240" s="66"/>
      <c r="K240" s="66"/>
      <c r="L240" s="66"/>
      <c r="M240" s="66"/>
      <c r="N240" s="66"/>
      <c r="O240" s="66"/>
      <c r="P240" s="66"/>
      <c r="Q240" s="66"/>
      <c r="R240" s="365"/>
      <c r="S240" s="365"/>
      <c r="T240" s="365"/>
      <c r="U240" s="365"/>
      <c r="V240" s="365"/>
      <c r="W240" s="366"/>
      <c r="X240" s="367"/>
      <c r="Y240" s="368"/>
      <c r="Z240" s="365"/>
      <c r="AA240" s="365"/>
      <c r="AB240" s="365"/>
      <c r="AC240" s="366"/>
      <c r="AD240" s="367"/>
      <c r="AE240" s="368"/>
      <c r="AF240" s="365"/>
      <c r="AG240" s="365"/>
      <c r="AH240" s="365"/>
      <c r="AI240" s="366"/>
      <c r="AJ240" s="367"/>
      <c r="AK240" s="368"/>
    </row>
    <row r="241" spans="2:37" ht="15.75" customHeight="1">
      <c r="B241" s="31"/>
      <c r="D241" s="30"/>
      <c r="E241" s="30"/>
      <c r="F241" s="32"/>
      <c r="H241" s="289"/>
      <c r="I241" s="290"/>
      <c r="J241" s="66"/>
      <c r="K241" s="66"/>
      <c r="L241" s="66"/>
      <c r="M241" s="66"/>
      <c r="N241" s="66"/>
      <c r="O241" s="66"/>
      <c r="P241" s="66"/>
      <c r="Q241" s="66"/>
      <c r="R241" s="365"/>
      <c r="S241" s="365"/>
      <c r="T241" s="365"/>
      <c r="U241" s="365"/>
      <c r="V241" s="365"/>
      <c r="W241" s="366"/>
      <c r="X241" s="367"/>
      <c r="Y241" s="368"/>
      <c r="Z241" s="365"/>
      <c r="AA241" s="365"/>
      <c r="AB241" s="365"/>
      <c r="AC241" s="366"/>
      <c r="AD241" s="367"/>
      <c r="AE241" s="368"/>
      <c r="AF241" s="365"/>
      <c r="AG241" s="365"/>
      <c r="AH241" s="365"/>
      <c r="AI241" s="366"/>
      <c r="AJ241" s="367"/>
      <c r="AK241" s="368"/>
    </row>
    <row r="242" spans="2:37" ht="15.75" customHeight="1">
      <c r="B242" s="31"/>
      <c r="D242" s="30"/>
      <c r="E242" s="30"/>
      <c r="F242" s="32"/>
      <c r="H242" s="289"/>
      <c r="I242" s="290"/>
      <c r="J242" s="66"/>
      <c r="K242" s="66"/>
      <c r="L242" s="66"/>
      <c r="M242" s="66"/>
      <c r="N242" s="66"/>
      <c r="O242" s="66"/>
      <c r="P242" s="66"/>
      <c r="Q242" s="66"/>
      <c r="R242" s="365"/>
      <c r="S242" s="365"/>
      <c r="T242" s="365"/>
      <c r="U242" s="365"/>
      <c r="V242" s="365"/>
      <c r="W242" s="366"/>
      <c r="X242" s="367"/>
      <c r="Y242" s="368"/>
      <c r="Z242" s="365"/>
      <c r="AA242" s="365"/>
      <c r="AB242" s="365"/>
      <c r="AC242" s="366"/>
      <c r="AD242" s="367"/>
      <c r="AE242" s="368"/>
      <c r="AF242" s="365"/>
      <c r="AG242" s="365"/>
      <c r="AH242" s="365"/>
      <c r="AI242" s="366"/>
      <c r="AJ242" s="367"/>
      <c r="AK242" s="368"/>
    </row>
    <row r="243" spans="2:37" ht="15.75" customHeight="1">
      <c r="B243" s="31"/>
      <c r="D243" s="30"/>
      <c r="E243" s="30"/>
      <c r="F243" s="32"/>
      <c r="H243" s="289"/>
      <c r="I243" s="290"/>
      <c r="J243" s="66"/>
      <c r="K243" s="66"/>
      <c r="L243" s="66"/>
      <c r="M243" s="66"/>
      <c r="N243" s="66"/>
      <c r="O243" s="66"/>
      <c r="P243" s="66"/>
      <c r="Q243" s="66"/>
      <c r="R243" s="365"/>
      <c r="S243" s="365"/>
      <c r="T243" s="365"/>
      <c r="U243" s="365"/>
      <c r="V243" s="365"/>
      <c r="W243" s="366"/>
      <c r="X243" s="367"/>
      <c r="Y243" s="368"/>
      <c r="Z243" s="365"/>
      <c r="AA243" s="365"/>
      <c r="AB243" s="365"/>
      <c r="AC243" s="366"/>
      <c r="AD243" s="367"/>
      <c r="AE243" s="368"/>
      <c r="AF243" s="365"/>
      <c r="AG243" s="365"/>
      <c r="AH243" s="365"/>
      <c r="AI243" s="366"/>
      <c r="AJ243" s="367"/>
      <c r="AK243" s="368"/>
    </row>
    <row r="244" spans="2:37" ht="15.75" customHeight="1">
      <c r="B244" s="31"/>
      <c r="D244" s="30"/>
      <c r="E244" s="30"/>
      <c r="F244" s="32"/>
      <c r="H244" s="289"/>
      <c r="I244" s="290"/>
      <c r="J244" s="66"/>
      <c r="K244" s="66"/>
      <c r="L244" s="66"/>
      <c r="M244" s="66"/>
      <c r="N244" s="66"/>
      <c r="O244" s="66"/>
      <c r="P244" s="66"/>
      <c r="Q244" s="66"/>
      <c r="R244" s="365"/>
      <c r="S244" s="365"/>
      <c r="T244" s="365"/>
      <c r="U244" s="365"/>
      <c r="V244" s="365"/>
      <c r="W244" s="366"/>
      <c r="X244" s="367"/>
      <c r="Y244" s="368"/>
      <c r="Z244" s="365"/>
      <c r="AA244" s="365"/>
      <c r="AB244" s="365"/>
      <c r="AC244" s="366"/>
      <c r="AD244" s="367"/>
      <c r="AE244" s="368"/>
      <c r="AF244" s="365"/>
      <c r="AG244" s="365"/>
      <c r="AH244" s="365"/>
      <c r="AI244" s="366"/>
      <c r="AJ244" s="367"/>
      <c r="AK244" s="368"/>
    </row>
    <row r="245" spans="2:37" ht="15.75" customHeight="1">
      <c r="B245" s="31"/>
      <c r="D245" s="30"/>
      <c r="E245" s="30"/>
      <c r="F245" s="32"/>
      <c r="H245" s="289"/>
      <c r="I245" s="290"/>
      <c r="J245" s="66"/>
      <c r="K245" s="66"/>
      <c r="L245" s="66"/>
      <c r="M245" s="66"/>
      <c r="N245" s="66"/>
      <c r="O245" s="66"/>
      <c r="P245" s="66"/>
      <c r="Q245" s="66"/>
      <c r="R245" s="365"/>
      <c r="S245" s="365"/>
      <c r="T245" s="365"/>
      <c r="U245" s="365"/>
      <c r="V245" s="365"/>
      <c r="W245" s="366"/>
      <c r="X245" s="367"/>
      <c r="Y245" s="368"/>
      <c r="Z245" s="365"/>
      <c r="AA245" s="365"/>
      <c r="AB245" s="365"/>
      <c r="AC245" s="366"/>
      <c r="AD245" s="367"/>
      <c r="AE245" s="368"/>
      <c r="AF245" s="365"/>
      <c r="AG245" s="365"/>
      <c r="AH245" s="365"/>
      <c r="AI245" s="366"/>
      <c r="AJ245" s="367"/>
      <c r="AK245" s="368"/>
    </row>
    <row r="246" spans="2:37" ht="15.75" customHeight="1">
      <c r="B246" s="31"/>
      <c r="D246" s="30"/>
      <c r="E246" s="30"/>
      <c r="F246" s="32"/>
      <c r="H246" s="289"/>
      <c r="I246" s="290"/>
      <c r="J246" s="66"/>
      <c r="K246" s="66"/>
      <c r="L246" s="66"/>
      <c r="M246" s="66"/>
      <c r="N246" s="66"/>
      <c r="O246" s="66"/>
      <c r="P246" s="66"/>
      <c r="Q246" s="66"/>
      <c r="R246" s="365"/>
      <c r="S246" s="365"/>
      <c r="T246" s="365"/>
      <c r="U246" s="365"/>
      <c r="V246" s="365"/>
      <c r="W246" s="366"/>
      <c r="X246" s="367"/>
      <c r="Y246" s="368"/>
      <c r="Z246" s="365"/>
      <c r="AA246" s="365"/>
      <c r="AB246" s="365"/>
      <c r="AC246" s="366"/>
      <c r="AD246" s="367"/>
      <c r="AE246" s="368"/>
      <c r="AF246" s="365"/>
      <c r="AG246" s="365"/>
      <c r="AH246" s="365"/>
      <c r="AI246" s="366"/>
      <c r="AJ246" s="367"/>
      <c r="AK246" s="368"/>
    </row>
    <row r="247" spans="2:37" ht="15.75" customHeight="1">
      <c r="B247" s="31"/>
      <c r="D247" s="30"/>
      <c r="E247" s="30"/>
      <c r="F247" s="32"/>
      <c r="H247" s="289"/>
      <c r="I247" s="290"/>
      <c r="J247" s="66"/>
      <c r="K247" s="66"/>
      <c r="L247" s="66"/>
      <c r="M247" s="66"/>
      <c r="N247" s="66"/>
      <c r="O247" s="66"/>
      <c r="P247" s="66"/>
      <c r="Q247" s="66"/>
      <c r="R247" s="365"/>
      <c r="S247" s="365"/>
      <c r="T247" s="365"/>
      <c r="U247" s="365"/>
      <c r="V247" s="365"/>
      <c r="W247" s="366"/>
      <c r="X247" s="367"/>
      <c r="Y247" s="368"/>
      <c r="Z247" s="365"/>
      <c r="AA247" s="365"/>
      <c r="AB247" s="365"/>
      <c r="AC247" s="366"/>
      <c r="AD247" s="367"/>
      <c r="AE247" s="368"/>
      <c r="AF247" s="365"/>
      <c r="AG247" s="365"/>
      <c r="AH247" s="365"/>
      <c r="AI247" s="366"/>
      <c r="AJ247" s="367"/>
      <c r="AK247" s="368"/>
    </row>
    <row r="248" spans="2:37" ht="15.75" customHeight="1">
      <c r="B248" s="31"/>
      <c r="D248" s="30"/>
      <c r="E248" s="30"/>
      <c r="F248" s="32"/>
      <c r="H248" s="289"/>
      <c r="I248" s="290"/>
      <c r="J248" s="66"/>
      <c r="K248" s="66"/>
      <c r="L248" s="66"/>
      <c r="M248" s="66"/>
      <c r="N248" s="66"/>
      <c r="O248" s="66"/>
      <c r="P248" s="66"/>
      <c r="Q248" s="66"/>
      <c r="R248" s="365"/>
      <c r="S248" s="365"/>
      <c r="T248" s="365"/>
      <c r="U248" s="365"/>
      <c r="V248" s="365"/>
      <c r="W248" s="366"/>
      <c r="X248" s="367"/>
      <c r="Y248" s="368"/>
      <c r="Z248" s="365"/>
      <c r="AA248" s="365"/>
      <c r="AB248" s="365"/>
      <c r="AC248" s="366"/>
      <c r="AD248" s="367"/>
      <c r="AE248" s="368"/>
      <c r="AF248" s="365"/>
      <c r="AG248" s="365"/>
      <c r="AH248" s="365"/>
      <c r="AI248" s="366"/>
      <c r="AJ248" s="367"/>
      <c r="AK248" s="368"/>
    </row>
    <row r="249" spans="2:37" ht="15.75" customHeight="1">
      <c r="B249" s="31"/>
      <c r="D249" s="30"/>
      <c r="E249" s="30"/>
      <c r="F249" s="32"/>
      <c r="H249" s="289"/>
      <c r="I249" s="290"/>
      <c r="J249" s="66"/>
      <c r="K249" s="66"/>
      <c r="L249" s="66"/>
      <c r="M249" s="66"/>
      <c r="N249" s="66"/>
      <c r="O249" s="66"/>
      <c r="P249" s="66"/>
      <c r="Q249" s="66"/>
      <c r="R249" s="365"/>
      <c r="S249" s="365"/>
      <c r="T249" s="365"/>
      <c r="U249" s="365"/>
      <c r="V249" s="365"/>
      <c r="W249" s="366"/>
      <c r="X249" s="367"/>
      <c r="Y249" s="368"/>
      <c r="Z249" s="365"/>
      <c r="AA249" s="365"/>
      <c r="AB249" s="365"/>
      <c r="AC249" s="366"/>
      <c r="AD249" s="367"/>
      <c r="AE249" s="368"/>
      <c r="AF249" s="365"/>
      <c r="AG249" s="365"/>
      <c r="AH249" s="365"/>
      <c r="AI249" s="366"/>
      <c r="AJ249" s="367"/>
      <c r="AK249" s="368"/>
    </row>
    <row r="250" spans="2:37" ht="15.75" customHeight="1">
      <c r="B250" s="31"/>
      <c r="D250" s="30"/>
      <c r="E250" s="30"/>
      <c r="F250" s="32"/>
      <c r="H250" s="289"/>
      <c r="I250" s="290"/>
      <c r="J250" s="66"/>
      <c r="K250" s="66"/>
      <c r="L250" s="66"/>
      <c r="M250" s="66"/>
      <c r="N250" s="66"/>
      <c r="O250" s="66"/>
      <c r="P250" s="66"/>
      <c r="Q250" s="66"/>
      <c r="R250" s="365"/>
      <c r="S250" s="365"/>
      <c r="T250" s="365"/>
      <c r="U250" s="365"/>
      <c r="V250" s="365"/>
      <c r="W250" s="366"/>
      <c r="X250" s="367"/>
      <c r="Y250" s="368"/>
      <c r="Z250" s="365"/>
      <c r="AA250" s="365"/>
      <c r="AB250" s="365"/>
      <c r="AC250" s="366"/>
      <c r="AD250" s="367"/>
      <c r="AE250" s="368"/>
      <c r="AF250" s="365"/>
      <c r="AG250" s="365"/>
      <c r="AH250" s="365"/>
      <c r="AI250" s="366"/>
      <c r="AJ250" s="367"/>
      <c r="AK250" s="368"/>
    </row>
    <row r="251" spans="2:37" ht="15.75" customHeight="1">
      <c r="B251" s="31"/>
      <c r="D251" s="30"/>
      <c r="E251" s="30"/>
      <c r="F251" s="32"/>
      <c r="H251" s="289"/>
      <c r="I251" s="290"/>
      <c r="J251" s="66"/>
      <c r="K251" s="66"/>
      <c r="L251" s="66"/>
      <c r="M251" s="66"/>
      <c r="N251" s="66"/>
      <c r="O251" s="66"/>
      <c r="P251" s="66"/>
      <c r="Q251" s="66"/>
      <c r="R251" s="365"/>
      <c r="S251" s="365"/>
      <c r="T251" s="365"/>
      <c r="U251" s="365"/>
      <c r="V251" s="365"/>
      <c r="W251" s="366"/>
      <c r="X251" s="367"/>
      <c r="Y251" s="368"/>
      <c r="Z251" s="365"/>
      <c r="AA251" s="365"/>
      <c r="AB251" s="365"/>
      <c r="AC251" s="366"/>
      <c r="AD251" s="367"/>
      <c r="AE251" s="368"/>
      <c r="AF251" s="365"/>
      <c r="AG251" s="365"/>
      <c r="AH251" s="365"/>
      <c r="AI251" s="366"/>
      <c r="AJ251" s="367"/>
      <c r="AK251" s="368"/>
    </row>
    <row r="252" spans="2:37" ht="15.75" customHeight="1">
      <c r="B252" s="31"/>
      <c r="D252" s="30"/>
      <c r="E252" s="30"/>
      <c r="F252" s="32"/>
      <c r="H252" s="289"/>
      <c r="I252" s="290"/>
      <c r="J252" s="66"/>
      <c r="K252" s="66"/>
      <c r="L252" s="66"/>
      <c r="M252" s="66"/>
      <c r="N252" s="66"/>
      <c r="O252" s="66"/>
      <c r="P252" s="66"/>
      <c r="Q252" s="66"/>
      <c r="R252" s="365"/>
      <c r="S252" s="365"/>
      <c r="T252" s="365"/>
      <c r="U252" s="365"/>
      <c r="V252" s="365"/>
      <c r="W252" s="366"/>
      <c r="X252" s="367"/>
      <c r="Y252" s="368"/>
      <c r="Z252" s="365"/>
      <c r="AA252" s="365"/>
      <c r="AB252" s="365"/>
      <c r="AC252" s="366"/>
      <c r="AD252" s="367"/>
      <c r="AE252" s="368"/>
      <c r="AF252" s="365"/>
      <c r="AG252" s="365"/>
      <c r="AH252" s="365"/>
      <c r="AI252" s="366"/>
      <c r="AJ252" s="367"/>
      <c r="AK252" s="368"/>
    </row>
    <row r="253" spans="2:37" ht="15.75" customHeight="1">
      <c r="B253" s="31"/>
      <c r="D253" s="30"/>
      <c r="E253" s="30"/>
      <c r="F253" s="32"/>
      <c r="H253" s="289"/>
      <c r="I253" s="290"/>
      <c r="J253" s="66"/>
      <c r="K253" s="66"/>
      <c r="L253" s="66"/>
      <c r="M253" s="66"/>
      <c r="N253" s="66"/>
      <c r="O253" s="66"/>
      <c r="P253" s="66"/>
      <c r="Q253" s="66"/>
      <c r="R253" s="365"/>
      <c r="S253" s="365"/>
      <c r="T253" s="365"/>
      <c r="U253" s="365"/>
      <c r="V253" s="365"/>
      <c r="W253" s="366"/>
      <c r="X253" s="367"/>
      <c r="Y253" s="368"/>
      <c r="Z253" s="365"/>
      <c r="AA253" s="365"/>
      <c r="AB253" s="365"/>
      <c r="AC253" s="366"/>
      <c r="AD253" s="367"/>
      <c r="AE253" s="368"/>
      <c r="AF253" s="365"/>
      <c r="AG253" s="365"/>
      <c r="AH253" s="365"/>
      <c r="AI253" s="366"/>
      <c r="AJ253" s="367"/>
      <c r="AK253" s="368"/>
    </row>
    <row r="254" spans="2:37" ht="15.75" customHeight="1">
      <c r="B254" s="31"/>
      <c r="D254" s="30"/>
      <c r="E254" s="30"/>
      <c r="F254" s="32"/>
      <c r="H254" s="289"/>
      <c r="I254" s="290"/>
      <c r="J254" s="66"/>
      <c r="K254" s="66"/>
      <c r="L254" s="66"/>
      <c r="M254" s="66"/>
      <c r="N254" s="66"/>
      <c r="O254" s="66"/>
      <c r="P254" s="66"/>
      <c r="Q254" s="66"/>
      <c r="R254" s="365"/>
      <c r="S254" s="365"/>
      <c r="T254" s="365"/>
      <c r="U254" s="365"/>
      <c r="V254" s="365"/>
      <c r="W254" s="366"/>
      <c r="X254" s="367"/>
      <c r="Y254" s="368"/>
      <c r="Z254" s="365"/>
      <c r="AA254" s="365"/>
      <c r="AB254" s="365"/>
      <c r="AC254" s="366"/>
      <c r="AD254" s="367"/>
      <c r="AE254" s="368"/>
      <c r="AF254" s="365"/>
      <c r="AG254" s="365"/>
      <c r="AH254" s="365"/>
      <c r="AI254" s="366"/>
      <c r="AJ254" s="367"/>
      <c r="AK254" s="368"/>
    </row>
    <row r="255" spans="2:37" ht="15.75" customHeight="1">
      <c r="B255" s="31"/>
      <c r="D255" s="30"/>
      <c r="E255" s="30"/>
      <c r="F255" s="32"/>
      <c r="H255" s="289"/>
      <c r="I255" s="290"/>
      <c r="J255" s="66"/>
      <c r="K255" s="66"/>
      <c r="L255" s="66"/>
      <c r="M255" s="66"/>
      <c r="N255" s="66"/>
      <c r="O255" s="66"/>
      <c r="P255" s="66"/>
      <c r="Q255" s="66"/>
      <c r="R255" s="365"/>
      <c r="S255" s="365"/>
      <c r="T255" s="365"/>
      <c r="U255" s="365"/>
      <c r="V255" s="365"/>
      <c r="W255" s="366"/>
      <c r="X255" s="367"/>
      <c r="Y255" s="368"/>
      <c r="Z255" s="365"/>
      <c r="AA255" s="365"/>
      <c r="AB255" s="365"/>
      <c r="AC255" s="366"/>
      <c r="AD255" s="367"/>
      <c r="AE255" s="368"/>
      <c r="AF255" s="365"/>
      <c r="AG255" s="365"/>
      <c r="AH255" s="365"/>
      <c r="AI255" s="366"/>
      <c r="AJ255" s="367"/>
      <c r="AK255" s="368"/>
    </row>
    <row r="256" spans="2:37" ht="15.75" customHeight="1">
      <c r="B256" s="31"/>
      <c r="D256" s="30"/>
      <c r="E256" s="30"/>
      <c r="F256" s="32"/>
      <c r="H256" s="289"/>
      <c r="I256" s="290"/>
      <c r="J256" s="66"/>
      <c r="K256" s="66"/>
      <c r="L256" s="66"/>
      <c r="M256" s="66"/>
      <c r="N256" s="66"/>
      <c r="O256" s="66"/>
      <c r="P256" s="66"/>
      <c r="Q256" s="66"/>
      <c r="R256" s="365"/>
      <c r="S256" s="365"/>
      <c r="T256" s="365"/>
      <c r="U256" s="365"/>
      <c r="V256" s="365"/>
      <c r="W256" s="366"/>
      <c r="X256" s="367"/>
      <c r="Y256" s="368"/>
      <c r="Z256" s="365"/>
      <c r="AA256" s="365"/>
      <c r="AB256" s="365"/>
      <c r="AC256" s="366"/>
      <c r="AD256" s="367"/>
      <c r="AE256" s="368"/>
      <c r="AF256" s="365"/>
      <c r="AG256" s="365"/>
      <c r="AH256" s="365"/>
      <c r="AI256" s="366"/>
      <c r="AJ256" s="367"/>
      <c r="AK256" s="368"/>
    </row>
    <row r="257" spans="2:37" ht="15.75" customHeight="1">
      <c r="B257" s="31"/>
      <c r="D257" s="30"/>
      <c r="E257" s="30"/>
      <c r="F257" s="32"/>
      <c r="H257" s="289"/>
      <c r="I257" s="290"/>
      <c r="J257" s="66"/>
      <c r="K257" s="66"/>
      <c r="L257" s="66"/>
      <c r="M257" s="66"/>
      <c r="N257" s="66"/>
      <c r="O257" s="66"/>
      <c r="P257" s="66"/>
      <c r="Q257" s="66"/>
      <c r="R257" s="365"/>
      <c r="S257" s="365"/>
      <c r="T257" s="365"/>
      <c r="U257" s="365"/>
      <c r="V257" s="365"/>
      <c r="W257" s="366"/>
      <c r="X257" s="367"/>
      <c r="Y257" s="368"/>
      <c r="Z257" s="365"/>
      <c r="AA257" s="365"/>
      <c r="AB257" s="365"/>
      <c r="AC257" s="366"/>
      <c r="AD257" s="367"/>
      <c r="AE257" s="368"/>
      <c r="AF257" s="365"/>
      <c r="AG257" s="365"/>
      <c r="AH257" s="365"/>
      <c r="AI257" s="366"/>
      <c r="AJ257" s="367"/>
      <c r="AK257" s="368"/>
    </row>
    <row r="258" spans="2:37" ht="15.75" customHeight="1">
      <c r="B258" s="31"/>
      <c r="D258" s="30"/>
      <c r="E258" s="30"/>
      <c r="F258" s="32"/>
      <c r="H258" s="289"/>
      <c r="I258" s="290"/>
      <c r="J258" s="66"/>
      <c r="K258" s="66"/>
      <c r="L258" s="66"/>
      <c r="M258" s="66"/>
      <c r="N258" s="66"/>
      <c r="O258" s="66"/>
      <c r="P258" s="66"/>
      <c r="Q258" s="66"/>
      <c r="R258" s="365"/>
      <c r="S258" s="365"/>
      <c r="T258" s="365"/>
      <c r="U258" s="365"/>
      <c r="V258" s="365"/>
      <c r="W258" s="366"/>
      <c r="X258" s="367"/>
      <c r="Y258" s="368"/>
      <c r="Z258" s="365"/>
      <c r="AA258" s="365"/>
      <c r="AB258" s="365"/>
      <c r="AC258" s="366"/>
      <c r="AD258" s="367"/>
      <c r="AE258" s="368"/>
      <c r="AF258" s="365"/>
      <c r="AG258" s="365"/>
      <c r="AH258" s="365"/>
      <c r="AI258" s="366"/>
      <c r="AJ258" s="367"/>
      <c r="AK258" s="368"/>
    </row>
    <row r="259" spans="2:37" ht="15.75" customHeight="1">
      <c r="B259" s="31"/>
      <c r="D259" s="30"/>
      <c r="E259" s="30"/>
      <c r="F259" s="32"/>
      <c r="H259" s="289"/>
      <c r="I259" s="290"/>
      <c r="J259" s="66"/>
      <c r="K259" s="66"/>
      <c r="L259" s="66"/>
      <c r="M259" s="66"/>
      <c r="N259" s="66"/>
      <c r="O259" s="66"/>
      <c r="P259" s="66"/>
      <c r="Q259" s="66"/>
      <c r="R259" s="365"/>
      <c r="S259" s="365"/>
      <c r="T259" s="365"/>
      <c r="U259" s="365"/>
      <c r="V259" s="365"/>
      <c r="W259" s="366"/>
      <c r="X259" s="367"/>
      <c r="Y259" s="368"/>
      <c r="Z259" s="365"/>
      <c r="AA259" s="365"/>
      <c r="AB259" s="365"/>
      <c r="AC259" s="366"/>
      <c r="AD259" s="367"/>
      <c r="AE259" s="368"/>
      <c r="AF259" s="365"/>
      <c r="AG259" s="365"/>
      <c r="AH259" s="365"/>
      <c r="AI259" s="366"/>
      <c r="AJ259" s="367"/>
      <c r="AK259" s="368"/>
    </row>
    <row r="260" spans="2:37" ht="15.75" customHeight="1">
      <c r="B260" s="31"/>
      <c r="D260" s="30"/>
      <c r="E260" s="30"/>
      <c r="F260" s="32"/>
      <c r="H260" s="289"/>
      <c r="I260" s="290"/>
      <c r="J260" s="66"/>
      <c r="K260" s="66"/>
      <c r="L260" s="66"/>
      <c r="M260" s="66"/>
      <c r="N260" s="66"/>
      <c r="O260" s="66"/>
      <c r="P260" s="66"/>
      <c r="Q260" s="66"/>
      <c r="R260" s="365"/>
      <c r="S260" s="365"/>
      <c r="T260" s="365"/>
      <c r="U260" s="365"/>
      <c r="V260" s="365"/>
      <c r="W260" s="366"/>
      <c r="X260" s="367"/>
      <c r="Y260" s="368"/>
      <c r="Z260" s="365"/>
      <c r="AA260" s="365"/>
      <c r="AB260" s="365"/>
      <c r="AC260" s="366"/>
      <c r="AD260" s="367"/>
      <c r="AE260" s="368"/>
      <c r="AF260" s="365"/>
      <c r="AG260" s="365"/>
      <c r="AH260" s="365"/>
      <c r="AI260" s="366"/>
      <c r="AJ260" s="367"/>
      <c r="AK260" s="368"/>
    </row>
    <row r="261" spans="2:37" ht="15.75" customHeight="1">
      <c r="B261" s="31"/>
      <c r="D261" s="30"/>
      <c r="E261" s="30"/>
      <c r="F261" s="32"/>
      <c r="H261" s="289"/>
      <c r="I261" s="290"/>
      <c r="J261" s="66"/>
      <c r="K261" s="66"/>
      <c r="L261" s="66"/>
      <c r="M261" s="66"/>
      <c r="N261" s="66"/>
      <c r="O261" s="66"/>
      <c r="P261" s="66"/>
      <c r="Q261" s="66"/>
      <c r="R261" s="365"/>
      <c r="S261" s="365"/>
      <c r="T261" s="365"/>
      <c r="U261" s="365"/>
      <c r="V261" s="365"/>
      <c r="W261" s="366"/>
      <c r="X261" s="367"/>
      <c r="Y261" s="368"/>
      <c r="Z261" s="365"/>
      <c r="AA261" s="365"/>
      <c r="AB261" s="365"/>
      <c r="AC261" s="366"/>
      <c r="AD261" s="367"/>
      <c r="AE261" s="368"/>
      <c r="AF261" s="365"/>
      <c r="AG261" s="365"/>
      <c r="AH261" s="365"/>
      <c r="AI261" s="366"/>
      <c r="AJ261" s="367"/>
      <c r="AK261" s="368"/>
    </row>
    <row r="262" spans="2:37" ht="15.75" customHeight="1">
      <c r="B262" s="31"/>
      <c r="D262" s="30"/>
      <c r="E262" s="30"/>
      <c r="F262" s="32"/>
      <c r="H262" s="289"/>
      <c r="I262" s="290"/>
      <c r="J262" s="66"/>
      <c r="K262" s="66"/>
      <c r="L262" s="66"/>
      <c r="M262" s="66"/>
      <c r="N262" s="66"/>
      <c r="O262" s="66"/>
      <c r="P262" s="66"/>
      <c r="Q262" s="66"/>
      <c r="R262" s="365"/>
      <c r="S262" s="365"/>
      <c r="T262" s="365"/>
      <c r="U262" s="365"/>
      <c r="V262" s="365"/>
      <c r="W262" s="366"/>
      <c r="X262" s="367"/>
      <c r="Y262" s="368"/>
      <c r="Z262" s="365"/>
      <c r="AA262" s="365"/>
      <c r="AB262" s="365"/>
      <c r="AC262" s="366"/>
      <c r="AD262" s="367"/>
      <c r="AE262" s="368"/>
      <c r="AF262" s="365"/>
      <c r="AG262" s="365"/>
      <c r="AH262" s="365"/>
      <c r="AI262" s="366"/>
      <c r="AJ262" s="367"/>
      <c r="AK262" s="368"/>
    </row>
    <row r="263" spans="2:37" ht="15.75" customHeight="1">
      <c r="B263" s="31"/>
      <c r="D263" s="30"/>
      <c r="E263" s="30"/>
      <c r="F263" s="32"/>
      <c r="H263" s="289"/>
      <c r="I263" s="290"/>
      <c r="J263" s="66"/>
      <c r="K263" s="66"/>
      <c r="L263" s="66"/>
      <c r="M263" s="66"/>
      <c r="N263" s="66"/>
      <c r="O263" s="66"/>
      <c r="P263" s="66"/>
      <c r="Q263" s="66"/>
      <c r="R263" s="365"/>
      <c r="S263" s="365"/>
      <c r="T263" s="365"/>
      <c r="U263" s="365"/>
      <c r="V263" s="365"/>
      <c r="W263" s="366"/>
      <c r="X263" s="367"/>
      <c r="Y263" s="368"/>
      <c r="Z263" s="365"/>
      <c r="AA263" s="365"/>
      <c r="AB263" s="365"/>
      <c r="AC263" s="366"/>
      <c r="AD263" s="367"/>
      <c r="AE263" s="368"/>
      <c r="AF263" s="365"/>
      <c r="AG263" s="365"/>
      <c r="AH263" s="365"/>
      <c r="AI263" s="366"/>
      <c r="AJ263" s="367"/>
      <c r="AK263" s="368"/>
    </row>
    <row r="264" spans="2:37" ht="15.75" customHeight="1">
      <c r="B264" s="31"/>
      <c r="D264" s="30"/>
      <c r="E264" s="30"/>
      <c r="F264" s="32"/>
      <c r="H264" s="289"/>
      <c r="I264" s="290"/>
      <c r="J264" s="66"/>
      <c r="K264" s="66"/>
      <c r="L264" s="66"/>
      <c r="M264" s="66"/>
      <c r="N264" s="66"/>
      <c r="O264" s="66"/>
      <c r="P264" s="66"/>
      <c r="Q264" s="66"/>
      <c r="R264" s="365"/>
      <c r="S264" s="365"/>
      <c r="T264" s="365"/>
      <c r="U264" s="365"/>
      <c r="V264" s="365"/>
      <c r="W264" s="366"/>
      <c r="X264" s="367"/>
      <c r="Y264" s="368"/>
      <c r="Z264" s="365"/>
      <c r="AA264" s="365"/>
      <c r="AB264" s="365"/>
      <c r="AC264" s="366"/>
      <c r="AD264" s="367"/>
      <c r="AE264" s="368"/>
      <c r="AF264" s="365"/>
      <c r="AG264" s="365"/>
      <c r="AH264" s="365"/>
      <c r="AI264" s="366"/>
      <c r="AJ264" s="367"/>
      <c r="AK264" s="368"/>
    </row>
    <row r="265" spans="2:37" ht="15.75" customHeight="1">
      <c r="B265" s="31"/>
      <c r="D265" s="30"/>
      <c r="E265" s="30"/>
      <c r="F265" s="32"/>
      <c r="H265" s="289"/>
      <c r="I265" s="290"/>
      <c r="J265" s="66"/>
      <c r="K265" s="66"/>
      <c r="L265" s="66"/>
      <c r="M265" s="66"/>
      <c r="N265" s="66"/>
      <c r="O265" s="66"/>
      <c r="P265" s="66"/>
      <c r="Q265" s="66"/>
      <c r="R265" s="365"/>
      <c r="S265" s="365"/>
      <c r="T265" s="365"/>
      <c r="U265" s="365"/>
      <c r="V265" s="365"/>
      <c r="W265" s="366"/>
      <c r="X265" s="367"/>
      <c r="Y265" s="368"/>
      <c r="Z265" s="365"/>
      <c r="AA265" s="365"/>
      <c r="AB265" s="365"/>
      <c r="AC265" s="366"/>
      <c r="AD265" s="367"/>
      <c r="AE265" s="368"/>
      <c r="AF265" s="365"/>
      <c r="AG265" s="365"/>
      <c r="AH265" s="365"/>
      <c r="AI265" s="366"/>
      <c r="AJ265" s="367"/>
      <c r="AK265" s="368"/>
    </row>
    <row r="266" spans="2:37" ht="15.75" customHeight="1">
      <c r="B266" s="31"/>
      <c r="D266" s="30"/>
      <c r="E266" s="30"/>
      <c r="F266" s="32"/>
      <c r="H266" s="289"/>
      <c r="I266" s="290"/>
      <c r="J266" s="66"/>
      <c r="K266" s="66"/>
      <c r="L266" s="66"/>
      <c r="M266" s="66"/>
      <c r="N266" s="66"/>
      <c r="O266" s="66"/>
      <c r="P266" s="66"/>
      <c r="Q266" s="66"/>
      <c r="R266" s="365"/>
      <c r="S266" s="365"/>
      <c r="T266" s="365"/>
      <c r="U266" s="365"/>
      <c r="V266" s="365"/>
      <c r="W266" s="366"/>
      <c r="X266" s="367"/>
      <c r="Y266" s="368"/>
      <c r="Z266" s="365"/>
      <c r="AA266" s="365"/>
      <c r="AB266" s="365"/>
      <c r="AC266" s="366"/>
      <c r="AD266" s="367"/>
      <c r="AE266" s="368"/>
      <c r="AF266" s="365"/>
      <c r="AG266" s="365"/>
      <c r="AH266" s="365"/>
      <c r="AI266" s="366"/>
      <c r="AJ266" s="367"/>
      <c r="AK266" s="368"/>
    </row>
    <row r="267" spans="2:37" ht="15.75" customHeight="1">
      <c r="B267" s="31"/>
      <c r="D267" s="30"/>
      <c r="E267" s="30"/>
      <c r="F267" s="32"/>
      <c r="H267" s="289"/>
      <c r="I267" s="290"/>
      <c r="J267" s="66"/>
      <c r="K267" s="66"/>
      <c r="L267" s="66"/>
      <c r="M267" s="66"/>
      <c r="N267" s="66"/>
      <c r="O267" s="66"/>
      <c r="P267" s="66"/>
      <c r="Q267" s="66"/>
      <c r="R267" s="365"/>
      <c r="S267" s="365"/>
      <c r="T267" s="365"/>
      <c r="U267" s="365"/>
      <c r="V267" s="365"/>
      <c r="W267" s="366"/>
      <c r="X267" s="367"/>
      <c r="Y267" s="368"/>
      <c r="Z267" s="365"/>
      <c r="AA267" s="365"/>
      <c r="AB267" s="365"/>
      <c r="AC267" s="366"/>
      <c r="AD267" s="367"/>
      <c r="AE267" s="368"/>
      <c r="AF267" s="365"/>
      <c r="AG267" s="365"/>
      <c r="AH267" s="365"/>
      <c r="AI267" s="366"/>
      <c r="AJ267" s="367"/>
      <c r="AK267" s="368"/>
    </row>
    <row r="268" spans="2:37" ht="15.75" customHeight="1">
      <c r="B268" s="31"/>
      <c r="D268" s="30"/>
      <c r="E268" s="30"/>
      <c r="F268" s="32"/>
      <c r="H268" s="289"/>
      <c r="I268" s="290"/>
      <c r="J268" s="66"/>
      <c r="K268" s="66"/>
      <c r="L268" s="66"/>
      <c r="M268" s="66"/>
      <c r="N268" s="66"/>
      <c r="O268" s="66"/>
      <c r="P268" s="66"/>
      <c r="Q268" s="66"/>
      <c r="R268" s="365"/>
      <c r="S268" s="365"/>
      <c r="T268" s="365"/>
      <c r="U268" s="365"/>
      <c r="V268" s="365"/>
      <c r="W268" s="366"/>
      <c r="X268" s="367"/>
      <c r="Y268" s="368"/>
      <c r="Z268" s="365"/>
      <c r="AA268" s="365"/>
      <c r="AB268" s="365"/>
      <c r="AC268" s="366"/>
      <c r="AD268" s="367"/>
      <c r="AE268" s="368"/>
      <c r="AF268" s="365"/>
      <c r="AG268" s="365"/>
      <c r="AH268" s="365"/>
      <c r="AI268" s="366"/>
      <c r="AJ268" s="367"/>
      <c r="AK268" s="368"/>
    </row>
    <row r="269" spans="2:37" ht="15.75" customHeight="1">
      <c r="B269" s="31"/>
      <c r="D269" s="30"/>
      <c r="E269" s="30"/>
      <c r="F269" s="32"/>
      <c r="H269" s="289"/>
      <c r="I269" s="290"/>
      <c r="J269" s="66"/>
      <c r="K269" s="66"/>
      <c r="L269" s="66"/>
      <c r="M269" s="66"/>
      <c r="N269" s="66"/>
      <c r="O269" s="66"/>
      <c r="P269" s="66"/>
      <c r="Q269" s="66"/>
      <c r="R269" s="365"/>
      <c r="S269" s="365"/>
      <c r="T269" s="365"/>
      <c r="U269" s="365"/>
      <c r="V269" s="365"/>
      <c r="W269" s="366"/>
      <c r="X269" s="367"/>
      <c r="Y269" s="368"/>
      <c r="Z269" s="365"/>
      <c r="AA269" s="365"/>
      <c r="AB269" s="365"/>
      <c r="AC269" s="366"/>
      <c r="AD269" s="367"/>
      <c r="AE269" s="368"/>
      <c r="AF269" s="365"/>
      <c r="AG269" s="365"/>
      <c r="AH269" s="365"/>
      <c r="AI269" s="366"/>
      <c r="AJ269" s="367"/>
      <c r="AK269" s="368"/>
    </row>
    <row r="270" spans="2:37" ht="15.75" customHeight="1">
      <c r="B270" s="31"/>
      <c r="D270" s="30"/>
      <c r="E270" s="30"/>
      <c r="F270" s="32"/>
      <c r="H270" s="289"/>
      <c r="I270" s="290"/>
      <c r="J270" s="66"/>
      <c r="K270" s="66"/>
      <c r="L270" s="66"/>
      <c r="M270" s="66"/>
      <c r="N270" s="66"/>
      <c r="O270" s="66"/>
      <c r="P270" s="66"/>
      <c r="Q270" s="66"/>
      <c r="R270" s="365"/>
      <c r="S270" s="365"/>
      <c r="T270" s="365"/>
      <c r="U270" s="365"/>
      <c r="V270" s="365"/>
      <c r="W270" s="366"/>
      <c r="X270" s="367"/>
      <c r="Y270" s="368"/>
      <c r="Z270" s="365"/>
      <c r="AA270" s="365"/>
      <c r="AB270" s="365"/>
      <c r="AC270" s="366"/>
      <c r="AD270" s="367"/>
      <c r="AE270" s="368"/>
      <c r="AF270" s="365"/>
      <c r="AG270" s="365"/>
      <c r="AH270" s="365"/>
      <c r="AI270" s="366"/>
      <c r="AJ270" s="367"/>
      <c r="AK270" s="368"/>
    </row>
    <row r="271" spans="2:37" ht="15.75" customHeight="1">
      <c r="B271" s="31"/>
      <c r="D271" s="30"/>
      <c r="E271" s="30"/>
      <c r="F271" s="32"/>
      <c r="H271" s="289"/>
      <c r="I271" s="290"/>
      <c r="J271" s="66"/>
      <c r="K271" s="66"/>
      <c r="L271" s="66"/>
      <c r="M271" s="66"/>
      <c r="N271" s="66"/>
      <c r="O271" s="66"/>
      <c r="P271" s="66"/>
      <c r="Q271" s="66"/>
      <c r="R271" s="365"/>
      <c r="S271" s="365"/>
      <c r="T271" s="365"/>
      <c r="U271" s="365"/>
      <c r="V271" s="365"/>
      <c r="W271" s="366"/>
      <c r="X271" s="367"/>
      <c r="Y271" s="368"/>
      <c r="Z271" s="365"/>
      <c r="AA271" s="365"/>
      <c r="AB271" s="365"/>
      <c r="AC271" s="366"/>
      <c r="AD271" s="367"/>
      <c r="AE271" s="368"/>
      <c r="AF271" s="365"/>
      <c r="AG271" s="365"/>
      <c r="AH271" s="365"/>
      <c r="AI271" s="366"/>
      <c r="AJ271" s="367"/>
      <c r="AK271" s="368"/>
    </row>
    <row r="272" spans="2:37" ht="15.75" customHeight="1">
      <c r="B272" s="31"/>
      <c r="D272" s="30"/>
      <c r="E272" s="30"/>
      <c r="F272" s="32"/>
      <c r="H272" s="289"/>
      <c r="I272" s="290"/>
      <c r="J272" s="66"/>
      <c r="K272" s="66"/>
      <c r="L272" s="66"/>
      <c r="M272" s="66"/>
      <c r="N272" s="66"/>
      <c r="O272" s="66"/>
      <c r="P272" s="66"/>
      <c r="Q272" s="66"/>
      <c r="R272" s="365"/>
      <c r="S272" s="365"/>
      <c r="T272" s="365"/>
      <c r="U272" s="365"/>
      <c r="V272" s="365"/>
      <c r="W272" s="366"/>
      <c r="X272" s="367"/>
      <c r="Y272" s="368"/>
      <c r="Z272" s="365"/>
      <c r="AA272" s="365"/>
      <c r="AB272" s="365"/>
      <c r="AC272" s="366"/>
      <c r="AD272" s="367"/>
      <c r="AE272" s="368"/>
      <c r="AF272" s="365"/>
      <c r="AG272" s="365"/>
      <c r="AH272" s="365"/>
      <c r="AI272" s="366"/>
      <c r="AJ272" s="367"/>
      <c r="AK272" s="368"/>
    </row>
    <row r="273" spans="2:37" ht="15.75" customHeight="1">
      <c r="B273" s="31"/>
      <c r="D273" s="30"/>
      <c r="E273" s="30"/>
      <c r="F273" s="32"/>
      <c r="H273" s="289"/>
      <c r="I273" s="290"/>
      <c r="J273" s="66"/>
      <c r="K273" s="66"/>
      <c r="L273" s="66"/>
      <c r="M273" s="66"/>
      <c r="N273" s="66"/>
      <c r="O273" s="66"/>
      <c r="P273" s="66"/>
      <c r="Q273" s="66"/>
      <c r="R273" s="365"/>
      <c r="S273" s="365"/>
      <c r="T273" s="365"/>
      <c r="U273" s="365"/>
      <c r="V273" s="365"/>
      <c r="W273" s="366"/>
      <c r="X273" s="367"/>
      <c r="Y273" s="368"/>
      <c r="Z273" s="365"/>
      <c r="AA273" s="365"/>
      <c r="AB273" s="365"/>
      <c r="AC273" s="366"/>
      <c r="AD273" s="367"/>
      <c r="AE273" s="368"/>
      <c r="AF273" s="365"/>
      <c r="AG273" s="365"/>
      <c r="AH273" s="365"/>
      <c r="AI273" s="366"/>
      <c r="AJ273" s="367"/>
      <c r="AK273" s="368"/>
    </row>
    <row r="274" spans="2:37" ht="15.75" customHeight="1">
      <c r="B274" s="31"/>
      <c r="D274" s="30"/>
      <c r="E274" s="30"/>
      <c r="F274" s="32"/>
      <c r="H274" s="289"/>
      <c r="I274" s="290"/>
      <c r="J274" s="66"/>
      <c r="K274" s="66"/>
      <c r="L274" s="66"/>
      <c r="M274" s="66"/>
      <c r="N274" s="66"/>
      <c r="O274" s="66"/>
      <c r="P274" s="66"/>
      <c r="Q274" s="66"/>
      <c r="R274" s="365"/>
      <c r="S274" s="365"/>
      <c r="T274" s="365"/>
      <c r="U274" s="365"/>
      <c r="V274" s="365"/>
      <c r="W274" s="366"/>
      <c r="X274" s="367"/>
      <c r="Y274" s="368"/>
      <c r="Z274" s="365"/>
      <c r="AA274" s="365"/>
      <c r="AB274" s="365"/>
      <c r="AC274" s="366"/>
      <c r="AD274" s="367"/>
      <c r="AE274" s="368"/>
      <c r="AF274" s="365"/>
      <c r="AG274" s="365"/>
      <c r="AH274" s="365"/>
      <c r="AI274" s="366"/>
      <c r="AJ274" s="367"/>
      <c r="AK274" s="368"/>
    </row>
    <row r="275" spans="2:37" ht="15.75" customHeight="1">
      <c r="B275" s="31"/>
      <c r="D275" s="30"/>
      <c r="E275" s="30"/>
      <c r="F275" s="32"/>
      <c r="H275" s="289"/>
      <c r="I275" s="290"/>
      <c r="J275" s="66"/>
      <c r="K275" s="66"/>
      <c r="L275" s="66"/>
      <c r="M275" s="66"/>
      <c r="N275" s="66"/>
      <c r="O275" s="66"/>
      <c r="P275" s="66"/>
      <c r="Q275" s="66"/>
      <c r="R275" s="365"/>
      <c r="S275" s="365"/>
      <c r="T275" s="365"/>
      <c r="U275" s="365"/>
      <c r="V275" s="365"/>
      <c r="W275" s="366"/>
      <c r="X275" s="367"/>
      <c r="Y275" s="368"/>
      <c r="Z275" s="365"/>
      <c r="AA275" s="365"/>
      <c r="AB275" s="365"/>
      <c r="AC275" s="366"/>
      <c r="AD275" s="367"/>
      <c r="AE275" s="368"/>
      <c r="AF275" s="365"/>
      <c r="AG275" s="365"/>
      <c r="AH275" s="365"/>
      <c r="AI275" s="366"/>
      <c r="AJ275" s="367"/>
      <c r="AK275" s="368"/>
    </row>
    <row r="276" spans="2:37" ht="15.75" customHeight="1">
      <c r="B276" s="31"/>
      <c r="D276" s="30"/>
      <c r="E276" s="30"/>
      <c r="F276" s="32"/>
      <c r="H276" s="289"/>
      <c r="I276" s="290"/>
      <c r="J276" s="66"/>
      <c r="K276" s="66"/>
      <c r="L276" s="66"/>
      <c r="M276" s="66"/>
      <c r="N276" s="66"/>
      <c r="O276" s="66"/>
      <c r="P276" s="66"/>
      <c r="Q276" s="66"/>
      <c r="R276" s="365"/>
      <c r="S276" s="365"/>
      <c r="T276" s="365"/>
      <c r="U276" s="365"/>
      <c r="V276" s="365"/>
      <c r="W276" s="366"/>
      <c r="X276" s="367"/>
      <c r="Y276" s="368"/>
      <c r="Z276" s="365"/>
      <c r="AA276" s="365"/>
      <c r="AB276" s="365"/>
      <c r="AC276" s="366"/>
      <c r="AD276" s="367"/>
      <c r="AE276" s="368"/>
      <c r="AF276" s="365"/>
      <c r="AG276" s="365"/>
      <c r="AH276" s="365"/>
      <c r="AI276" s="366"/>
      <c r="AJ276" s="367"/>
      <c r="AK276" s="368"/>
    </row>
    <row r="277" spans="2:37" ht="15.75" customHeight="1">
      <c r="B277" s="31"/>
      <c r="D277" s="30"/>
      <c r="E277" s="30"/>
      <c r="F277" s="32"/>
      <c r="H277" s="289"/>
      <c r="I277" s="290"/>
      <c r="J277" s="66"/>
      <c r="K277" s="66"/>
      <c r="L277" s="66"/>
      <c r="M277" s="66"/>
      <c r="N277" s="66"/>
      <c r="O277" s="66"/>
      <c r="P277" s="66"/>
      <c r="Q277" s="66"/>
      <c r="R277" s="365"/>
      <c r="S277" s="365"/>
      <c r="T277" s="365"/>
      <c r="U277" s="365"/>
      <c r="V277" s="365"/>
      <c r="W277" s="366"/>
      <c r="X277" s="367"/>
      <c r="Y277" s="368"/>
      <c r="Z277" s="365"/>
      <c r="AA277" s="365"/>
      <c r="AB277" s="365"/>
      <c r="AC277" s="366"/>
      <c r="AD277" s="367"/>
      <c r="AE277" s="368"/>
      <c r="AF277" s="365"/>
      <c r="AG277" s="365"/>
      <c r="AH277" s="365"/>
      <c r="AI277" s="366"/>
      <c r="AJ277" s="367"/>
      <c r="AK277" s="368"/>
    </row>
    <row r="278" spans="2:37" ht="15.75" customHeight="1">
      <c r="B278" s="31"/>
      <c r="D278" s="30"/>
      <c r="E278" s="30"/>
      <c r="F278" s="32"/>
      <c r="H278" s="289"/>
      <c r="I278" s="290"/>
      <c r="J278" s="66"/>
      <c r="K278" s="66"/>
      <c r="L278" s="66"/>
      <c r="M278" s="66"/>
      <c r="N278" s="66"/>
      <c r="O278" s="66"/>
      <c r="P278" s="66"/>
      <c r="Q278" s="66"/>
      <c r="R278" s="365"/>
      <c r="S278" s="365"/>
      <c r="T278" s="365"/>
      <c r="U278" s="365"/>
      <c r="V278" s="365"/>
      <c r="W278" s="366"/>
      <c r="X278" s="367"/>
      <c r="Y278" s="368"/>
      <c r="Z278" s="365"/>
      <c r="AA278" s="365"/>
      <c r="AB278" s="365"/>
      <c r="AC278" s="366"/>
      <c r="AD278" s="367"/>
      <c r="AE278" s="368"/>
      <c r="AF278" s="365"/>
      <c r="AG278" s="365"/>
      <c r="AH278" s="365"/>
      <c r="AI278" s="366"/>
      <c r="AJ278" s="367"/>
      <c r="AK278" s="368"/>
    </row>
    <row r="279" spans="2:37" ht="15.75" customHeight="1">
      <c r="B279" s="31"/>
      <c r="D279" s="30"/>
      <c r="E279" s="30"/>
      <c r="F279" s="32"/>
      <c r="H279" s="289"/>
      <c r="I279" s="290"/>
      <c r="J279" s="66"/>
      <c r="K279" s="66"/>
      <c r="L279" s="66"/>
      <c r="M279" s="66"/>
      <c r="N279" s="66"/>
      <c r="O279" s="66"/>
      <c r="P279" s="66"/>
      <c r="Q279" s="66"/>
      <c r="R279" s="365"/>
      <c r="S279" s="365"/>
      <c r="T279" s="365"/>
      <c r="U279" s="365"/>
      <c r="V279" s="365"/>
      <c r="W279" s="366"/>
      <c r="X279" s="367"/>
      <c r="Y279" s="368"/>
      <c r="Z279" s="365"/>
      <c r="AA279" s="365"/>
      <c r="AB279" s="365"/>
      <c r="AC279" s="366"/>
      <c r="AD279" s="367"/>
      <c r="AE279" s="368"/>
      <c r="AF279" s="365"/>
      <c r="AG279" s="365"/>
      <c r="AH279" s="365"/>
      <c r="AI279" s="366"/>
      <c r="AJ279" s="367"/>
      <c r="AK279" s="368"/>
    </row>
    <row r="280" spans="2:37" ht="15.75" customHeight="1">
      <c r="B280" s="31"/>
      <c r="D280" s="30"/>
      <c r="E280" s="30"/>
      <c r="F280" s="32"/>
      <c r="H280" s="289"/>
      <c r="I280" s="290"/>
      <c r="J280" s="66"/>
      <c r="K280" s="66"/>
      <c r="L280" s="66"/>
      <c r="M280" s="66"/>
      <c r="N280" s="66"/>
      <c r="O280" s="66"/>
      <c r="P280" s="66"/>
      <c r="Q280" s="66"/>
      <c r="R280" s="365"/>
      <c r="S280" s="365"/>
      <c r="T280" s="365"/>
      <c r="U280" s="365"/>
      <c r="V280" s="365"/>
      <c r="W280" s="366"/>
      <c r="X280" s="367"/>
      <c r="Y280" s="368"/>
      <c r="Z280" s="365"/>
      <c r="AA280" s="365"/>
      <c r="AB280" s="365"/>
      <c r="AC280" s="366"/>
      <c r="AD280" s="367"/>
      <c r="AE280" s="368"/>
      <c r="AF280" s="365"/>
      <c r="AG280" s="365"/>
      <c r="AH280" s="365"/>
      <c r="AI280" s="366"/>
      <c r="AJ280" s="367"/>
      <c r="AK280" s="368"/>
    </row>
    <row r="281" spans="2:37" ht="15.75" customHeight="1">
      <c r="B281" s="31"/>
      <c r="D281" s="30"/>
      <c r="E281" s="30"/>
      <c r="F281" s="32"/>
      <c r="H281" s="289"/>
      <c r="I281" s="290"/>
      <c r="J281" s="66"/>
      <c r="K281" s="66"/>
      <c r="L281" s="66"/>
      <c r="M281" s="66"/>
      <c r="N281" s="66"/>
      <c r="O281" s="66"/>
      <c r="P281" s="66"/>
      <c r="Q281" s="66"/>
      <c r="R281" s="365"/>
      <c r="S281" s="365"/>
      <c r="T281" s="365"/>
      <c r="U281" s="365"/>
      <c r="V281" s="365"/>
      <c r="W281" s="366"/>
      <c r="X281" s="367"/>
      <c r="Y281" s="368"/>
      <c r="Z281" s="365"/>
      <c r="AA281" s="365"/>
      <c r="AB281" s="365"/>
      <c r="AC281" s="366"/>
      <c r="AD281" s="367"/>
      <c r="AE281" s="368"/>
      <c r="AF281" s="365"/>
      <c r="AG281" s="365"/>
      <c r="AH281" s="365"/>
      <c r="AI281" s="366"/>
      <c r="AJ281" s="367"/>
      <c r="AK281" s="368"/>
    </row>
    <row r="282" spans="2:37" ht="15.75" customHeight="1">
      <c r="B282" s="31"/>
      <c r="D282" s="30"/>
      <c r="E282" s="30"/>
      <c r="F282" s="32"/>
      <c r="H282" s="289"/>
      <c r="I282" s="290"/>
      <c r="J282" s="66"/>
      <c r="K282" s="66"/>
      <c r="L282" s="66"/>
      <c r="M282" s="66"/>
      <c r="N282" s="66"/>
      <c r="O282" s="66"/>
      <c r="P282" s="66"/>
      <c r="Q282" s="66"/>
      <c r="R282" s="365"/>
      <c r="S282" s="365"/>
      <c r="T282" s="365"/>
      <c r="U282" s="365"/>
      <c r="V282" s="365"/>
      <c r="W282" s="366"/>
      <c r="X282" s="367"/>
      <c r="Y282" s="368"/>
      <c r="Z282" s="365"/>
      <c r="AA282" s="365"/>
      <c r="AB282" s="365"/>
      <c r="AC282" s="366"/>
      <c r="AD282" s="367"/>
      <c r="AE282" s="368"/>
      <c r="AF282" s="365"/>
      <c r="AG282" s="365"/>
      <c r="AH282" s="365"/>
      <c r="AI282" s="366"/>
      <c r="AJ282" s="367"/>
      <c r="AK282" s="368"/>
    </row>
    <row r="283" spans="2:37" ht="15.75" customHeight="1">
      <c r="B283" s="31"/>
      <c r="D283" s="30"/>
      <c r="E283" s="30"/>
      <c r="F283" s="32"/>
      <c r="H283" s="289"/>
      <c r="I283" s="290"/>
      <c r="J283" s="66"/>
      <c r="K283" s="66"/>
      <c r="L283" s="66"/>
      <c r="M283" s="66"/>
      <c r="N283" s="66"/>
      <c r="O283" s="66"/>
      <c r="P283" s="66"/>
      <c r="Q283" s="66"/>
      <c r="R283" s="365"/>
      <c r="S283" s="365"/>
      <c r="T283" s="365"/>
      <c r="U283" s="365"/>
      <c r="V283" s="365"/>
      <c r="W283" s="366"/>
      <c r="X283" s="367"/>
      <c r="Y283" s="368"/>
      <c r="Z283" s="365"/>
      <c r="AA283" s="365"/>
      <c r="AB283" s="365"/>
      <c r="AC283" s="366"/>
      <c r="AD283" s="367"/>
      <c r="AE283" s="368"/>
      <c r="AF283" s="365"/>
      <c r="AG283" s="365"/>
      <c r="AH283" s="365"/>
      <c r="AI283" s="366"/>
      <c r="AJ283" s="367"/>
      <c r="AK283" s="368"/>
    </row>
    <row r="284" spans="2:37" ht="15.75" customHeight="1">
      <c r="B284" s="31"/>
      <c r="D284" s="30"/>
      <c r="E284" s="30"/>
      <c r="F284" s="32"/>
      <c r="H284" s="289"/>
      <c r="I284" s="290"/>
      <c r="J284" s="66"/>
      <c r="K284" s="66"/>
      <c r="L284" s="66"/>
      <c r="M284" s="66"/>
      <c r="N284" s="66"/>
      <c r="O284" s="66"/>
      <c r="P284" s="66"/>
      <c r="Q284" s="66"/>
      <c r="R284" s="365"/>
      <c r="S284" s="365"/>
      <c r="T284" s="365"/>
      <c r="U284" s="365"/>
      <c r="V284" s="365"/>
      <c r="W284" s="366"/>
      <c r="X284" s="367"/>
      <c r="Y284" s="368"/>
      <c r="Z284" s="365"/>
      <c r="AA284" s="365"/>
      <c r="AB284" s="365"/>
      <c r="AC284" s="366"/>
      <c r="AD284" s="367"/>
      <c r="AE284" s="368"/>
      <c r="AF284" s="365"/>
      <c r="AG284" s="365"/>
      <c r="AH284" s="365"/>
      <c r="AI284" s="366"/>
      <c r="AJ284" s="367"/>
      <c r="AK284" s="368"/>
    </row>
    <row r="285" spans="2:37" ht="15.75" customHeight="1">
      <c r="B285" s="31"/>
      <c r="D285" s="30"/>
      <c r="E285" s="30"/>
      <c r="F285" s="32"/>
      <c r="H285" s="289"/>
      <c r="I285" s="290"/>
      <c r="J285" s="66"/>
      <c r="K285" s="66"/>
      <c r="L285" s="66"/>
      <c r="M285" s="66"/>
      <c r="N285" s="66"/>
      <c r="O285" s="66"/>
      <c r="P285" s="66"/>
      <c r="Q285" s="66"/>
      <c r="R285" s="365"/>
      <c r="S285" s="365"/>
      <c r="T285" s="365"/>
      <c r="U285" s="365"/>
      <c r="V285" s="365"/>
      <c r="W285" s="366"/>
      <c r="X285" s="367"/>
      <c r="Y285" s="368"/>
      <c r="Z285" s="365"/>
      <c r="AA285" s="365"/>
      <c r="AB285" s="365"/>
      <c r="AC285" s="366"/>
      <c r="AD285" s="367"/>
      <c r="AE285" s="368"/>
      <c r="AF285" s="365"/>
      <c r="AG285" s="365"/>
      <c r="AH285" s="365"/>
      <c r="AI285" s="366"/>
      <c r="AJ285" s="367"/>
      <c r="AK285" s="368"/>
    </row>
    <row r="286" spans="2:37" ht="15.75" customHeight="1">
      <c r="B286" s="31"/>
      <c r="D286" s="30"/>
      <c r="E286" s="30"/>
      <c r="F286" s="32"/>
      <c r="H286" s="289"/>
      <c r="I286" s="290"/>
      <c r="J286" s="66"/>
      <c r="K286" s="66"/>
      <c r="L286" s="66"/>
      <c r="M286" s="66"/>
      <c r="N286" s="66"/>
      <c r="O286" s="66"/>
      <c r="P286" s="66"/>
      <c r="Q286" s="66"/>
      <c r="R286" s="365"/>
      <c r="S286" s="365"/>
      <c r="T286" s="365"/>
      <c r="U286" s="365"/>
      <c r="V286" s="365"/>
      <c r="W286" s="366"/>
      <c r="X286" s="367"/>
      <c r="Y286" s="368"/>
      <c r="Z286" s="365"/>
      <c r="AA286" s="365"/>
      <c r="AB286" s="365"/>
      <c r="AC286" s="366"/>
      <c r="AD286" s="367"/>
      <c r="AE286" s="368"/>
      <c r="AF286" s="365"/>
      <c r="AG286" s="365"/>
      <c r="AH286" s="365"/>
      <c r="AI286" s="366"/>
      <c r="AJ286" s="367"/>
      <c r="AK286" s="368"/>
    </row>
    <row r="287" spans="2:37" ht="15.75" customHeight="1">
      <c r="B287" s="31"/>
      <c r="D287" s="30"/>
      <c r="E287" s="30"/>
      <c r="F287" s="32"/>
      <c r="H287" s="289"/>
      <c r="I287" s="290"/>
      <c r="J287" s="66"/>
      <c r="K287" s="66"/>
      <c r="L287" s="66"/>
      <c r="M287" s="66"/>
      <c r="N287" s="66"/>
      <c r="O287" s="66"/>
      <c r="P287" s="66"/>
      <c r="Q287" s="66"/>
      <c r="R287" s="365"/>
      <c r="S287" s="365"/>
      <c r="T287" s="365"/>
      <c r="U287" s="365"/>
      <c r="V287" s="365"/>
      <c r="W287" s="366"/>
      <c r="X287" s="367"/>
      <c r="Y287" s="368"/>
      <c r="Z287" s="365"/>
      <c r="AA287" s="365"/>
      <c r="AB287" s="365"/>
      <c r="AC287" s="366"/>
      <c r="AD287" s="367"/>
      <c r="AE287" s="368"/>
      <c r="AF287" s="365"/>
      <c r="AG287" s="365"/>
      <c r="AH287" s="365"/>
      <c r="AI287" s="366"/>
      <c r="AJ287" s="367"/>
      <c r="AK287" s="368"/>
    </row>
    <row r="288" spans="2:37" ht="15.75" customHeight="1">
      <c r="B288" s="31"/>
      <c r="D288" s="30"/>
      <c r="E288" s="30"/>
      <c r="F288" s="32"/>
      <c r="H288" s="289"/>
      <c r="I288" s="290"/>
      <c r="J288" s="66"/>
      <c r="K288" s="66"/>
      <c r="L288" s="66"/>
      <c r="M288" s="66"/>
      <c r="N288" s="66"/>
      <c r="O288" s="66"/>
      <c r="P288" s="66"/>
      <c r="Q288" s="66"/>
      <c r="R288" s="365"/>
      <c r="S288" s="365"/>
      <c r="T288" s="365"/>
      <c r="U288" s="365"/>
      <c r="V288" s="365"/>
      <c r="W288" s="366"/>
      <c r="X288" s="367"/>
      <c r="Y288" s="368"/>
      <c r="Z288" s="365"/>
      <c r="AA288" s="365"/>
      <c r="AB288" s="365"/>
      <c r="AC288" s="366"/>
      <c r="AD288" s="367"/>
      <c r="AE288" s="368"/>
      <c r="AF288" s="365"/>
      <c r="AG288" s="365"/>
      <c r="AH288" s="365"/>
      <c r="AI288" s="366"/>
      <c r="AJ288" s="367"/>
      <c r="AK288" s="368"/>
    </row>
    <row r="289" spans="2:37" ht="15.75" customHeight="1">
      <c r="B289" s="31"/>
      <c r="D289" s="30"/>
      <c r="E289" s="30"/>
      <c r="F289" s="32"/>
      <c r="H289" s="289"/>
      <c r="I289" s="290"/>
      <c r="J289" s="66"/>
      <c r="K289" s="66"/>
      <c r="L289" s="66"/>
      <c r="M289" s="66"/>
      <c r="N289" s="66"/>
      <c r="O289" s="66"/>
      <c r="P289" s="66"/>
      <c r="Q289" s="66"/>
      <c r="R289" s="365"/>
      <c r="S289" s="365"/>
      <c r="T289" s="365"/>
      <c r="U289" s="365"/>
      <c r="V289" s="365"/>
      <c r="W289" s="366"/>
      <c r="X289" s="367"/>
      <c r="Y289" s="368"/>
      <c r="Z289" s="365"/>
      <c r="AA289" s="365"/>
      <c r="AB289" s="365"/>
      <c r="AC289" s="366"/>
      <c r="AD289" s="367"/>
      <c r="AE289" s="368"/>
      <c r="AF289" s="365"/>
      <c r="AG289" s="365"/>
      <c r="AH289" s="365"/>
      <c r="AI289" s="366"/>
      <c r="AJ289" s="367"/>
      <c r="AK289" s="368"/>
    </row>
    <row r="290" spans="2:37" ht="15.75" customHeight="1">
      <c r="B290" s="31"/>
      <c r="D290" s="30"/>
      <c r="E290" s="30"/>
      <c r="F290" s="32"/>
      <c r="H290" s="289"/>
      <c r="I290" s="290"/>
      <c r="J290" s="66"/>
      <c r="K290" s="66"/>
      <c r="L290" s="66"/>
      <c r="M290" s="66"/>
      <c r="N290" s="66"/>
      <c r="O290" s="66"/>
      <c r="P290" s="66"/>
      <c r="Q290" s="66"/>
      <c r="R290" s="365"/>
      <c r="S290" s="365"/>
      <c r="T290" s="365"/>
      <c r="U290" s="365"/>
      <c r="V290" s="365"/>
      <c r="W290" s="366"/>
      <c r="X290" s="367"/>
      <c r="Y290" s="368"/>
      <c r="Z290" s="365"/>
      <c r="AA290" s="365"/>
      <c r="AB290" s="365"/>
      <c r="AC290" s="366"/>
      <c r="AD290" s="367"/>
      <c r="AE290" s="368"/>
      <c r="AF290" s="365"/>
      <c r="AG290" s="365"/>
      <c r="AH290" s="365"/>
      <c r="AI290" s="366"/>
      <c r="AJ290" s="367"/>
      <c r="AK290" s="368"/>
    </row>
    <row r="291" spans="2:37" ht="15.75" customHeight="1">
      <c r="B291" s="31"/>
      <c r="D291" s="30"/>
      <c r="E291" s="30"/>
      <c r="F291" s="32"/>
      <c r="H291" s="289"/>
      <c r="I291" s="290"/>
      <c r="J291" s="66"/>
      <c r="K291" s="66"/>
      <c r="L291" s="66"/>
      <c r="M291" s="66"/>
      <c r="N291" s="66"/>
      <c r="O291" s="66"/>
      <c r="P291" s="66"/>
      <c r="Q291" s="66"/>
      <c r="R291" s="365"/>
      <c r="S291" s="365"/>
      <c r="T291" s="365"/>
      <c r="U291" s="365"/>
      <c r="V291" s="365"/>
      <c r="W291" s="366"/>
      <c r="X291" s="367"/>
      <c r="Y291" s="368"/>
      <c r="Z291" s="365"/>
      <c r="AA291" s="365"/>
      <c r="AB291" s="365"/>
      <c r="AC291" s="366"/>
      <c r="AD291" s="367"/>
      <c r="AE291" s="368"/>
      <c r="AF291" s="365"/>
      <c r="AG291" s="365"/>
      <c r="AH291" s="365"/>
      <c r="AI291" s="366"/>
      <c r="AJ291" s="367"/>
      <c r="AK291" s="368"/>
    </row>
    <row r="292" spans="2:37" ht="15.75" customHeight="1">
      <c r="B292" s="31"/>
      <c r="D292" s="30"/>
      <c r="E292" s="30"/>
      <c r="F292" s="32"/>
      <c r="H292" s="289"/>
      <c r="I292" s="290"/>
      <c r="J292" s="66"/>
      <c r="K292" s="66"/>
      <c r="L292" s="66"/>
      <c r="M292" s="66"/>
      <c r="N292" s="66"/>
      <c r="O292" s="66"/>
      <c r="P292" s="66"/>
      <c r="Q292" s="66"/>
      <c r="R292" s="365"/>
      <c r="S292" s="365"/>
      <c r="T292" s="365"/>
      <c r="U292" s="365"/>
      <c r="V292" s="365"/>
      <c r="W292" s="366"/>
      <c r="X292" s="367"/>
      <c r="Y292" s="368"/>
      <c r="Z292" s="365"/>
      <c r="AA292" s="365"/>
      <c r="AB292" s="365"/>
      <c r="AC292" s="366"/>
      <c r="AD292" s="367"/>
      <c r="AE292" s="368"/>
      <c r="AF292" s="365"/>
      <c r="AG292" s="365"/>
      <c r="AH292" s="365"/>
      <c r="AI292" s="366"/>
      <c r="AJ292" s="367"/>
      <c r="AK292" s="368"/>
    </row>
    <row r="293" spans="2:37" ht="15.75" customHeight="1">
      <c r="B293" s="31"/>
      <c r="D293" s="30"/>
      <c r="E293" s="30"/>
      <c r="F293" s="32"/>
      <c r="H293" s="289"/>
      <c r="I293" s="290"/>
      <c r="J293" s="66"/>
      <c r="K293" s="66"/>
      <c r="L293" s="66"/>
      <c r="M293" s="66"/>
      <c r="N293" s="66"/>
      <c r="O293" s="66"/>
      <c r="P293" s="66"/>
      <c r="Q293" s="66"/>
      <c r="R293" s="365"/>
      <c r="S293" s="365"/>
      <c r="T293" s="365"/>
      <c r="U293" s="365"/>
      <c r="V293" s="365"/>
      <c r="W293" s="366"/>
      <c r="X293" s="367"/>
      <c r="Y293" s="368"/>
      <c r="Z293" s="365"/>
      <c r="AA293" s="365"/>
      <c r="AB293" s="365"/>
      <c r="AC293" s="366"/>
      <c r="AD293" s="367"/>
      <c r="AE293" s="368"/>
      <c r="AF293" s="365"/>
      <c r="AG293" s="365"/>
      <c r="AH293" s="365"/>
      <c r="AI293" s="366"/>
      <c r="AJ293" s="367"/>
      <c r="AK293" s="368"/>
    </row>
    <row r="294" spans="2:37" ht="15.75" customHeight="1">
      <c r="B294" s="31"/>
      <c r="D294" s="30"/>
      <c r="E294" s="30"/>
      <c r="F294" s="32"/>
      <c r="H294" s="289"/>
      <c r="I294" s="290"/>
      <c r="J294" s="66"/>
      <c r="K294" s="66"/>
      <c r="L294" s="66"/>
      <c r="M294" s="66"/>
      <c r="N294" s="66"/>
      <c r="O294" s="66"/>
      <c r="P294" s="66"/>
      <c r="Q294" s="66"/>
      <c r="R294" s="365"/>
      <c r="S294" s="365"/>
      <c r="T294" s="365"/>
      <c r="U294" s="365"/>
      <c r="V294" s="365"/>
      <c r="W294" s="366"/>
      <c r="X294" s="367"/>
      <c r="Y294" s="368"/>
      <c r="Z294" s="365"/>
      <c r="AA294" s="365"/>
      <c r="AB294" s="365"/>
      <c r="AC294" s="366"/>
      <c r="AD294" s="367"/>
      <c r="AE294" s="368"/>
      <c r="AF294" s="365"/>
      <c r="AG294" s="365"/>
      <c r="AH294" s="365"/>
      <c r="AI294" s="366"/>
      <c r="AJ294" s="367"/>
      <c r="AK294" s="368"/>
    </row>
    <row r="295" spans="2:37" ht="15.75" customHeight="1">
      <c r="B295" s="31"/>
      <c r="D295" s="30"/>
      <c r="E295" s="30"/>
      <c r="F295" s="32"/>
      <c r="H295" s="289"/>
      <c r="I295" s="290"/>
      <c r="J295" s="66"/>
      <c r="K295" s="66"/>
      <c r="L295" s="66"/>
      <c r="M295" s="66"/>
      <c r="N295" s="66"/>
      <c r="O295" s="66"/>
      <c r="P295" s="66"/>
      <c r="Q295" s="66"/>
      <c r="R295" s="365"/>
      <c r="S295" s="365"/>
      <c r="T295" s="365"/>
      <c r="U295" s="365"/>
      <c r="V295" s="365"/>
      <c r="W295" s="366"/>
      <c r="X295" s="367"/>
      <c r="Y295" s="368"/>
      <c r="Z295" s="365"/>
      <c r="AA295" s="365"/>
      <c r="AB295" s="365"/>
      <c r="AC295" s="366"/>
      <c r="AD295" s="367"/>
      <c r="AE295" s="368"/>
      <c r="AF295" s="365"/>
      <c r="AG295" s="365"/>
      <c r="AH295" s="365"/>
      <c r="AI295" s="366"/>
      <c r="AJ295" s="367"/>
      <c r="AK295" s="368"/>
    </row>
    <row r="296" spans="2:37" ht="15.75" customHeight="1">
      <c r="B296" s="31"/>
      <c r="D296" s="30"/>
      <c r="E296" s="30"/>
      <c r="F296" s="32"/>
      <c r="H296" s="289"/>
      <c r="I296" s="290"/>
      <c r="J296" s="66"/>
      <c r="K296" s="66"/>
      <c r="L296" s="66"/>
      <c r="M296" s="66"/>
      <c r="N296" s="66"/>
      <c r="O296" s="66"/>
      <c r="P296" s="66"/>
      <c r="Q296" s="66"/>
      <c r="R296" s="365"/>
      <c r="S296" s="365"/>
      <c r="T296" s="365"/>
      <c r="U296" s="365"/>
      <c r="V296" s="365"/>
      <c r="W296" s="366"/>
      <c r="X296" s="367"/>
      <c r="Y296" s="368"/>
      <c r="Z296" s="365"/>
      <c r="AA296" s="365"/>
      <c r="AB296" s="365"/>
      <c r="AC296" s="366"/>
      <c r="AD296" s="367"/>
      <c r="AE296" s="368"/>
      <c r="AF296" s="365"/>
      <c r="AG296" s="365"/>
      <c r="AH296" s="365"/>
      <c r="AI296" s="366"/>
      <c r="AJ296" s="367"/>
      <c r="AK296" s="368"/>
    </row>
    <row r="297" spans="2:37" ht="15.75" customHeight="1">
      <c r="B297" s="31"/>
      <c r="D297" s="30"/>
      <c r="E297" s="30"/>
      <c r="F297" s="32"/>
      <c r="H297" s="289"/>
      <c r="I297" s="290"/>
      <c r="J297" s="66"/>
      <c r="K297" s="66"/>
      <c r="L297" s="66"/>
      <c r="M297" s="66"/>
      <c r="N297" s="66"/>
      <c r="O297" s="66"/>
      <c r="P297" s="66"/>
      <c r="Q297" s="66"/>
      <c r="R297" s="365"/>
      <c r="S297" s="365"/>
      <c r="T297" s="365"/>
      <c r="U297" s="365"/>
      <c r="V297" s="365"/>
      <c r="W297" s="366"/>
      <c r="X297" s="367"/>
      <c r="Y297" s="368"/>
      <c r="Z297" s="365"/>
      <c r="AA297" s="365"/>
      <c r="AB297" s="365"/>
      <c r="AC297" s="366"/>
      <c r="AD297" s="367"/>
      <c r="AE297" s="368"/>
      <c r="AF297" s="365"/>
      <c r="AG297" s="365"/>
      <c r="AH297" s="365"/>
      <c r="AI297" s="366"/>
      <c r="AJ297" s="367"/>
      <c r="AK297" s="368"/>
    </row>
    <row r="298" spans="2:37" ht="15.75" customHeight="1">
      <c r="B298" s="31"/>
      <c r="D298" s="30"/>
      <c r="E298" s="30"/>
      <c r="F298" s="32"/>
      <c r="H298" s="289"/>
      <c r="I298" s="290"/>
      <c r="J298" s="66"/>
      <c r="K298" s="66"/>
      <c r="L298" s="66"/>
      <c r="M298" s="66"/>
      <c r="N298" s="66"/>
      <c r="O298" s="66"/>
      <c r="P298" s="66"/>
      <c r="Q298" s="66"/>
      <c r="R298" s="365"/>
      <c r="S298" s="365"/>
      <c r="T298" s="365"/>
      <c r="U298" s="365"/>
      <c r="V298" s="365"/>
      <c r="W298" s="366"/>
      <c r="X298" s="367"/>
      <c r="Y298" s="368"/>
      <c r="Z298" s="365"/>
      <c r="AA298" s="365"/>
      <c r="AB298" s="365"/>
      <c r="AC298" s="366"/>
      <c r="AD298" s="367"/>
      <c r="AE298" s="368"/>
      <c r="AF298" s="365"/>
      <c r="AG298" s="365"/>
      <c r="AH298" s="365"/>
      <c r="AI298" s="366"/>
      <c r="AJ298" s="367"/>
      <c r="AK298" s="368"/>
    </row>
    <row r="299" spans="2:37" ht="15.75" customHeight="1">
      <c r="B299" s="31"/>
      <c r="D299" s="30"/>
      <c r="E299" s="30"/>
      <c r="F299" s="32"/>
      <c r="H299" s="289"/>
      <c r="I299" s="290"/>
      <c r="J299" s="66"/>
      <c r="K299" s="66"/>
      <c r="L299" s="66"/>
      <c r="M299" s="66"/>
      <c r="N299" s="66"/>
      <c r="O299" s="66"/>
      <c r="P299" s="66"/>
      <c r="Q299" s="66"/>
      <c r="R299" s="365"/>
      <c r="S299" s="365"/>
      <c r="T299" s="365"/>
      <c r="U299" s="365"/>
      <c r="V299" s="365"/>
      <c r="W299" s="366"/>
      <c r="X299" s="367"/>
      <c r="Y299" s="368"/>
      <c r="Z299" s="365"/>
      <c r="AA299" s="365"/>
      <c r="AB299" s="365"/>
      <c r="AC299" s="366"/>
      <c r="AD299" s="367"/>
      <c r="AE299" s="368"/>
      <c r="AF299" s="365"/>
      <c r="AG299" s="365"/>
      <c r="AH299" s="365"/>
      <c r="AI299" s="366"/>
      <c r="AJ299" s="367"/>
      <c r="AK299" s="368"/>
    </row>
    <row r="300" spans="2:37" ht="15.75" customHeight="1">
      <c r="B300" s="31"/>
      <c r="D300" s="30"/>
      <c r="E300" s="30"/>
      <c r="F300" s="32"/>
      <c r="H300" s="289"/>
      <c r="I300" s="290"/>
      <c r="J300" s="66"/>
      <c r="K300" s="66"/>
      <c r="L300" s="66"/>
      <c r="M300" s="66"/>
      <c r="N300" s="66"/>
      <c r="O300" s="66"/>
      <c r="P300" s="66"/>
      <c r="Q300" s="66"/>
      <c r="R300" s="365"/>
      <c r="S300" s="365"/>
      <c r="T300" s="365"/>
      <c r="U300" s="365"/>
      <c r="V300" s="365"/>
      <c r="W300" s="366"/>
      <c r="X300" s="367"/>
      <c r="Y300" s="368"/>
      <c r="Z300" s="365"/>
      <c r="AA300" s="365"/>
      <c r="AB300" s="365"/>
      <c r="AC300" s="366"/>
      <c r="AD300" s="367"/>
      <c r="AE300" s="368"/>
      <c r="AF300" s="365"/>
      <c r="AG300" s="365"/>
      <c r="AH300" s="365"/>
      <c r="AI300" s="366"/>
      <c r="AJ300" s="367"/>
      <c r="AK300" s="368"/>
    </row>
    <row r="301" spans="2:37" ht="15.75" customHeight="1">
      <c r="B301" s="31"/>
      <c r="D301" s="30"/>
      <c r="E301" s="30"/>
      <c r="F301" s="32"/>
      <c r="H301" s="289"/>
      <c r="I301" s="290"/>
      <c r="J301" s="66"/>
      <c r="K301" s="66"/>
      <c r="L301" s="66"/>
      <c r="M301" s="66"/>
      <c r="N301" s="66"/>
      <c r="O301" s="66"/>
      <c r="P301" s="66"/>
      <c r="Q301" s="66"/>
      <c r="R301" s="365"/>
      <c r="S301" s="365"/>
      <c r="T301" s="365"/>
      <c r="U301" s="365"/>
      <c r="V301" s="365"/>
      <c r="W301" s="366"/>
      <c r="X301" s="367"/>
      <c r="Y301" s="368"/>
      <c r="Z301" s="365"/>
      <c r="AA301" s="365"/>
      <c r="AB301" s="365"/>
      <c r="AC301" s="366"/>
      <c r="AD301" s="367"/>
      <c r="AE301" s="368"/>
      <c r="AF301" s="365"/>
      <c r="AG301" s="365"/>
      <c r="AH301" s="365"/>
      <c r="AI301" s="366"/>
      <c r="AJ301" s="367"/>
      <c r="AK301" s="368"/>
    </row>
    <row r="302" spans="2:37" ht="15.75" customHeight="1">
      <c r="B302" s="31"/>
      <c r="D302" s="30"/>
      <c r="E302" s="30"/>
      <c r="F302" s="32"/>
      <c r="H302" s="289"/>
      <c r="I302" s="290"/>
      <c r="J302" s="66"/>
      <c r="K302" s="66"/>
      <c r="L302" s="66"/>
      <c r="M302" s="66"/>
      <c r="N302" s="66"/>
      <c r="O302" s="66"/>
      <c r="P302" s="66"/>
      <c r="Q302" s="66"/>
      <c r="R302" s="365"/>
      <c r="S302" s="365"/>
      <c r="T302" s="365"/>
      <c r="U302" s="365"/>
      <c r="V302" s="365"/>
      <c r="W302" s="366"/>
      <c r="X302" s="367"/>
      <c r="Y302" s="368"/>
      <c r="Z302" s="365"/>
      <c r="AA302" s="365"/>
      <c r="AB302" s="365"/>
      <c r="AC302" s="366"/>
      <c r="AD302" s="367"/>
      <c r="AE302" s="368"/>
      <c r="AF302" s="365"/>
      <c r="AG302" s="365"/>
      <c r="AH302" s="365"/>
      <c r="AI302" s="366"/>
      <c r="AJ302" s="367"/>
      <c r="AK302" s="368"/>
    </row>
    <row r="303" spans="2:37" ht="15.75" customHeight="1">
      <c r="B303" s="31"/>
      <c r="D303" s="30"/>
      <c r="E303" s="30"/>
      <c r="F303" s="32"/>
      <c r="H303" s="289"/>
      <c r="I303" s="290"/>
      <c r="J303" s="66"/>
      <c r="K303" s="66"/>
      <c r="L303" s="66"/>
      <c r="M303" s="66"/>
      <c r="N303" s="66"/>
      <c r="O303" s="66"/>
      <c r="P303" s="66"/>
      <c r="Q303" s="66"/>
      <c r="R303" s="365"/>
      <c r="S303" s="365"/>
      <c r="T303" s="365"/>
      <c r="U303" s="365"/>
      <c r="V303" s="365"/>
      <c r="W303" s="366"/>
      <c r="X303" s="367"/>
      <c r="Y303" s="368"/>
      <c r="Z303" s="365"/>
      <c r="AA303" s="365"/>
      <c r="AB303" s="365"/>
      <c r="AC303" s="366"/>
      <c r="AD303" s="367"/>
      <c r="AE303" s="368"/>
      <c r="AF303" s="365"/>
      <c r="AG303" s="365"/>
      <c r="AH303" s="365"/>
      <c r="AI303" s="366"/>
      <c r="AJ303" s="367"/>
      <c r="AK303" s="368"/>
    </row>
    <row r="304" spans="2:37" ht="15.75" customHeight="1">
      <c r="B304" s="31"/>
      <c r="D304" s="30"/>
      <c r="E304" s="30"/>
      <c r="F304" s="32"/>
      <c r="H304" s="289"/>
      <c r="I304" s="290"/>
      <c r="J304" s="66"/>
      <c r="K304" s="66"/>
      <c r="L304" s="66"/>
      <c r="M304" s="66"/>
      <c r="N304" s="66"/>
      <c r="O304" s="66"/>
      <c r="P304" s="66"/>
      <c r="Q304" s="66"/>
      <c r="R304" s="365"/>
      <c r="S304" s="365"/>
      <c r="T304" s="365"/>
      <c r="U304" s="365"/>
      <c r="V304" s="365"/>
      <c r="W304" s="366"/>
      <c r="X304" s="367"/>
      <c r="Y304" s="368"/>
      <c r="Z304" s="365"/>
      <c r="AA304" s="365"/>
      <c r="AB304" s="365"/>
      <c r="AC304" s="366"/>
      <c r="AD304" s="367"/>
      <c r="AE304" s="368"/>
      <c r="AF304" s="365"/>
      <c r="AG304" s="365"/>
      <c r="AH304" s="365"/>
      <c r="AI304" s="366"/>
      <c r="AJ304" s="367"/>
      <c r="AK304" s="368"/>
    </row>
    <row r="305" spans="2:37" ht="15.75" customHeight="1">
      <c r="B305" s="31"/>
      <c r="D305" s="30"/>
      <c r="E305" s="30"/>
      <c r="F305" s="32"/>
      <c r="H305" s="289"/>
      <c r="I305" s="290"/>
      <c r="J305" s="66"/>
      <c r="K305" s="66"/>
      <c r="L305" s="66"/>
      <c r="M305" s="66"/>
      <c r="N305" s="66"/>
      <c r="O305" s="66"/>
      <c r="P305" s="66"/>
      <c r="Q305" s="66"/>
      <c r="R305" s="365"/>
      <c r="S305" s="365"/>
      <c r="T305" s="365"/>
      <c r="U305" s="365"/>
      <c r="V305" s="365"/>
      <c r="W305" s="366"/>
      <c r="X305" s="367"/>
      <c r="Y305" s="368"/>
      <c r="Z305" s="365"/>
      <c r="AA305" s="365"/>
      <c r="AB305" s="365"/>
      <c r="AC305" s="366"/>
      <c r="AD305" s="367"/>
      <c r="AE305" s="368"/>
      <c r="AF305" s="365"/>
      <c r="AG305" s="365"/>
      <c r="AH305" s="365"/>
      <c r="AI305" s="366"/>
      <c r="AJ305" s="367"/>
      <c r="AK305" s="368"/>
    </row>
    <row r="306" spans="2:37" ht="15.75" customHeight="1">
      <c r="B306" s="31"/>
      <c r="D306" s="30"/>
      <c r="E306" s="30"/>
      <c r="F306" s="32"/>
      <c r="H306" s="289"/>
      <c r="I306" s="290"/>
      <c r="J306" s="66"/>
      <c r="K306" s="66"/>
      <c r="L306" s="66"/>
      <c r="M306" s="66"/>
      <c r="N306" s="66"/>
      <c r="O306" s="66"/>
      <c r="P306" s="66"/>
      <c r="Q306" s="66"/>
      <c r="R306" s="365"/>
      <c r="S306" s="365"/>
      <c r="T306" s="365"/>
      <c r="U306" s="365"/>
      <c r="V306" s="365"/>
      <c r="W306" s="366"/>
      <c r="X306" s="367"/>
      <c r="Y306" s="368"/>
      <c r="Z306" s="365"/>
      <c r="AA306" s="365"/>
      <c r="AB306" s="365"/>
      <c r="AC306" s="366"/>
      <c r="AD306" s="367"/>
      <c r="AE306" s="368"/>
      <c r="AF306" s="365"/>
      <c r="AG306" s="365"/>
      <c r="AH306" s="365"/>
      <c r="AI306" s="366"/>
      <c r="AJ306" s="367"/>
      <c r="AK306" s="368"/>
    </row>
    <row r="307" spans="2:37" ht="15.75" customHeight="1">
      <c r="B307" s="31"/>
      <c r="D307" s="30"/>
      <c r="E307" s="30"/>
      <c r="F307" s="32"/>
      <c r="H307" s="289"/>
      <c r="I307" s="290"/>
      <c r="J307" s="66"/>
      <c r="K307" s="66"/>
      <c r="L307" s="66"/>
      <c r="M307" s="66"/>
      <c r="N307" s="66"/>
      <c r="O307" s="66"/>
      <c r="P307" s="66"/>
      <c r="Q307" s="66"/>
      <c r="R307" s="365"/>
      <c r="S307" s="365"/>
      <c r="T307" s="365"/>
      <c r="U307" s="365"/>
      <c r="V307" s="365"/>
      <c r="W307" s="366"/>
      <c r="X307" s="367"/>
      <c r="Y307" s="368"/>
      <c r="Z307" s="365"/>
      <c r="AA307" s="365"/>
      <c r="AB307" s="365"/>
      <c r="AC307" s="366"/>
      <c r="AD307" s="367"/>
      <c r="AE307" s="368"/>
      <c r="AF307" s="365"/>
      <c r="AG307" s="365"/>
      <c r="AH307" s="365"/>
      <c r="AI307" s="366"/>
      <c r="AJ307" s="367"/>
      <c r="AK307" s="368"/>
    </row>
    <row r="308" spans="2:37" ht="15.75" customHeight="1">
      <c r="B308" s="31"/>
      <c r="D308" s="30"/>
      <c r="E308" s="30"/>
      <c r="F308" s="32"/>
      <c r="H308" s="289"/>
      <c r="I308" s="290"/>
      <c r="J308" s="66"/>
      <c r="K308" s="66"/>
      <c r="L308" s="66"/>
      <c r="M308" s="66"/>
      <c r="N308" s="66"/>
      <c r="O308" s="66"/>
      <c r="P308" s="66"/>
      <c r="Q308" s="66"/>
      <c r="R308" s="365"/>
      <c r="S308" s="365"/>
      <c r="T308" s="365"/>
      <c r="U308" s="365"/>
      <c r="V308" s="365"/>
      <c r="W308" s="366"/>
      <c r="X308" s="367"/>
      <c r="Y308" s="368"/>
      <c r="Z308" s="365"/>
      <c r="AA308" s="365"/>
      <c r="AB308" s="365"/>
      <c r="AC308" s="366"/>
      <c r="AD308" s="367"/>
      <c r="AE308" s="368"/>
      <c r="AF308" s="365"/>
      <c r="AG308" s="365"/>
      <c r="AH308" s="365"/>
      <c r="AI308" s="366"/>
      <c r="AJ308" s="367"/>
      <c r="AK308" s="368"/>
    </row>
    <row r="309" spans="2:37" ht="15.75" customHeight="1">
      <c r="B309" s="31"/>
      <c r="D309" s="30"/>
      <c r="E309" s="30"/>
      <c r="F309" s="32"/>
      <c r="H309" s="289"/>
      <c r="I309" s="290"/>
      <c r="J309" s="66"/>
      <c r="K309" s="66"/>
      <c r="L309" s="66"/>
      <c r="M309" s="66"/>
      <c r="N309" s="66"/>
      <c r="O309" s="66"/>
      <c r="P309" s="66"/>
      <c r="Q309" s="66"/>
      <c r="R309" s="365"/>
      <c r="S309" s="365"/>
      <c r="T309" s="365"/>
      <c r="U309" s="365"/>
      <c r="V309" s="365"/>
      <c r="W309" s="366"/>
      <c r="X309" s="367"/>
      <c r="Y309" s="368"/>
      <c r="Z309" s="365"/>
      <c r="AA309" s="365"/>
      <c r="AB309" s="365"/>
      <c r="AC309" s="366"/>
      <c r="AD309" s="367"/>
      <c r="AE309" s="368"/>
      <c r="AF309" s="365"/>
      <c r="AG309" s="365"/>
      <c r="AH309" s="365"/>
      <c r="AI309" s="366"/>
      <c r="AJ309" s="367"/>
      <c r="AK309" s="368"/>
    </row>
    <row r="310" spans="2:37" ht="15.75" customHeight="1">
      <c r="B310" s="31"/>
      <c r="D310" s="30"/>
      <c r="E310" s="30"/>
      <c r="F310" s="32"/>
      <c r="H310" s="289"/>
      <c r="I310" s="290"/>
      <c r="J310" s="66"/>
      <c r="K310" s="66"/>
      <c r="L310" s="66"/>
      <c r="M310" s="66"/>
      <c r="N310" s="66"/>
      <c r="O310" s="66"/>
      <c r="P310" s="66"/>
      <c r="Q310" s="66"/>
      <c r="R310" s="365"/>
      <c r="S310" s="365"/>
      <c r="T310" s="365"/>
      <c r="U310" s="365"/>
      <c r="V310" s="365"/>
      <c r="W310" s="366"/>
      <c r="X310" s="367"/>
      <c r="Y310" s="368"/>
      <c r="Z310" s="365"/>
      <c r="AA310" s="365"/>
      <c r="AB310" s="365"/>
      <c r="AC310" s="366"/>
      <c r="AD310" s="367"/>
      <c r="AE310" s="368"/>
      <c r="AF310" s="365"/>
      <c r="AG310" s="365"/>
      <c r="AH310" s="365"/>
      <c r="AI310" s="366"/>
      <c r="AJ310" s="367"/>
      <c r="AK310" s="368"/>
    </row>
    <row r="311" spans="2:37" ht="15.75" customHeight="1">
      <c r="B311" s="31"/>
      <c r="D311" s="30"/>
      <c r="E311" s="30"/>
      <c r="F311" s="32"/>
      <c r="H311" s="289"/>
      <c r="I311" s="290"/>
      <c r="J311" s="66"/>
      <c r="K311" s="66"/>
      <c r="L311" s="66"/>
      <c r="M311" s="66"/>
      <c r="N311" s="66"/>
      <c r="O311" s="66"/>
      <c r="P311" s="66"/>
      <c r="Q311" s="66"/>
      <c r="R311" s="365"/>
      <c r="S311" s="365"/>
      <c r="T311" s="365"/>
      <c r="U311" s="365"/>
      <c r="V311" s="365"/>
      <c r="W311" s="366"/>
      <c r="X311" s="367"/>
      <c r="Y311" s="368"/>
      <c r="Z311" s="365"/>
      <c r="AA311" s="365"/>
      <c r="AB311" s="365"/>
      <c r="AC311" s="366"/>
      <c r="AD311" s="367"/>
      <c r="AE311" s="368"/>
      <c r="AF311" s="365"/>
      <c r="AG311" s="365"/>
      <c r="AH311" s="365"/>
      <c r="AI311" s="366"/>
      <c r="AJ311" s="367"/>
      <c r="AK311" s="368"/>
    </row>
    <row r="312" spans="2:37" ht="15.75" customHeight="1">
      <c r="B312" s="31"/>
      <c r="D312" s="30"/>
      <c r="E312" s="30"/>
      <c r="F312" s="32"/>
      <c r="H312" s="289"/>
      <c r="I312" s="290"/>
      <c r="J312" s="66"/>
      <c r="K312" s="66"/>
      <c r="L312" s="66"/>
      <c r="M312" s="66"/>
      <c r="N312" s="66"/>
      <c r="O312" s="66"/>
      <c r="P312" s="66"/>
      <c r="Q312" s="66"/>
      <c r="R312" s="365"/>
      <c r="S312" s="365"/>
      <c r="T312" s="365"/>
      <c r="U312" s="365"/>
      <c r="V312" s="365"/>
      <c r="W312" s="366"/>
      <c r="X312" s="367"/>
      <c r="Y312" s="368"/>
      <c r="Z312" s="365"/>
      <c r="AA312" s="365"/>
      <c r="AB312" s="365"/>
      <c r="AC312" s="366"/>
      <c r="AD312" s="367"/>
      <c r="AE312" s="368"/>
      <c r="AF312" s="365"/>
      <c r="AG312" s="365"/>
      <c r="AH312" s="365"/>
      <c r="AI312" s="366"/>
      <c r="AJ312" s="367"/>
      <c r="AK312" s="368"/>
    </row>
    <row r="313" spans="2:37" ht="15.75" customHeight="1">
      <c r="B313" s="31"/>
      <c r="D313" s="30"/>
      <c r="E313" s="30"/>
      <c r="F313" s="32"/>
      <c r="H313" s="289"/>
      <c r="I313" s="290"/>
      <c r="J313" s="66"/>
      <c r="K313" s="66"/>
      <c r="L313" s="66"/>
      <c r="M313" s="66"/>
      <c r="N313" s="66"/>
      <c r="O313" s="66"/>
      <c r="P313" s="66"/>
      <c r="Q313" s="66"/>
      <c r="R313" s="365"/>
      <c r="S313" s="365"/>
      <c r="T313" s="365"/>
      <c r="U313" s="365"/>
      <c r="V313" s="365"/>
      <c r="W313" s="366"/>
      <c r="X313" s="367"/>
      <c r="Y313" s="368"/>
      <c r="Z313" s="365"/>
      <c r="AA313" s="365"/>
      <c r="AB313" s="365"/>
      <c r="AC313" s="366"/>
      <c r="AD313" s="367"/>
      <c r="AE313" s="368"/>
      <c r="AF313" s="365"/>
      <c r="AG313" s="365"/>
      <c r="AH313" s="365"/>
      <c r="AI313" s="366"/>
      <c r="AJ313" s="367"/>
      <c r="AK313" s="368"/>
    </row>
    <row r="314" spans="2:37" ht="15.75" customHeight="1">
      <c r="B314" s="31"/>
      <c r="D314" s="30"/>
      <c r="E314" s="30"/>
      <c r="F314" s="32"/>
      <c r="H314" s="289"/>
      <c r="I314" s="290"/>
      <c r="J314" s="66"/>
      <c r="K314" s="66"/>
      <c r="L314" s="66"/>
      <c r="M314" s="66"/>
      <c r="N314" s="66"/>
      <c r="O314" s="66"/>
      <c r="P314" s="66"/>
      <c r="Q314" s="66"/>
      <c r="R314" s="365"/>
      <c r="S314" s="365"/>
      <c r="T314" s="365"/>
      <c r="U314" s="365"/>
      <c r="V314" s="365"/>
      <c r="W314" s="366"/>
      <c r="X314" s="367"/>
      <c r="Y314" s="368"/>
      <c r="Z314" s="365"/>
      <c r="AA314" s="365"/>
      <c r="AB314" s="365"/>
      <c r="AC314" s="366"/>
      <c r="AD314" s="367"/>
      <c r="AE314" s="368"/>
      <c r="AF314" s="365"/>
      <c r="AG314" s="365"/>
      <c r="AH314" s="365"/>
      <c r="AI314" s="366"/>
      <c r="AJ314" s="367"/>
      <c r="AK314" s="368"/>
    </row>
    <row r="315" spans="2:37" ht="15.75" customHeight="1">
      <c r="B315" s="31"/>
      <c r="D315" s="30"/>
      <c r="E315" s="30"/>
      <c r="F315" s="32"/>
      <c r="H315" s="289"/>
      <c r="I315" s="290"/>
      <c r="J315" s="66"/>
      <c r="K315" s="66"/>
      <c r="L315" s="66"/>
      <c r="M315" s="66"/>
      <c r="N315" s="66"/>
      <c r="O315" s="66"/>
      <c r="P315" s="66"/>
      <c r="Q315" s="66"/>
      <c r="R315" s="365"/>
      <c r="S315" s="365"/>
      <c r="T315" s="365"/>
      <c r="U315" s="365"/>
      <c r="V315" s="365"/>
      <c r="W315" s="366"/>
      <c r="X315" s="367"/>
      <c r="Y315" s="368"/>
      <c r="Z315" s="365"/>
      <c r="AA315" s="365"/>
      <c r="AB315" s="365"/>
      <c r="AC315" s="366"/>
      <c r="AD315" s="367"/>
      <c r="AE315" s="368"/>
      <c r="AF315" s="365"/>
      <c r="AG315" s="365"/>
      <c r="AH315" s="365"/>
      <c r="AI315" s="366"/>
      <c r="AJ315" s="367"/>
      <c r="AK315" s="368"/>
    </row>
    <row r="316" spans="2:37" ht="15.75" customHeight="1">
      <c r="B316" s="31"/>
      <c r="D316" s="30"/>
      <c r="E316" s="30"/>
      <c r="F316" s="32"/>
      <c r="H316" s="289"/>
      <c r="I316" s="290"/>
      <c r="J316" s="66"/>
      <c r="K316" s="66"/>
      <c r="L316" s="66"/>
      <c r="M316" s="66"/>
      <c r="N316" s="66"/>
      <c r="O316" s="66"/>
      <c r="P316" s="66"/>
      <c r="Q316" s="66"/>
      <c r="R316" s="365"/>
      <c r="S316" s="365"/>
      <c r="T316" s="365"/>
      <c r="U316" s="365"/>
      <c r="V316" s="365"/>
      <c r="W316" s="366"/>
      <c r="X316" s="367"/>
      <c r="Y316" s="368"/>
      <c r="Z316" s="365"/>
      <c r="AA316" s="365"/>
      <c r="AB316" s="365"/>
      <c r="AC316" s="366"/>
      <c r="AD316" s="367"/>
      <c r="AE316" s="368"/>
      <c r="AF316" s="365"/>
      <c r="AG316" s="365"/>
      <c r="AH316" s="365"/>
      <c r="AI316" s="366"/>
      <c r="AJ316" s="367"/>
      <c r="AK316" s="368"/>
    </row>
    <row r="317" spans="2:37" ht="15.75" customHeight="1">
      <c r="B317" s="31"/>
      <c r="D317" s="30"/>
      <c r="E317" s="30"/>
      <c r="F317" s="32"/>
      <c r="H317" s="289"/>
      <c r="I317" s="290"/>
      <c r="J317" s="66"/>
      <c r="K317" s="66"/>
      <c r="L317" s="66"/>
      <c r="M317" s="66"/>
      <c r="N317" s="66"/>
      <c r="O317" s="66"/>
      <c r="P317" s="66"/>
      <c r="Q317" s="66"/>
      <c r="R317" s="365"/>
      <c r="S317" s="365"/>
      <c r="T317" s="365"/>
      <c r="U317" s="365"/>
      <c r="V317" s="365"/>
      <c r="W317" s="366"/>
      <c r="X317" s="367"/>
      <c r="Y317" s="368"/>
      <c r="Z317" s="365"/>
      <c r="AA317" s="365"/>
      <c r="AB317" s="365"/>
      <c r="AC317" s="366"/>
      <c r="AD317" s="367"/>
      <c r="AE317" s="368"/>
      <c r="AF317" s="365"/>
      <c r="AG317" s="365"/>
      <c r="AH317" s="365"/>
      <c r="AI317" s="366"/>
      <c r="AJ317" s="367"/>
      <c r="AK317" s="368"/>
    </row>
    <row r="318" spans="2:37" ht="15.75" customHeight="1">
      <c r="B318" s="31"/>
      <c r="D318" s="30"/>
      <c r="E318" s="30"/>
      <c r="F318" s="32"/>
      <c r="H318" s="289"/>
      <c r="I318" s="290"/>
      <c r="J318" s="66"/>
      <c r="K318" s="66"/>
      <c r="L318" s="66"/>
      <c r="M318" s="66"/>
      <c r="N318" s="66"/>
      <c r="O318" s="66"/>
      <c r="P318" s="66"/>
      <c r="Q318" s="66"/>
      <c r="R318" s="365"/>
      <c r="S318" s="365"/>
      <c r="T318" s="365"/>
      <c r="U318" s="365"/>
      <c r="V318" s="365"/>
      <c r="W318" s="366"/>
      <c r="X318" s="367"/>
      <c r="Y318" s="368"/>
      <c r="Z318" s="365"/>
      <c r="AA318" s="365"/>
      <c r="AB318" s="365"/>
      <c r="AC318" s="366"/>
      <c r="AD318" s="367"/>
      <c r="AE318" s="368"/>
      <c r="AF318" s="365"/>
      <c r="AG318" s="365"/>
      <c r="AH318" s="365"/>
      <c r="AI318" s="366"/>
      <c r="AJ318" s="367"/>
      <c r="AK318" s="368"/>
    </row>
    <row r="319" spans="2:37" ht="15.75" customHeight="1">
      <c r="B319" s="31"/>
      <c r="D319" s="30"/>
      <c r="E319" s="30"/>
      <c r="F319" s="32"/>
      <c r="H319" s="289"/>
      <c r="I319" s="290"/>
      <c r="J319" s="66"/>
      <c r="K319" s="66"/>
      <c r="L319" s="66"/>
      <c r="M319" s="66"/>
      <c r="N319" s="66"/>
      <c r="O319" s="66"/>
      <c r="P319" s="66"/>
      <c r="Q319" s="66"/>
      <c r="R319" s="365"/>
      <c r="S319" s="365"/>
      <c r="T319" s="365"/>
      <c r="U319" s="365"/>
      <c r="V319" s="365"/>
      <c r="W319" s="366"/>
      <c r="X319" s="367"/>
      <c r="Y319" s="368"/>
      <c r="Z319" s="365"/>
      <c r="AA319" s="365"/>
      <c r="AB319" s="365"/>
      <c r="AC319" s="366"/>
      <c r="AD319" s="367"/>
      <c r="AE319" s="368"/>
      <c r="AF319" s="365"/>
      <c r="AG319" s="365"/>
      <c r="AH319" s="365"/>
      <c r="AI319" s="366"/>
      <c r="AJ319" s="367"/>
      <c r="AK319" s="368"/>
    </row>
    <row r="320" spans="2:37" ht="15.75" customHeight="1">
      <c r="B320" s="31"/>
      <c r="D320" s="30"/>
      <c r="E320" s="30"/>
      <c r="F320" s="32"/>
      <c r="H320" s="289"/>
      <c r="I320" s="290"/>
      <c r="J320" s="66"/>
      <c r="K320" s="66"/>
      <c r="L320" s="66"/>
      <c r="M320" s="66"/>
      <c r="N320" s="66"/>
      <c r="O320" s="66"/>
      <c r="P320" s="66"/>
      <c r="Q320" s="66"/>
      <c r="R320" s="365"/>
      <c r="S320" s="365"/>
      <c r="T320" s="365"/>
      <c r="U320" s="365"/>
      <c r="V320" s="365"/>
      <c r="W320" s="366"/>
      <c r="X320" s="367"/>
      <c r="Y320" s="368"/>
      <c r="Z320" s="365"/>
      <c r="AA320" s="365"/>
      <c r="AB320" s="365"/>
      <c r="AC320" s="366"/>
      <c r="AD320" s="367"/>
      <c r="AE320" s="368"/>
      <c r="AF320" s="365"/>
      <c r="AG320" s="365"/>
      <c r="AH320" s="365"/>
      <c r="AI320" s="366"/>
      <c r="AJ320" s="367"/>
      <c r="AK320" s="368"/>
    </row>
    <row r="321" spans="2:37" ht="15.75" customHeight="1">
      <c r="B321" s="31"/>
      <c r="D321" s="30"/>
      <c r="E321" s="30"/>
      <c r="F321" s="32"/>
      <c r="H321" s="289"/>
      <c r="I321" s="290"/>
      <c r="J321" s="66"/>
      <c r="K321" s="66"/>
      <c r="L321" s="66"/>
      <c r="M321" s="66"/>
      <c r="N321" s="66"/>
      <c r="O321" s="66"/>
      <c r="P321" s="66"/>
      <c r="Q321" s="66"/>
      <c r="R321" s="365"/>
      <c r="S321" s="365"/>
      <c r="T321" s="365"/>
      <c r="U321" s="365"/>
      <c r="V321" s="365"/>
      <c r="W321" s="366"/>
      <c r="X321" s="367"/>
      <c r="Y321" s="368"/>
      <c r="Z321" s="365"/>
      <c r="AA321" s="365"/>
      <c r="AB321" s="365"/>
      <c r="AC321" s="366"/>
      <c r="AD321" s="367"/>
      <c r="AE321" s="368"/>
      <c r="AF321" s="365"/>
      <c r="AG321" s="365"/>
      <c r="AH321" s="365"/>
      <c r="AI321" s="366"/>
      <c r="AJ321" s="367"/>
      <c r="AK321" s="368"/>
    </row>
    <row r="322" spans="2:37" ht="15.75" customHeight="1">
      <c r="B322" s="31"/>
      <c r="D322" s="30"/>
      <c r="E322" s="30"/>
      <c r="F322" s="32"/>
      <c r="H322" s="289"/>
      <c r="I322" s="290"/>
      <c r="J322" s="66"/>
      <c r="K322" s="66"/>
      <c r="L322" s="66"/>
      <c r="M322" s="66"/>
      <c r="N322" s="66"/>
      <c r="O322" s="66"/>
      <c r="P322" s="66"/>
      <c r="Q322" s="66"/>
      <c r="R322" s="365"/>
      <c r="S322" s="365"/>
      <c r="T322" s="365"/>
      <c r="U322" s="365"/>
      <c r="V322" s="365"/>
      <c r="W322" s="366"/>
      <c r="X322" s="367"/>
      <c r="Y322" s="368"/>
      <c r="Z322" s="365"/>
      <c r="AA322" s="365"/>
      <c r="AB322" s="365"/>
      <c r="AC322" s="366"/>
      <c r="AD322" s="367"/>
      <c r="AE322" s="368"/>
      <c r="AF322" s="365"/>
      <c r="AG322" s="365"/>
      <c r="AH322" s="365"/>
      <c r="AI322" s="366"/>
      <c r="AJ322" s="367"/>
      <c r="AK322" s="368"/>
    </row>
    <row r="323" spans="2:37" ht="15.75" customHeight="1">
      <c r="B323" s="31"/>
      <c r="D323" s="30"/>
      <c r="E323" s="30"/>
      <c r="F323" s="32"/>
      <c r="H323" s="289"/>
      <c r="I323" s="290"/>
      <c r="J323" s="66"/>
      <c r="K323" s="66"/>
      <c r="L323" s="66"/>
      <c r="M323" s="66"/>
      <c r="N323" s="66"/>
      <c r="O323" s="66"/>
      <c r="P323" s="66"/>
      <c r="Q323" s="66"/>
      <c r="R323" s="365"/>
      <c r="S323" s="365"/>
      <c r="T323" s="365"/>
      <c r="U323" s="365"/>
      <c r="V323" s="365"/>
      <c r="W323" s="366"/>
      <c r="X323" s="367"/>
      <c r="Y323" s="368"/>
      <c r="Z323" s="365"/>
      <c r="AA323" s="365"/>
      <c r="AB323" s="365"/>
      <c r="AC323" s="366"/>
      <c r="AD323" s="367"/>
      <c r="AE323" s="368"/>
      <c r="AF323" s="365"/>
      <c r="AG323" s="365"/>
      <c r="AH323" s="365"/>
      <c r="AI323" s="366"/>
      <c r="AJ323" s="367"/>
      <c r="AK323" s="368"/>
    </row>
    <row r="324" spans="2:37" ht="15.75" customHeight="1">
      <c r="B324" s="31"/>
      <c r="D324" s="30"/>
      <c r="E324" s="30"/>
      <c r="F324" s="32"/>
      <c r="H324" s="289"/>
      <c r="I324" s="290"/>
      <c r="J324" s="66"/>
      <c r="K324" s="66"/>
      <c r="L324" s="66"/>
      <c r="M324" s="66"/>
      <c r="N324" s="66"/>
      <c r="O324" s="66"/>
      <c r="P324" s="66"/>
      <c r="Q324" s="66"/>
      <c r="R324" s="365"/>
      <c r="S324" s="365"/>
      <c r="T324" s="365"/>
      <c r="U324" s="365"/>
      <c r="V324" s="365"/>
      <c r="W324" s="366"/>
      <c r="X324" s="367"/>
      <c r="Y324" s="368"/>
      <c r="Z324" s="365"/>
      <c r="AA324" s="365"/>
      <c r="AB324" s="365"/>
      <c r="AC324" s="366"/>
      <c r="AD324" s="367"/>
      <c r="AE324" s="368"/>
      <c r="AF324" s="365"/>
      <c r="AG324" s="365"/>
      <c r="AH324" s="365"/>
      <c r="AI324" s="366"/>
      <c r="AJ324" s="367"/>
      <c r="AK324" s="368"/>
    </row>
    <row r="325" spans="2:37" ht="15.75" customHeight="1">
      <c r="B325" s="31"/>
      <c r="D325" s="30"/>
      <c r="E325" s="30"/>
      <c r="F325" s="32"/>
      <c r="H325" s="289"/>
      <c r="I325" s="290"/>
      <c r="J325" s="66"/>
      <c r="K325" s="66"/>
      <c r="L325" s="66"/>
      <c r="M325" s="66"/>
      <c r="N325" s="66"/>
      <c r="O325" s="66"/>
      <c r="P325" s="66"/>
      <c r="Q325" s="66"/>
      <c r="R325" s="365"/>
      <c r="S325" s="365"/>
      <c r="T325" s="365"/>
      <c r="U325" s="365"/>
      <c r="V325" s="365"/>
      <c r="W325" s="366"/>
      <c r="X325" s="367"/>
      <c r="Y325" s="368"/>
      <c r="Z325" s="365"/>
      <c r="AA325" s="365"/>
      <c r="AB325" s="365"/>
      <c r="AC325" s="366"/>
      <c r="AD325" s="367"/>
      <c r="AE325" s="368"/>
      <c r="AF325" s="365"/>
      <c r="AG325" s="365"/>
      <c r="AH325" s="365"/>
      <c r="AI325" s="366"/>
      <c r="AJ325" s="367"/>
      <c r="AK325" s="368"/>
    </row>
    <row r="326" spans="2:37" ht="15.75" customHeight="1">
      <c r="B326" s="31"/>
      <c r="D326" s="30"/>
      <c r="E326" s="30"/>
      <c r="F326" s="32"/>
      <c r="H326" s="289"/>
      <c r="I326" s="290"/>
      <c r="J326" s="66"/>
      <c r="K326" s="66"/>
      <c r="L326" s="66"/>
      <c r="M326" s="66"/>
      <c r="N326" s="66"/>
      <c r="O326" s="66"/>
      <c r="P326" s="66"/>
      <c r="Q326" s="66"/>
      <c r="R326" s="365"/>
      <c r="S326" s="365"/>
      <c r="T326" s="365"/>
      <c r="U326" s="365"/>
      <c r="V326" s="365"/>
      <c r="W326" s="366"/>
      <c r="X326" s="367"/>
      <c r="Y326" s="368"/>
      <c r="Z326" s="365"/>
      <c r="AA326" s="365"/>
      <c r="AB326" s="365"/>
      <c r="AC326" s="366"/>
      <c r="AD326" s="367"/>
      <c r="AE326" s="368"/>
      <c r="AF326" s="365"/>
      <c r="AG326" s="365"/>
      <c r="AH326" s="365"/>
      <c r="AI326" s="366"/>
      <c r="AJ326" s="367"/>
      <c r="AK326" s="368"/>
    </row>
    <row r="327" spans="2:37" ht="15.75" customHeight="1">
      <c r="B327" s="31"/>
      <c r="D327" s="30"/>
      <c r="E327" s="30"/>
      <c r="F327" s="32"/>
      <c r="H327" s="289"/>
      <c r="I327" s="290"/>
      <c r="J327" s="66"/>
      <c r="K327" s="66"/>
      <c r="L327" s="66"/>
      <c r="M327" s="66"/>
      <c r="N327" s="66"/>
      <c r="O327" s="66"/>
      <c r="P327" s="66"/>
      <c r="Q327" s="66"/>
      <c r="R327" s="365"/>
      <c r="S327" s="365"/>
      <c r="T327" s="365"/>
      <c r="U327" s="365"/>
      <c r="V327" s="365"/>
      <c r="W327" s="366"/>
      <c r="X327" s="367"/>
      <c r="Y327" s="368"/>
      <c r="Z327" s="365"/>
      <c r="AA327" s="365"/>
      <c r="AB327" s="365"/>
      <c r="AC327" s="366"/>
      <c r="AD327" s="367"/>
      <c r="AE327" s="368"/>
      <c r="AF327" s="365"/>
      <c r="AG327" s="365"/>
      <c r="AH327" s="365"/>
      <c r="AI327" s="366"/>
      <c r="AJ327" s="367"/>
      <c r="AK327" s="368"/>
    </row>
    <row r="328" spans="2:37" ht="15.75" customHeight="1">
      <c r="B328" s="31"/>
      <c r="D328" s="30"/>
      <c r="E328" s="30"/>
      <c r="F328" s="32"/>
      <c r="H328" s="289"/>
      <c r="I328" s="290"/>
      <c r="J328" s="66"/>
      <c r="K328" s="66"/>
      <c r="L328" s="66"/>
      <c r="M328" s="66"/>
      <c r="N328" s="66"/>
      <c r="O328" s="66"/>
      <c r="P328" s="66"/>
      <c r="Q328" s="66"/>
      <c r="R328" s="365"/>
      <c r="S328" s="365"/>
      <c r="T328" s="365"/>
      <c r="U328" s="365"/>
      <c r="V328" s="365"/>
      <c r="W328" s="366"/>
      <c r="X328" s="367"/>
      <c r="Y328" s="368"/>
      <c r="Z328" s="365"/>
      <c r="AA328" s="365"/>
      <c r="AB328" s="365"/>
      <c r="AC328" s="366"/>
      <c r="AD328" s="367"/>
      <c r="AE328" s="368"/>
      <c r="AF328" s="365"/>
      <c r="AG328" s="365"/>
      <c r="AH328" s="365"/>
      <c r="AI328" s="366"/>
      <c r="AJ328" s="367"/>
      <c r="AK328" s="368"/>
    </row>
    <row r="329" spans="2:37" ht="15.75" customHeight="1">
      <c r="B329" s="31"/>
      <c r="D329" s="30"/>
      <c r="E329" s="30"/>
      <c r="F329" s="32"/>
      <c r="H329" s="289"/>
      <c r="I329" s="290"/>
      <c r="J329" s="66"/>
      <c r="K329" s="66"/>
      <c r="L329" s="66"/>
      <c r="M329" s="66"/>
      <c r="N329" s="66"/>
      <c r="O329" s="66"/>
      <c r="P329" s="66"/>
      <c r="Q329" s="66"/>
      <c r="R329" s="365"/>
      <c r="S329" s="365"/>
      <c r="T329" s="365"/>
      <c r="U329" s="365"/>
      <c r="V329" s="365"/>
      <c r="W329" s="366"/>
      <c r="X329" s="367"/>
      <c r="Y329" s="368"/>
      <c r="Z329" s="365"/>
      <c r="AA329" s="365"/>
      <c r="AB329" s="365"/>
      <c r="AC329" s="366"/>
      <c r="AD329" s="367"/>
      <c r="AE329" s="368"/>
      <c r="AF329" s="365"/>
      <c r="AG329" s="365"/>
      <c r="AH329" s="365"/>
      <c r="AI329" s="366"/>
      <c r="AJ329" s="367"/>
      <c r="AK329" s="368"/>
    </row>
    <row r="330" spans="2:37" ht="15.75" customHeight="1">
      <c r="B330" s="31"/>
      <c r="D330" s="30"/>
      <c r="E330" s="30"/>
      <c r="F330" s="32"/>
      <c r="H330" s="289"/>
      <c r="I330" s="290"/>
      <c r="J330" s="66"/>
      <c r="K330" s="66"/>
      <c r="L330" s="66"/>
      <c r="M330" s="66"/>
      <c r="N330" s="66"/>
      <c r="O330" s="66"/>
      <c r="P330" s="66"/>
      <c r="Q330" s="66"/>
      <c r="R330" s="365"/>
      <c r="S330" s="365"/>
      <c r="T330" s="365"/>
      <c r="U330" s="365"/>
      <c r="V330" s="365"/>
      <c r="W330" s="366"/>
      <c r="X330" s="367"/>
      <c r="Y330" s="368"/>
      <c r="Z330" s="365"/>
      <c r="AA330" s="365"/>
      <c r="AB330" s="365"/>
      <c r="AC330" s="366"/>
      <c r="AD330" s="367"/>
      <c r="AE330" s="368"/>
      <c r="AF330" s="365"/>
      <c r="AG330" s="365"/>
      <c r="AH330" s="365"/>
      <c r="AI330" s="366"/>
      <c r="AJ330" s="367"/>
      <c r="AK330" s="368"/>
    </row>
    <row r="331" spans="2:37" ht="15.75" customHeight="1">
      <c r="B331" s="31"/>
      <c r="D331" s="30"/>
      <c r="E331" s="30"/>
      <c r="F331" s="32"/>
      <c r="H331" s="289"/>
      <c r="I331" s="290"/>
      <c r="J331" s="66"/>
      <c r="K331" s="66"/>
      <c r="L331" s="66"/>
      <c r="M331" s="66"/>
      <c r="N331" s="66"/>
      <c r="O331" s="66"/>
      <c r="P331" s="66"/>
      <c r="Q331" s="66"/>
      <c r="R331" s="365"/>
      <c r="S331" s="365"/>
      <c r="T331" s="365"/>
      <c r="U331" s="365"/>
      <c r="V331" s="365"/>
      <c r="W331" s="366"/>
      <c r="X331" s="367"/>
      <c r="Y331" s="368"/>
      <c r="Z331" s="365"/>
      <c r="AA331" s="365"/>
      <c r="AB331" s="365"/>
      <c r="AC331" s="366"/>
      <c r="AD331" s="367"/>
      <c r="AE331" s="368"/>
      <c r="AF331" s="365"/>
      <c r="AG331" s="365"/>
      <c r="AH331" s="365"/>
      <c r="AI331" s="366"/>
      <c r="AJ331" s="367"/>
      <c r="AK331" s="368"/>
    </row>
    <row r="332" spans="2:37" ht="15.75" customHeight="1">
      <c r="B332" s="31"/>
      <c r="D332" s="30"/>
      <c r="E332" s="30"/>
      <c r="F332" s="32"/>
      <c r="H332" s="289"/>
      <c r="I332" s="290"/>
      <c r="J332" s="66"/>
      <c r="K332" s="66"/>
      <c r="L332" s="66"/>
      <c r="M332" s="66"/>
      <c r="N332" s="66"/>
      <c r="O332" s="66"/>
      <c r="P332" s="66"/>
      <c r="Q332" s="66"/>
      <c r="R332" s="365"/>
      <c r="S332" s="365"/>
      <c r="T332" s="365"/>
      <c r="U332" s="365"/>
      <c r="V332" s="365"/>
      <c r="W332" s="366"/>
      <c r="X332" s="367"/>
      <c r="Y332" s="368"/>
      <c r="Z332" s="365"/>
      <c r="AA332" s="365"/>
      <c r="AB332" s="365"/>
      <c r="AC332" s="366"/>
      <c r="AD332" s="367"/>
      <c r="AE332" s="368"/>
      <c r="AF332" s="365"/>
      <c r="AG332" s="365"/>
      <c r="AH332" s="365"/>
      <c r="AI332" s="366"/>
      <c r="AJ332" s="367"/>
      <c r="AK332" s="368"/>
    </row>
    <row r="333" spans="2:37" ht="15.75" customHeight="1">
      <c r="B333" s="31"/>
      <c r="D333" s="30"/>
      <c r="E333" s="30"/>
      <c r="F333" s="32"/>
      <c r="H333" s="289"/>
      <c r="I333" s="290"/>
      <c r="J333" s="66"/>
      <c r="K333" s="66"/>
      <c r="L333" s="66"/>
      <c r="M333" s="66"/>
      <c r="N333" s="66"/>
      <c r="O333" s="66"/>
      <c r="P333" s="66"/>
      <c r="Q333" s="66"/>
      <c r="R333" s="365"/>
      <c r="S333" s="365"/>
      <c r="T333" s="365"/>
      <c r="U333" s="365"/>
      <c r="V333" s="365"/>
      <c r="W333" s="366"/>
      <c r="X333" s="367"/>
      <c r="Y333" s="368"/>
      <c r="Z333" s="365"/>
      <c r="AA333" s="365"/>
      <c r="AB333" s="365"/>
      <c r="AC333" s="366"/>
      <c r="AD333" s="367"/>
      <c r="AE333" s="368"/>
      <c r="AF333" s="365"/>
      <c r="AG333" s="365"/>
      <c r="AH333" s="365"/>
      <c r="AI333" s="366"/>
      <c r="AJ333" s="367"/>
      <c r="AK333" s="368"/>
    </row>
    <row r="334" spans="2:37" ht="15.75" customHeight="1">
      <c r="B334" s="31"/>
      <c r="D334" s="30"/>
      <c r="E334" s="30"/>
      <c r="F334" s="32"/>
      <c r="H334" s="289"/>
      <c r="I334" s="290"/>
      <c r="J334" s="66"/>
      <c r="K334" s="66"/>
      <c r="L334" s="66"/>
      <c r="M334" s="66"/>
      <c r="N334" s="66"/>
      <c r="O334" s="66"/>
      <c r="P334" s="66"/>
      <c r="Q334" s="66"/>
      <c r="R334" s="365"/>
      <c r="S334" s="365"/>
      <c r="T334" s="365"/>
      <c r="U334" s="365"/>
      <c r="V334" s="365"/>
      <c r="W334" s="366"/>
      <c r="X334" s="367"/>
      <c r="Y334" s="368"/>
      <c r="Z334" s="365"/>
      <c r="AA334" s="365"/>
      <c r="AB334" s="365"/>
      <c r="AC334" s="366"/>
      <c r="AD334" s="367"/>
      <c r="AE334" s="368"/>
      <c r="AF334" s="365"/>
      <c r="AG334" s="365"/>
      <c r="AH334" s="365"/>
      <c r="AI334" s="366"/>
      <c r="AJ334" s="367"/>
      <c r="AK334" s="368"/>
    </row>
    <row r="335" spans="2:37" ht="15.75" customHeight="1">
      <c r="B335" s="31"/>
      <c r="D335" s="30"/>
      <c r="E335" s="30"/>
      <c r="F335" s="32"/>
      <c r="H335" s="289"/>
      <c r="I335" s="290"/>
      <c r="J335" s="66"/>
      <c r="K335" s="66"/>
      <c r="L335" s="66"/>
      <c r="M335" s="66"/>
      <c r="N335" s="66"/>
      <c r="O335" s="66"/>
      <c r="P335" s="66"/>
      <c r="Q335" s="66"/>
      <c r="R335" s="365"/>
      <c r="S335" s="365"/>
      <c r="T335" s="365"/>
      <c r="U335" s="365"/>
      <c r="V335" s="365"/>
      <c r="W335" s="366"/>
      <c r="X335" s="367"/>
      <c r="Y335" s="368"/>
      <c r="Z335" s="365"/>
      <c r="AA335" s="365"/>
      <c r="AB335" s="365"/>
      <c r="AC335" s="366"/>
      <c r="AD335" s="367"/>
      <c r="AE335" s="368"/>
      <c r="AF335" s="365"/>
      <c r="AG335" s="365"/>
      <c r="AH335" s="365"/>
      <c r="AI335" s="366"/>
      <c r="AJ335" s="367"/>
      <c r="AK335" s="368"/>
    </row>
    <row r="336" spans="2:37" ht="15.75" customHeight="1">
      <c r="B336" s="31"/>
      <c r="D336" s="30"/>
      <c r="E336" s="30"/>
      <c r="F336" s="32"/>
      <c r="H336" s="289"/>
      <c r="I336" s="290"/>
      <c r="J336" s="66"/>
      <c r="K336" s="66"/>
      <c r="L336" s="66"/>
      <c r="M336" s="66"/>
      <c r="N336" s="66"/>
      <c r="O336" s="66"/>
      <c r="P336" s="66"/>
      <c r="Q336" s="66"/>
      <c r="R336" s="365"/>
      <c r="S336" s="365"/>
      <c r="T336" s="365"/>
      <c r="U336" s="365"/>
      <c r="V336" s="365"/>
      <c r="W336" s="366"/>
      <c r="X336" s="367"/>
      <c r="Y336" s="368"/>
      <c r="Z336" s="365"/>
      <c r="AA336" s="365"/>
      <c r="AB336" s="365"/>
      <c r="AC336" s="366"/>
      <c r="AD336" s="367"/>
      <c r="AE336" s="368"/>
      <c r="AF336" s="365"/>
      <c r="AG336" s="365"/>
      <c r="AH336" s="365"/>
      <c r="AI336" s="366"/>
      <c r="AJ336" s="367"/>
      <c r="AK336" s="368"/>
    </row>
    <row r="337" spans="2:37" ht="15.75" customHeight="1">
      <c r="B337" s="31"/>
      <c r="D337" s="30"/>
      <c r="E337" s="30"/>
      <c r="F337" s="32"/>
      <c r="H337" s="289"/>
      <c r="I337" s="290"/>
      <c r="J337" s="66"/>
      <c r="K337" s="66"/>
      <c r="L337" s="66"/>
      <c r="M337" s="66"/>
      <c r="N337" s="66"/>
      <c r="O337" s="66"/>
      <c r="P337" s="66"/>
      <c r="Q337" s="66"/>
      <c r="R337" s="365"/>
      <c r="S337" s="365"/>
      <c r="T337" s="365"/>
      <c r="U337" s="365"/>
      <c r="V337" s="365"/>
      <c r="W337" s="366"/>
      <c r="X337" s="367"/>
      <c r="Y337" s="368"/>
      <c r="Z337" s="365"/>
      <c r="AA337" s="365"/>
      <c r="AB337" s="365"/>
      <c r="AC337" s="366"/>
      <c r="AD337" s="367"/>
      <c r="AE337" s="368"/>
      <c r="AF337" s="365"/>
      <c r="AG337" s="365"/>
      <c r="AH337" s="365"/>
      <c r="AI337" s="366"/>
      <c r="AJ337" s="367"/>
      <c r="AK337" s="368"/>
    </row>
    <row r="338" spans="2:37" ht="15.75" customHeight="1">
      <c r="B338" s="31"/>
      <c r="D338" s="30"/>
      <c r="E338" s="30"/>
      <c r="F338" s="32"/>
      <c r="H338" s="289"/>
      <c r="I338" s="290"/>
      <c r="J338" s="66"/>
      <c r="K338" s="66"/>
      <c r="L338" s="66"/>
      <c r="M338" s="66"/>
      <c r="N338" s="66"/>
      <c r="O338" s="66"/>
      <c r="P338" s="66"/>
      <c r="Q338" s="66"/>
      <c r="R338" s="365"/>
      <c r="S338" s="365"/>
      <c r="T338" s="365"/>
      <c r="U338" s="365"/>
      <c r="V338" s="365"/>
      <c r="W338" s="366"/>
      <c r="X338" s="367"/>
      <c r="Y338" s="368"/>
      <c r="Z338" s="365"/>
      <c r="AA338" s="365"/>
      <c r="AB338" s="365"/>
      <c r="AC338" s="366"/>
      <c r="AD338" s="367"/>
      <c r="AE338" s="368"/>
      <c r="AF338" s="365"/>
      <c r="AG338" s="365"/>
      <c r="AH338" s="365"/>
      <c r="AI338" s="366"/>
      <c r="AJ338" s="367"/>
      <c r="AK338" s="368"/>
    </row>
    <row r="339" spans="2:37" ht="15.75" customHeight="1">
      <c r="B339" s="31"/>
      <c r="D339" s="30"/>
      <c r="E339" s="30"/>
      <c r="F339" s="32"/>
      <c r="H339" s="289"/>
      <c r="I339" s="290"/>
      <c r="J339" s="66"/>
      <c r="K339" s="66"/>
      <c r="L339" s="66"/>
      <c r="M339" s="66"/>
      <c r="N339" s="66"/>
      <c r="O339" s="66"/>
      <c r="P339" s="66"/>
      <c r="Q339" s="66"/>
      <c r="R339" s="365"/>
      <c r="S339" s="365"/>
      <c r="T339" s="365"/>
      <c r="U339" s="365"/>
      <c r="V339" s="365"/>
      <c r="W339" s="366"/>
      <c r="X339" s="367"/>
      <c r="Y339" s="368"/>
      <c r="Z339" s="365"/>
      <c r="AA339" s="365"/>
      <c r="AB339" s="365"/>
      <c r="AC339" s="366"/>
      <c r="AD339" s="367"/>
      <c r="AE339" s="368"/>
      <c r="AF339" s="365"/>
      <c r="AG339" s="365"/>
      <c r="AH339" s="365"/>
      <c r="AI339" s="366"/>
      <c r="AJ339" s="367"/>
      <c r="AK339" s="368"/>
    </row>
    <row r="340" spans="2:37" ht="15.75" customHeight="1">
      <c r="B340" s="31"/>
      <c r="D340" s="30"/>
      <c r="E340" s="30"/>
      <c r="F340" s="32"/>
      <c r="H340" s="289"/>
      <c r="I340" s="290"/>
      <c r="J340" s="66"/>
      <c r="K340" s="66"/>
      <c r="L340" s="66"/>
      <c r="M340" s="66"/>
      <c r="N340" s="66"/>
      <c r="O340" s="66"/>
      <c r="P340" s="66"/>
      <c r="Q340" s="66"/>
      <c r="R340" s="365"/>
      <c r="S340" s="365"/>
      <c r="T340" s="365"/>
      <c r="U340" s="365"/>
      <c r="V340" s="365"/>
      <c r="W340" s="366"/>
      <c r="X340" s="367"/>
      <c r="Y340" s="368"/>
      <c r="Z340" s="365"/>
      <c r="AA340" s="365"/>
      <c r="AB340" s="365"/>
      <c r="AC340" s="366"/>
      <c r="AD340" s="367"/>
      <c r="AE340" s="368"/>
      <c r="AF340" s="365"/>
      <c r="AG340" s="365"/>
      <c r="AH340" s="365"/>
      <c r="AI340" s="366"/>
      <c r="AJ340" s="367"/>
      <c r="AK340" s="368"/>
    </row>
    <row r="341" spans="2:37" ht="15.75" customHeight="1">
      <c r="B341" s="31"/>
      <c r="D341" s="30"/>
      <c r="E341" s="30"/>
      <c r="F341" s="32"/>
      <c r="H341" s="289"/>
      <c r="I341" s="290"/>
      <c r="J341" s="66"/>
      <c r="K341" s="66"/>
      <c r="L341" s="66"/>
      <c r="M341" s="66"/>
      <c r="N341" s="66"/>
      <c r="O341" s="66"/>
      <c r="P341" s="66"/>
      <c r="Q341" s="66"/>
      <c r="R341" s="365"/>
      <c r="S341" s="365"/>
      <c r="T341" s="365"/>
      <c r="U341" s="365"/>
      <c r="V341" s="365"/>
      <c r="W341" s="366"/>
      <c r="X341" s="367"/>
      <c r="Y341" s="368"/>
      <c r="Z341" s="365"/>
      <c r="AA341" s="365"/>
      <c r="AB341" s="365"/>
      <c r="AC341" s="366"/>
      <c r="AD341" s="367"/>
      <c r="AE341" s="368"/>
      <c r="AF341" s="365"/>
      <c r="AG341" s="365"/>
      <c r="AH341" s="365"/>
      <c r="AI341" s="366"/>
      <c r="AJ341" s="367"/>
      <c r="AK341" s="368"/>
    </row>
    <row r="342" spans="2:37" ht="15.75" customHeight="1">
      <c r="B342" s="31"/>
      <c r="D342" s="30"/>
      <c r="E342" s="30"/>
      <c r="F342" s="32"/>
      <c r="H342" s="289"/>
      <c r="I342" s="290"/>
      <c r="J342" s="66"/>
      <c r="K342" s="66"/>
      <c r="L342" s="66"/>
      <c r="M342" s="66"/>
      <c r="N342" s="66"/>
      <c r="O342" s="66"/>
      <c r="P342" s="66"/>
      <c r="Q342" s="66"/>
      <c r="R342" s="365"/>
      <c r="S342" s="365"/>
      <c r="T342" s="365"/>
      <c r="U342" s="365"/>
      <c r="V342" s="365"/>
      <c r="W342" s="366"/>
      <c r="X342" s="367"/>
      <c r="Y342" s="368"/>
      <c r="Z342" s="365"/>
      <c r="AA342" s="365"/>
      <c r="AB342" s="365"/>
      <c r="AC342" s="366"/>
      <c r="AD342" s="367"/>
      <c r="AE342" s="368"/>
      <c r="AF342" s="365"/>
      <c r="AG342" s="365"/>
      <c r="AH342" s="365"/>
      <c r="AI342" s="366"/>
      <c r="AJ342" s="367"/>
      <c r="AK342" s="368"/>
    </row>
    <row r="343" spans="2:37" ht="15.75" customHeight="1">
      <c r="B343" s="31"/>
      <c r="D343" s="30"/>
      <c r="E343" s="30"/>
      <c r="F343" s="32"/>
      <c r="H343" s="289"/>
      <c r="I343" s="290"/>
      <c r="J343" s="66"/>
      <c r="K343" s="66"/>
      <c r="L343" s="66"/>
      <c r="M343" s="66"/>
      <c r="N343" s="66"/>
      <c r="O343" s="66"/>
      <c r="P343" s="66"/>
      <c r="Q343" s="66"/>
      <c r="R343" s="365"/>
      <c r="S343" s="365"/>
      <c r="T343" s="365"/>
      <c r="U343" s="365"/>
      <c r="V343" s="365"/>
      <c r="W343" s="366"/>
      <c r="X343" s="367"/>
      <c r="Y343" s="368"/>
      <c r="Z343" s="365"/>
      <c r="AA343" s="365"/>
      <c r="AB343" s="365"/>
      <c r="AC343" s="366"/>
      <c r="AD343" s="367"/>
      <c r="AE343" s="368"/>
      <c r="AF343" s="365"/>
      <c r="AG343" s="365"/>
      <c r="AH343" s="365"/>
      <c r="AI343" s="366"/>
      <c r="AJ343" s="367"/>
      <c r="AK343" s="368"/>
    </row>
    <row r="344" spans="2:37" ht="15.75" customHeight="1">
      <c r="B344" s="31"/>
      <c r="D344" s="30"/>
      <c r="E344" s="30"/>
      <c r="F344" s="32"/>
      <c r="H344" s="289"/>
      <c r="I344" s="290"/>
      <c r="J344" s="66"/>
      <c r="K344" s="66"/>
      <c r="L344" s="66"/>
      <c r="M344" s="66"/>
      <c r="N344" s="66"/>
      <c r="O344" s="66"/>
      <c r="P344" s="66"/>
      <c r="Q344" s="66"/>
      <c r="R344" s="365"/>
      <c r="S344" s="365"/>
      <c r="T344" s="365"/>
      <c r="U344" s="365"/>
      <c r="V344" s="365"/>
      <c r="W344" s="366"/>
      <c r="X344" s="367"/>
      <c r="Y344" s="368"/>
      <c r="Z344" s="365"/>
      <c r="AA344" s="365"/>
      <c r="AB344" s="365"/>
      <c r="AC344" s="366"/>
      <c r="AD344" s="367"/>
      <c r="AE344" s="368"/>
      <c r="AF344" s="365"/>
      <c r="AG344" s="365"/>
      <c r="AH344" s="365"/>
      <c r="AI344" s="366"/>
      <c r="AJ344" s="367"/>
      <c r="AK344" s="368"/>
    </row>
    <row r="345" spans="2:37" ht="15.75" customHeight="1">
      <c r="B345" s="31"/>
      <c r="D345" s="30"/>
      <c r="E345" s="30"/>
      <c r="F345" s="32"/>
      <c r="H345" s="289"/>
      <c r="I345" s="290"/>
      <c r="J345" s="66"/>
      <c r="K345" s="66"/>
      <c r="L345" s="66"/>
      <c r="M345" s="66"/>
      <c r="N345" s="66"/>
      <c r="O345" s="66"/>
      <c r="P345" s="66"/>
      <c r="Q345" s="66"/>
      <c r="R345" s="365"/>
      <c r="S345" s="365"/>
      <c r="T345" s="365"/>
      <c r="U345" s="365"/>
      <c r="V345" s="365"/>
      <c r="W345" s="366"/>
      <c r="X345" s="367"/>
      <c r="Y345" s="368"/>
      <c r="Z345" s="365"/>
      <c r="AA345" s="365"/>
      <c r="AB345" s="365"/>
      <c r="AC345" s="366"/>
      <c r="AD345" s="367"/>
      <c r="AE345" s="368"/>
      <c r="AF345" s="365"/>
      <c r="AG345" s="365"/>
      <c r="AH345" s="365"/>
      <c r="AI345" s="366"/>
      <c r="AJ345" s="367"/>
      <c r="AK345" s="368"/>
    </row>
    <row r="346" spans="2:37" ht="15.75" customHeight="1">
      <c r="B346" s="31"/>
      <c r="D346" s="30"/>
      <c r="E346" s="30"/>
      <c r="F346" s="32"/>
      <c r="H346" s="289"/>
      <c r="I346" s="290"/>
      <c r="J346" s="66"/>
      <c r="K346" s="66"/>
      <c r="L346" s="66"/>
      <c r="M346" s="66"/>
      <c r="N346" s="66"/>
      <c r="O346" s="66"/>
      <c r="P346" s="66"/>
      <c r="Q346" s="66"/>
      <c r="R346" s="365"/>
      <c r="S346" s="365"/>
      <c r="T346" s="365"/>
      <c r="U346" s="365"/>
      <c r="V346" s="365"/>
      <c r="W346" s="366"/>
      <c r="X346" s="367"/>
      <c r="Y346" s="368"/>
      <c r="Z346" s="365"/>
      <c r="AA346" s="365"/>
      <c r="AB346" s="365"/>
      <c r="AC346" s="366"/>
      <c r="AD346" s="367"/>
      <c r="AE346" s="368"/>
      <c r="AF346" s="365"/>
      <c r="AG346" s="365"/>
      <c r="AH346" s="365"/>
      <c r="AI346" s="366"/>
      <c r="AJ346" s="367"/>
      <c r="AK346" s="368"/>
    </row>
    <row r="347" spans="2:37" ht="15.75" customHeight="1">
      <c r="B347" s="31"/>
      <c r="D347" s="30"/>
      <c r="E347" s="30"/>
      <c r="F347" s="32"/>
      <c r="H347" s="289"/>
      <c r="I347" s="290"/>
      <c r="J347" s="66"/>
      <c r="K347" s="66"/>
      <c r="L347" s="66"/>
      <c r="M347" s="66"/>
      <c r="N347" s="66"/>
      <c r="O347" s="66"/>
      <c r="P347" s="66"/>
      <c r="Q347" s="66"/>
      <c r="R347" s="365"/>
      <c r="S347" s="365"/>
      <c r="T347" s="365"/>
      <c r="U347" s="365"/>
      <c r="V347" s="365"/>
      <c r="W347" s="366"/>
      <c r="X347" s="367"/>
      <c r="Y347" s="368"/>
      <c r="Z347" s="365"/>
      <c r="AA347" s="365"/>
      <c r="AB347" s="365"/>
      <c r="AC347" s="366"/>
      <c r="AD347" s="367"/>
      <c r="AE347" s="368"/>
      <c r="AF347" s="365"/>
      <c r="AG347" s="365"/>
      <c r="AH347" s="365"/>
      <c r="AI347" s="366"/>
      <c r="AJ347" s="367"/>
      <c r="AK347" s="368"/>
    </row>
    <row r="348" spans="2:37" ht="15.75" customHeight="1">
      <c r="B348" s="31"/>
      <c r="D348" s="30"/>
      <c r="E348" s="30"/>
      <c r="F348" s="32"/>
      <c r="H348" s="289"/>
      <c r="I348" s="290"/>
      <c r="J348" s="66"/>
      <c r="K348" s="66"/>
      <c r="L348" s="66"/>
      <c r="M348" s="66"/>
      <c r="N348" s="66"/>
      <c r="O348" s="66"/>
      <c r="P348" s="66"/>
      <c r="Q348" s="66"/>
      <c r="R348" s="365"/>
      <c r="S348" s="365"/>
      <c r="T348" s="365"/>
      <c r="U348" s="365"/>
      <c r="V348" s="365"/>
      <c r="W348" s="366"/>
      <c r="X348" s="367"/>
      <c r="Y348" s="368"/>
      <c r="Z348" s="365"/>
      <c r="AA348" s="365"/>
      <c r="AB348" s="365"/>
      <c r="AC348" s="366"/>
      <c r="AD348" s="367"/>
      <c r="AE348" s="368"/>
      <c r="AF348" s="365"/>
      <c r="AG348" s="365"/>
      <c r="AH348" s="365"/>
      <c r="AI348" s="366"/>
      <c r="AJ348" s="367"/>
      <c r="AK348" s="368"/>
    </row>
    <row r="349" spans="2:37" ht="15.75" customHeight="1">
      <c r="B349" s="31"/>
      <c r="D349" s="30"/>
      <c r="E349" s="30"/>
      <c r="F349" s="32"/>
      <c r="H349" s="289"/>
      <c r="I349" s="290"/>
      <c r="J349" s="66"/>
      <c r="K349" s="66"/>
      <c r="L349" s="66"/>
      <c r="M349" s="66"/>
      <c r="N349" s="66"/>
      <c r="O349" s="66"/>
      <c r="P349" s="66"/>
      <c r="Q349" s="66"/>
      <c r="R349" s="365"/>
      <c r="S349" s="365"/>
      <c r="T349" s="365"/>
      <c r="U349" s="365"/>
      <c r="V349" s="365"/>
      <c r="W349" s="366"/>
      <c r="X349" s="367"/>
      <c r="Y349" s="368"/>
      <c r="Z349" s="365"/>
      <c r="AA349" s="365"/>
      <c r="AB349" s="365"/>
      <c r="AC349" s="366"/>
      <c r="AD349" s="367"/>
      <c r="AE349" s="368"/>
      <c r="AF349" s="365"/>
      <c r="AG349" s="365"/>
      <c r="AH349" s="365"/>
      <c r="AI349" s="366"/>
      <c r="AJ349" s="367"/>
      <c r="AK349" s="368"/>
    </row>
    <row r="350" spans="2:37" ht="15.75" customHeight="1">
      <c r="B350" s="31"/>
      <c r="D350" s="30"/>
      <c r="E350" s="30"/>
      <c r="F350" s="32"/>
      <c r="H350" s="289"/>
      <c r="I350" s="290"/>
      <c r="J350" s="66"/>
      <c r="K350" s="66"/>
      <c r="L350" s="66"/>
      <c r="M350" s="66"/>
      <c r="N350" s="66"/>
      <c r="O350" s="66"/>
      <c r="P350" s="66"/>
      <c r="Q350" s="66"/>
      <c r="R350" s="365"/>
      <c r="S350" s="365"/>
      <c r="T350" s="365"/>
      <c r="U350" s="365"/>
      <c r="V350" s="365"/>
      <c r="W350" s="366"/>
      <c r="X350" s="367"/>
      <c r="Y350" s="368"/>
      <c r="Z350" s="365"/>
      <c r="AA350" s="365"/>
      <c r="AB350" s="365"/>
      <c r="AC350" s="366"/>
      <c r="AD350" s="367"/>
      <c r="AE350" s="368"/>
      <c r="AF350" s="365"/>
      <c r="AG350" s="365"/>
      <c r="AH350" s="365"/>
      <c r="AI350" s="366"/>
      <c r="AJ350" s="367"/>
      <c r="AK350" s="368"/>
    </row>
    <row r="351" spans="2:37" ht="15.75" customHeight="1">
      <c r="B351" s="31"/>
      <c r="D351" s="30"/>
      <c r="E351" s="30"/>
      <c r="F351" s="32"/>
      <c r="H351" s="289"/>
      <c r="I351" s="290"/>
      <c r="J351" s="66"/>
      <c r="K351" s="66"/>
      <c r="L351" s="66"/>
      <c r="M351" s="66"/>
      <c r="N351" s="66"/>
      <c r="O351" s="66"/>
      <c r="P351" s="66"/>
      <c r="Q351" s="66"/>
      <c r="R351" s="365"/>
      <c r="S351" s="365"/>
      <c r="T351" s="365"/>
      <c r="U351" s="365"/>
      <c r="V351" s="365"/>
      <c r="W351" s="366"/>
      <c r="X351" s="367"/>
      <c r="Y351" s="368"/>
      <c r="Z351" s="365"/>
      <c r="AA351" s="365"/>
      <c r="AB351" s="365"/>
      <c r="AC351" s="366"/>
      <c r="AD351" s="367"/>
      <c r="AE351" s="368"/>
      <c r="AF351" s="365"/>
      <c r="AG351" s="365"/>
      <c r="AH351" s="365"/>
      <c r="AI351" s="366"/>
      <c r="AJ351" s="367"/>
      <c r="AK351" s="368"/>
    </row>
    <row r="352" spans="2:37" ht="15.75" customHeight="1">
      <c r="B352" s="31"/>
      <c r="D352" s="30"/>
      <c r="E352" s="30"/>
      <c r="F352" s="32"/>
      <c r="H352" s="289"/>
      <c r="I352" s="290"/>
      <c r="J352" s="66"/>
      <c r="K352" s="66"/>
      <c r="L352" s="66"/>
      <c r="M352" s="66"/>
      <c r="N352" s="66"/>
      <c r="O352" s="66"/>
      <c r="P352" s="66"/>
      <c r="Q352" s="66"/>
      <c r="R352" s="365"/>
      <c r="S352" s="365"/>
      <c r="T352" s="365"/>
      <c r="U352" s="365"/>
      <c r="V352" s="365"/>
      <c r="W352" s="366"/>
      <c r="X352" s="367"/>
      <c r="Y352" s="368"/>
      <c r="Z352" s="365"/>
      <c r="AA352" s="365"/>
      <c r="AB352" s="365"/>
      <c r="AC352" s="366"/>
      <c r="AD352" s="367"/>
      <c r="AE352" s="368"/>
      <c r="AF352" s="365"/>
      <c r="AG352" s="365"/>
      <c r="AH352" s="365"/>
      <c r="AI352" s="366"/>
      <c r="AJ352" s="367"/>
      <c r="AK352" s="368"/>
    </row>
    <row r="353" spans="2:37" ht="15.75" customHeight="1">
      <c r="B353" s="31"/>
      <c r="D353" s="30"/>
      <c r="E353" s="30"/>
      <c r="F353" s="32"/>
      <c r="H353" s="289"/>
      <c r="I353" s="290"/>
      <c r="J353" s="66"/>
      <c r="K353" s="66"/>
      <c r="L353" s="66"/>
      <c r="M353" s="66"/>
      <c r="N353" s="66"/>
      <c r="O353" s="66"/>
      <c r="P353" s="66"/>
      <c r="Q353" s="66"/>
      <c r="R353" s="365"/>
      <c r="S353" s="365"/>
      <c r="T353" s="365"/>
      <c r="U353" s="365"/>
      <c r="V353" s="365"/>
      <c r="W353" s="366"/>
      <c r="X353" s="367"/>
      <c r="Y353" s="368"/>
      <c r="Z353" s="365"/>
      <c r="AA353" s="365"/>
      <c r="AB353" s="365"/>
      <c r="AC353" s="366"/>
      <c r="AD353" s="367"/>
      <c r="AE353" s="368"/>
      <c r="AF353" s="365"/>
      <c r="AG353" s="365"/>
      <c r="AH353" s="365"/>
      <c r="AI353" s="366"/>
      <c r="AJ353" s="367"/>
      <c r="AK353" s="368"/>
    </row>
    <row r="354" spans="2:37" ht="15.75" customHeight="1">
      <c r="B354" s="31"/>
      <c r="D354" s="30"/>
      <c r="E354" s="30"/>
      <c r="F354" s="32"/>
      <c r="H354" s="289"/>
      <c r="I354" s="290"/>
      <c r="J354" s="66"/>
      <c r="K354" s="66"/>
      <c r="L354" s="66"/>
      <c r="M354" s="66"/>
      <c r="N354" s="66"/>
      <c r="O354" s="66"/>
      <c r="P354" s="66"/>
      <c r="Q354" s="66"/>
      <c r="R354" s="365"/>
      <c r="S354" s="365"/>
      <c r="T354" s="365"/>
      <c r="U354" s="365"/>
      <c r="V354" s="365"/>
      <c r="W354" s="366"/>
      <c r="X354" s="367"/>
      <c r="Y354" s="368"/>
      <c r="Z354" s="365"/>
      <c r="AA354" s="365"/>
      <c r="AB354" s="365"/>
      <c r="AC354" s="366"/>
      <c r="AD354" s="367"/>
      <c r="AE354" s="368"/>
      <c r="AF354" s="365"/>
      <c r="AG354" s="365"/>
      <c r="AH354" s="365"/>
      <c r="AI354" s="366"/>
      <c r="AJ354" s="367"/>
      <c r="AK354" s="368"/>
    </row>
    <row r="355" spans="2:37" ht="15.75" customHeight="1">
      <c r="B355" s="31"/>
      <c r="D355" s="30"/>
      <c r="E355" s="30"/>
      <c r="F355" s="32"/>
      <c r="H355" s="289"/>
      <c r="I355" s="290"/>
      <c r="J355" s="66"/>
      <c r="K355" s="66"/>
      <c r="L355" s="66"/>
      <c r="M355" s="66"/>
      <c r="N355" s="66"/>
      <c r="O355" s="66"/>
      <c r="P355" s="66"/>
      <c r="Q355" s="66"/>
      <c r="R355" s="365"/>
      <c r="S355" s="365"/>
      <c r="T355" s="365"/>
      <c r="U355" s="365"/>
      <c r="V355" s="365"/>
      <c r="W355" s="366"/>
      <c r="X355" s="367"/>
      <c r="Y355" s="368"/>
      <c r="Z355" s="365"/>
      <c r="AA355" s="365"/>
      <c r="AB355" s="365"/>
      <c r="AC355" s="366"/>
      <c r="AD355" s="367"/>
      <c r="AE355" s="368"/>
      <c r="AF355" s="365"/>
      <c r="AG355" s="365"/>
      <c r="AH355" s="365"/>
      <c r="AI355" s="366"/>
      <c r="AJ355" s="367"/>
      <c r="AK355" s="368"/>
    </row>
    <row r="356" spans="2:37" ht="15.75" customHeight="1">
      <c r="B356" s="31"/>
      <c r="D356" s="30"/>
      <c r="E356" s="30"/>
      <c r="F356" s="32"/>
      <c r="H356" s="289"/>
      <c r="I356" s="290"/>
      <c r="J356" s="66"/>
      <c r="K356" s="66"/>
      <c r="L356" s="66"/>
      <c r="M356" s="66"/>
      <c r="N356" s="66"/>
      <c r="O356" s="66"/>
      <c r="P356" s="66"/>
      <c r="Q356" s="66"/>
      <c r="R356" s="365"/>
      <c r="S356" s="365"/>
      <c r="T356" s="365"/>
      <c r="U356" s="365"/>
      <c r="V356" s="365"/>
      <c r="W356" s="366"/>
      <c r="X356" s="367"/>
      <c r="Y356" s="368"/>
      <c r="Z356" s="365"/>
      <c r="AA356" s="365"/>
      <c r="AB356" s="365"/>
      <c r="AC356" s="366"/>
      <c r="AD356" s="367"/>
      <c r="AE356" s="368"/>
      <c r="AF356" s="365"/>
      <c r="AG356" s="365"/>
      <c r="AH356" s="365"/>
      <c r="AI356" s="366"/>
      <c r="AJ356" s="367"/>
      <c r="AK356" s="368"/>
    </row>
    <row r="357" spans="2:37" ht="15.75" customHeight="1">
      <c r="B357" s="31"/>
      <c r="D357" s="30"/>
      <c r="E357" s="30"/>
      <c r="F357" s="32"/>
      <c r="H357" s="289"/>
      <c r="I357" s="290"/>
      <c r="J357" s="66"/>
      <c r="K357" s="66"/>
      <c r="L357" s="66"/>
      <c r="M357" s="66"/>
      <c r="N357" s="66"/>
      <c r="O357" s="66"/>
      <c r="P357" s="66"/>
      <c r="Q357" s="66"/>
      <c r="R357" s="365"/>
      <c r="S357" s="365"/>
      <c r="T357" s="365"/>
      <c r="U357" s="365"/>
      <c r="V357" s="365"/>
      <c r="W357" s="366"/>
      <c r="X357" s="367"/>
      <c r="Y357" s="368"/>
      <c r="Z357" s="365"/>
      <c r="AA357" s="365"/>
      <c r="AB357" s="365"/>
      <c r="AC357" s="366"/>
      <c r="AD357" s="367"/>
      <c r="AE357" s="368"/>
      <c r="AF357" s="365"/>
      <c r="AG357" s="365"/>
      <c r="AH357" s="365"/>
      <c r="AI357" s="366"/>
      <c r="AJ357" s="367"/>
      <c r="AK357" s="368"/>
    </row>
    <row r="358" spans="2:37" ht="15.75" customHeight="1">
      <c r="B358" s="31"/>
      <c r="D358" s="30"/>
      <c r="E358" s="30"/>
      <c r="F358" s="32"/>
      <c r="H358" s="289"/>
      <c r="I358" s="290"/>
      <c r="J358" s="66"/>
      <c r="K358" s="66"/>
      <c r="L358" s="66"/>
      <c r="M358" s="66"/>
      <c r="N358" s="66"/>
      <c r="O358" s="66"/>
      <c r="P358" s="66"/>
      <c r="Q358" s="66"/>
      <c r="R358" s="365"/>
      <c r="S358" s="365"/>
      <c r="T358" s="365"/>
      <c r="U358" s="365"/>
      <c r="V358" s="365"/>
      <c r="W358" s="366"/>
      <c r="X358" s="367"/>
      <c r="Y358" s="368"/>
      <c r="Z358" s="365"/>
      <c r="AA358" s="365"/>
      <c r="AB358" s="365"/>
      <c r="AC358" s="366"/>
      <c r="AD358" s="367"/>
      <c r="AE358" s="368"/>
      <c r="AF358" s="365"/>
      <c r="AG358" s="365"/>
      <c r="AH358" s="365"/>
      <c r="AI358" s="366"/>
      <c r="AJ358" s="367"/>
      <c r="AK358" s="368"/>
    </row>
    <row r="359" spans="2:37" ht="15.75" customHeight="1">
      <c r="B359" s="31"/>
      <c r="D359" s="30"/>
      <c r="E359" s="30"/>
      <c r="F359" s="32"/>
      <c r="H359" s="289"/>
      <c r="I359" s="290"/>
      <c r="J359" s="66"/>
      <c r="K359" s="66"/>
      <c r="L359" s="66"/>
      <c r="M359" s="66"/>
      <c r="N359" s="66"/>
      <c r="O359" s="66"/>
      <c r="P359" s="66"/>
      <c r="Q359" s="66"/>
      <c r="R359" s="365"/>
      <c r="S359" s="365"/>
      <c r="T359" s="365"/>
      <c r="U359" s="365"/>
      <c r="V359" s="365"/>
      <c r="W359" s="366"/>
      <c r="X359" s="367"/>
      <c r="Y359" s="368"/>
      <c r="Z359" s="365"/>
      <c r="AA359" s="365"/>
      <c r="AB359" s="365"/>
      <c r="AC359" s="366"/>
      <c r="AD359" s="367"/>
      <c r="AE359" s="368"/>
      <c r="AF359" s="365"/>
      <c r="AG359" s="365"/>
      <c r="AH359" s="365"/>
      <c r="AI359" s="366"/>
      <c r="AJ359" s="367"/>
      <c r="AK359" s="368"/>
    </row>
    <row r="360" spans="2:37" ht="15.75" customHeight="1">
      <c r="B360" s="31"/>
      <c r="D360" s="30"/>
      <c r="E360" s="30"/>
      <c r="F360" s="32"/>
      <c r="H360" s="289"/>
      <c r="I360" s="290"/>
      <c r="J360" s="66"/>
      <c r="K360" s="66"/>
      <c r="L360" s="66"/>
      <c r="M360" s="66"/>
      <c r="N360" s="66"/>
      <c r="O360" s="66"/>
      <c r="P360" s="66"/>
      <c r="Q360" s="66"/>
      <c r="R360" s="365"/>
      <c r="S360" s="365"/>
      <c r="T360" s="365"/>
      <c r="U360" s="365"/>
      <c r="V360" s="365"/>
      <c r="W360" s="366"/>
      <c r="X360" s="367"/>
      <c r="Y360" s="368"/>
      <c r="Z360" s="365"/>
      <c r="AA360" s="365"/>
      <c r="AB360" s="365"/>
      <c r="AC360" s="366"/>
      <c r="AD360" s="367"/>
      <c r="AE360" s="368"/>
      <c r="AF360" s="365"/>
      <c r="AG360" s="365"/>
      <c r="AH360" s="365"/>
      <c r="AI360" s="366"/>
      <c r="AJ360" s="367"/>
      <c r="AK360" s="368"/>
    </row>
    <row r="361" spans="2:37" ht="15.75" customHeight="1">
      <c r="B361" s="31"/>
      <c r="D361" s="30"/>
      <c r="E361" s="30"/>
      <c r="F361" s="32"/>
      <c r="H361" s="289"/>
      <c r="I361" s="290"/>
      <c r="J361" s="66"/>
      <c r="K361" s="66"/>
      <c r="L361" s="66"/>
      <c r="M361" s="66"/>
      <c r="N361" s="66"/>
      <c r="O361" s="66"/>
      <c r="P361" s="66"/>
      <c r="Q361" s="66"/>
      <c r="R361" s="365"/>
      <c r="S361" s="365"/>
      <c r="T361" s="365"/>
      <c r="U361" s="365"/>
      <c r="V361" s="365"/>
      <c r="W361" s="366"/>
      <c r="X361" s="367"/>
      <c r="Y361" s="368"/>
      <c r="Z361" s="365"/>
      <c r="AA361" s="365"/>
      <c r="AB361" s="365"/>
      <c r="AC361" s="366"/>
      <c r="AD361" s="367"/>
      <c r="AE361" s="368"/>
      <c r="AF361" s="365"/>
      <c r="AG361" s="365"/>
      <c r="AH361" s="365"/>
      <c r="AI361" s="366"/>
      <c r="AJ361" s="367"/>
      <c r="AK361" s="368"/>
    </row>
    <row r="362" spans="2:37" ht="15.75" customHeight="1">
      <c r="B362" s="31"/>
      <c r="D362" s="30"/>
      <c r="E362" s="30"/>
      <c r="F362" s="32"/>
      <c r="H362" s="289"/>
      <c r="I362" s="290"/>
      <c r="J362" s="66"/>
      <c r="K362" s="66"/>
      <c r="L362" s="66"/>
      <c r="M362" s="66"/>
      <c r="N362" s="66"/>
      <c r="O362" s="66"/>
      <c r="P362" s="66"/>
      <c r="Q362" s="66"/>
      <c r="R362" s="365"/>
      <c r="S362" s="365"/>
      <c r="T362" s="365"/>
      <c r="U362" s="365"/>
      <c r="V362" s="365"/>
      <c r="W362" s="366"/>
      <c r="X362" s="367"/>
      <c r="Y362" s="368"/>
      <c r="Z362" s="365"/>
      <c r="AA362" s="365"/>
      <c r="AB362" s="365"/>
      <c r="AC362" s="366"/>
      <c r="AD362" s="367"/>
      <c r="AE362" s="368"/>
      <c r="AF362" s="365"/>
      <c r="AG362" s="365"/>
      <c r="AH362" s="365"/>
      <c r="AI362" s="366"/>
      <c r="AJ362" s="367"/>
      <c r="AK362" s="368"/>
    </row>
    <row r="363" spans="2:37" ht="15.75" customHeight="1">
      <c r="B363" s="31"/>
      <c r="D363" s="30"/>
      <c r="E363" s="30"/>
      <c r="F363" s="32"/>
      <c r="H363" s="289"/>
      <c r="I363" s="290"/>
      <c r="J363" s="66"/>
      <c r="K363" s="66"/>
      <c r="L363" s="66"/>
      <c r="M363" s="66"/>
      <c r="N363" s="66"/>
      <c r="O363" s="66"/>
      <c r="P363" s="66"/>
      <c r="Q363" s="66"/>
      <c r="R363" s="365"/>
      <c r="S363" s="365"/>
      <c r="T363" s="365"/>
      <c r="U363" s="365"/>
      <c r="V363" s="365"/>
      <c r="W363" s="366"/>
      <c r="X363" s="367"/>
      <c r="Y363" s="368"/>
      <c r="Z363" s="365"/>
      <c r="AA363" s="365"/>
      <c r="AB363" s="365"/>
      <c r="AC363" s="366"/>
      <c r="AD363" s="367"/>
      <c r="AE363" s="368"/>
      <c r="AF363" s="365"/>
      <c r="AG363" s="365"/>
      <c r="AH363" s="365"/>
      <c r="AI363" s="366"/>
      <c r="AJ363" s="367"/>
      <c r="AK363" s="368"/>
    </row>
    <row r="364" spans="2:37" ht="15.75" customHeight="1">
      <c r="B364" s="31"/>
      <c r="D364" s="30"/>
      <c r="E364" s="30"/>
      <c r="F364" s="32"/>
      <c r="H364" s="289"/>
      <c r="I364" s="290"/>
      <c r="J364" s="66"/>
      <c r="K364" s="66"/>
      <c r="L364" s="66"/>
      <c r="M364" s="66"/>
      <c r="N364" s="66"/>
      <c r="O364" s="66"/>
      <c r="P364" s="66"/>
      <c r="Q364" s="66"/>
      <c r="R364" s="365"/>
      <c r="S364" s="365"/>
      <c r="T364" s="365"/>
      <c r="U364" s="365"/>
      <c r="V364" s="365"/>
      <c r="W364" s="366"/>
      <c r="X364" s="367"/>
      <c r="Y364" s="368"/>
      <c r="Z364" s="365"/>
      <c r="AA364" s="365"/>
      <c r="AB364" s="365"/>
      <c r="AC364" s="366"/>
      <c r="AD364" s="367"/>
      <c r="AE364" s="368"/>
      <c r="AF364" s="365"/>
      <c r="AG364" s="365"/>
      <c r="AH364" s="365"/>
      <c r="AI364" s="366"/>
      <c r="AJ364" s="367"/>
      <c r="AK364" s="368"/>
    </row>
    <row r="365" spans="2:37" ht="15.75" customHeight="1">
      <c r="B365" s="31"/>
      <c r="D365" s="30"/>
      <c r="E365" s="30"/>
      <c r="F365" s="32"/>
      <c r="H365" s="289"/>
      <c r="I365" s="290"/>
      <c r="J365" s="66"/>
      <c r="K365" s="66"/>
      <c r="L365" s="66"/>
      <c r="M365" s="66"/>
      <c r="N365" s="66"/>
      <c r="O365" s="66"/>
      <c r="P365" s="66"/>
      <c r="Q365" s="66"/>
      <c r="R365" s="365"/>
      <c r="S365" s="365"/>
      <c r="T365" s="365"/>
      <c r="U365" s="365"/>
      <c r="V365" s="365"/>
      <c r="W365" s="366"/>
      <c r="X365" s="367"/>
      <c r="Y365" s="368"/>
      <c r="Z365" s="365"/>
      <c r="AA365" s="365"/>
      <c r="AB365" s="365"/>
      <c r="AC365" s="366"/>
      <c r="AD365" s="367"/>
      <c r="AE365" s="368"/>
      <c r="AF365" s="365"/>
      <c r="AG365" s="365"/>
      <c r="AH365" s="365"/>
      <c r="AI365" s="366"/>
      <c r="AJ365" s="367"/>
      <c r="AK365" s="368"/>
    </row>
    <row r="366" spans="2:37" ht="15.75" customHeight="1">
      <c r="B366" s="31"/>
      <c r="D366" s="30"/>
      <c r="E366" s="30"/>
      <c r="F366" s="32"/>
      <c r="H366" s="289"/>
      <c r="I366" s="290"/>
      <c r="J366" s="66"/>
      <c r="K366" s="66"/>
      <c r="L366" s="66"/>
      <c r="M366" s="66"/>
      <c r="N366" s="66"/>
      <c r="O366" s="66"/>
      <c r="P366" s="66"/>
      <c r="Q366" s="66"/>
      <c r="R366" s="365"/>
      <c r="S366" s="365"/>
      <c r="T366" s="365"/>
      <c r="U366" s="365"/>
      <c r="V366" s="365"/>
      <c r="W366" s="366"/>
      <c r="X366" s="367"/>
      <c r="Y366" s="368"/>
      <c r="Z366" s="365"/>
      <c r="AA366" s="365"/>
      <c r="AB366" s="365"/>
      <c r="AC366" s="366"/>
      <c r="AD366" s="367"/>
      <c r="AE366" s="368"/>
      <c r="AF366" s="365"/>
      <c r="AG366" s="365"/>
      <c r="AH366" s="365"/>
      <c r="AI366" s="366"/>
      <c r="AJ366" s="367"/>
      <c r="AK366" s="368"/>
    </row>
    <row r="367" spans="2:37" ht="15.75" customHeight="1">
      <c r="B367" s="31"/>
      <c r="D367" s="30"/>
      <c r="E367" s="30"/>
      <c r="F367" s="32"/>
      <c r="H367" s="289"/>
      <c r="I367" s="290"/>
      <c r="J367" s="66"/>
      <c r="K367" s="66"/>
      <c r="L367" s="66"/>
      <c r="M367" s="66"/>
      <c r="N367" s="66"/>
      <c r="O367" s="66"/>
      <c r="P367" s="66"/>
      <c r="Q367" s="66"/>
      <c r="R367" s="365"/>
      <c r="S367" s="365"/>
      <c r="T367" s="365"/>
      <c r="U367" s="365"/>
      <c r="V367" s="365"/>
      <c r="W367" s="366"/>
      <c r="X367" s="367"/>
      <c r="Y367" s="368"/>
      <c r="Z367" s="365"/>
      <c r="AA367" s="365"/>
      <c r="AB367" s="365"/>
      <c r="AC367" s="366"/>
      <c r="AD367" s="367"/>
      <c r="AE367" s="368"/>
      <c r="AF367" s="365"/>
      <c r="AG367" s="365"/>
      <c r="AH367" s="365"/>
      <c r="AI367" s="366"/>
      <c r="AJ367" s="367"/>
      <c r="AK367" s="368"/>
    </row>
    <row r="368" spans="2:37" ht="15.75" customHeight="1">
      <c r="B368" s="31"/>
      <c r="D368" s="30"/>
      <c r="E368" s="30"/>
      <c r="F368" s="32"/>
      <c r="H368" s="289"/>
      <c r="I368" s="290"/>
      <c r="J368" s="66"/>
      <c r="K368" s="66"/>
      <c r="L368" s="66"/>
      <c r="M368" s="66"/>
      <c r="N368" s="66"/>
      <c r="O368" s="66"/>
      <c r="P368" s="66"/>
      <c r="Q368" s="66"/>
      <c r="R368" s="365"/>
      <c r="S368" s="365"/>
      <c r="T368" s="365"/>
      <c r="U368" s="365"/>
      <c r="V368" s="365"/>
      <c r="W368" s="366"/>
      <c r="X368" s="367"/>
      <c r="Y368" s="368"/>
      <c r="Z368" s="365"/>
      <c r="AA368" s="365"/>
      <c r="AB368" s="365"/>
      <c r="AC368" s="366"/>
      <c r="AD368" s="367"/>
      <c r="AE368" s="368"/>
      <c r="AF368" s="365"/>
      <c r="AG368" s="365"/>
      <c r="AH368" s="365"/>
      <c r="AI368" s="366"/>
      <c r="AJ368" s="367"/>
      <c r="AK368" s="368"/>
    </row>
    <row r="369" spans="2:37" ht="15.75" customHeight="1">
      <c r="B369" s="31"/>
      <c r="D369" s="30"/>
      <c r="E369" s="30"/>
      <c r="F369" s="32"/>
      <c r="H369" s="289"/>
      <c r="I369" s="290"/>
      <c r="J369" s="66"/>
      <c r="K369" s="66"/>
      <c r="L369" s="66"/>
      <c r="M369" s="66"/>
      <c r="N369" s="66"/>
      <c r="O369" s="66"/>
      <c r="P369" s="66"/>
      <c r="Q369" s="66"/>
      <c r="R369" s="365"/>
      <c r="S369" s="365"/>
      <c r="T369" s="365"/>
      <c r="U369" s="365"/>
      <c r="V369" s="365"/>
      <c r="W369" s="366"/>
      <c r="X369" s="367"/>
      <c r="Y369" s="368"/>
      <c r="Z369" s="365"/>
      <c r="AA369" s="365"/>
      <c r="AB369" s="365"/>
      <c r="AC369" s="366"/>
      <c r="AD369" s="367"/>
      <c r="AE369" s="368"/>
      <c r="AF369" s="365"/>
      <c r="AG369" s="365"/>
      <c r="AH369" s="365"/>
      <c r="AI369" s="366"/>
      <c r="AJ369" s="367"/>
      <c r="AK369" s="368"/>
    </row>
    <row r="370" spans="2:37" ht="15.75" customHeight="1">
      <c r="B370" s="31"/>
      <c r="D370" s="30"/>
      <c r="E370" s="30"/>
      <c r="F370" s="32"/>
      <c r="H370" s="289"/>
      <c r="I370" s="290"/>
      <c r="J370" s="66"/>
      <c r="K370" s="66"/>
      <c r="L370" s="66"/>
      <c r="M370" s="66"/>
      <c r="N370" s="66"/>
      <c r="O370" s="66"/>
      <c r="P370" s="66"/>
      <c r="Q370" s="66"/>
      <c r="R370" s="365"/>
      <c r="S370" s="365"/>
      <c r="T370" s="365"/>
      <c r="U370" s="365"/>
      <c r="V370" s="365"/>
      <c r="W370" s="366"/>
      <c r="X370" s="367"/>
      <c r="Y370" s="368"/>
      <c r="Z370" s="365"/>
      <c r="AA370" s="365"/>
      <c r="AB370" s="365"/>
      <c r="AC370" s="366"/>
      <c r="AD370" s="367"/>
      <c r="AE370" s="368"/>
      <c r="AF370" s="365"/>
      <c r="AG370" s="365"/>
      <c r="AH370" s="365"/>
      <c r="AI370" s="366"/>
      <c r="AJ370" s="367"/>
      <c r="AK370" s="368"/>
    </row>
    <row r="371" spans="2:37" ht="15.75" customHeight="1">
      <c r="B371" s="31"/>
      <c r="D371" s="30"/>
      <c r="E371" s="30"/>
      <c r="F371" s="32"/>
      <c r="H371" s="289"/>
      <c r="I371" s="290"/>
      <c r="J371" s="66"/>
      <c r="K371" s="66"/>
      <c r="L371" s="66"/>
      <c r="M371" s="66"/>
      <c r="N371" s="66"/>
      <c r="O371" s="66"/>
      <c r="P371" s="66"/>
      <c r="Q371" s="66"/>
      <c r="R371" s="365"/>
      <c r="S371" s="365"/>
      <c r="T371" s="365"/>
      <c r="U371" s="365"/>
      <c r="V371" s="365"/>
      <c r="W371" s="366"/>
      <c r="X371" s="367"/>
      <c r="Y371" s="368"/>
      <c r="Z371" s="365"/>
      <c r="AA371" s="365"/>
      <c r="AB371" s="365"/>
      <c r="AC371" s="366"/>
      <c r="AD371" s="367"/>
      <c r="AE371" s="368"/>
      <c r="AF371" s="365"/>
      <c r="AG371" s="365"/>
      <c r="AH371" s="365"/>
      <c r="AI371" s="366"/>
      <c r="AJ371" s="367"/>
      <c r="AK371" s="368"/>
    </row>
    <row r="372" spans="2:37" ht="15.75" customHeight="1">
      <c r="B372" s="31"/>
      <c r="D372" s="30"/>
      <c r="E372" s="30"/>
      <c r="F372" s="32"/>
      <c r="H372" s="289"/>
      <c r="I372" s="290"/>
      <c r="J372" s="66"/>
      <c r="K372" s="66"/>
      <c r="L372" s="66"/>
      <c r="M372" s="66"/>
      <c r="N372" s="66"/>
      <c r="O372" s="66"/>
      <c r="P372" s="66"/>
      <c r="Q372" s="66"/>
      <c r="R372" s="365"/>
      <c r="S372" s="365"/>
      <c r="T372" s="365"/>
      <c r="U372" s="365"/>
      <c r="V372" s="365"/>
      <c r="W372" s="366"/>
      <c r="X372" s="367"/>
      <c r="Y372" s="368"/>
      <c r="Z372" s="365"/>
      <c r="AA372" s="365"/>
      <c r="AB372" s="365"/>
      <c r="AC372" s="366"/>
      <c r="AD372" s="367"/>
      <c r="AE372" s="368"/>
      <c r="AF372" s="365"/>
      <c r="AG372" s="365"/>
      <c r="AH372" s="365"/>
      <c r="AI372" s="366"/>
      <c r="AJ372" s="367"/>
      <c r="AK372" s="368"/>
    </row>
    <row r="373" spans="2:37" ht="15.75" customHeight="1">
      <c r="B373" s="31"/>
      <c r="D373" s="30"/>
      <c r="E373" s="30"/>
      <c r="F373" s="32"/>
      <c r="H373" s="289"/>
      <c r="I373" s="290"/>
      <c r="J373" s="66"/>
      <c r="K373" s="66"/>
      <c r="L373" s="66"/>
      <c r="M373" s="66"/>
      <c r="N373" s="66"/>
      <c r="O373" s="66"/>
      <c r="P373" s="66"/>
      <c r="Q373" s="66"/>
      <c r="R373" s="365"/>
      <c r="S373" s="365"/>
      <c r="T373" s="365"/>
      <c r="U373" s="365"/>
      <c r="V373" s="365"/>
      <c r="W373" s="366"/>
      <c r="X373" s="367"/>
      <c r="Y373" s="368"/>
      <c r="Z373" s="365"/>
      <c r="AA373" s="365"/>
      <c r="AB373" s="365"/>
      <c r="AC373" s="366"/>
      <c r="AD373" s="367"/>
      <c r="AE373" s="368"/>
      <c r="AF373" s="365"/>
      <c r="AG373" s="365"/>
      <c r="AH373" s="365"/>
      <c r="AI373" s="366"/>
      <c r="AJ373" s="367"/>
      <c r="AK373" s="368"/>
    </row>
    <row r="374" spans="2:37" ht="15.75" customHeight="1">
      <c r="B374" s="31"/>
      <c r="D374" s="30"/>
      <c r="E374" s="30"/>
      <c r="F374" s="32"/>
      <c r="H374" s="289"/>
      <c r="I374" s="290"/>
      <c r="J374" s="66"/>
      <c r="K374" s="66"/>
      <c r="L374" s="66"/>
      <c r="M374" s="66"/>
      <c r="N374" s="66"/>
      <c r="O374" s="66"/>
      <c r="P374" s="66"/>
      <c r="Q374" s="66"/>
      <c r="R374" s="365"/>
      <c r="S374" s="365"/>
      <c r="T374" s="365"/>
      <c r="U374" s="365"/>
      <c r="V374" s="365"/>
      <c r="W374" s="366"/>
      <c r="X374" s="367"/>
      <c r="Y374" s="368"/>
      <c r="Z374" s="365"/>
      <c r="AA374" s="365"/>
      <c r="AB374" s="365"/>
      <c r="AC374" s="366"/>
      <c r="AD374" s="367"/>
      <c r="AE374" s="368"/>
      <c r="AF374" s="365"/>
      <c r="AG374" s="365"/>
      <c r="AH374" s="365"/>
      <c r="AI374" s="366"/>
      <c r="AJ374" s="367"/>
      <c r="AK374" s="368"/>
    </row>
    <row r="375" spans="2:37" ht="15.75" customHeight="1">
      <c r="B375" s="31"/>
      <c r="D375" s="30"/>
      <c r="E375" s="30"/>
      <c r="F375" s="32"/>
      <c r="H375" s="289"/>
      <c r="I375" s="290"/>
      <c r="J375" s="66"/>
      <c r="K375" s="66"/>
      <c r="L375" s="66"/>
      <c r="M375" s="66"/>
      <c r="N375" s="66"/>
      <c r="O375" s="66"/>
      <c r="P375" s="66"/>
      <c r="Q375" s="66"/>
      <c r="R375" s="365"/>
      <c r="S375" s="365"/>
      <c r="T375" s="365"/>
      <c r="U375" s="365"/>
      <c r="V375" s="365"/>
      <c r="W375" s="366"/>
      <c r="X375" s="367"/>
      <c r="Y375" s="368"/>
      <c r="Z375" s="365"/>
      <c r="AA375" s="365"/>
      <c r="AB375" s="365"/>
      <c r="AC375" s="366"/>
      <c r="AD375" s="367"/>
      <c r="AE375" s="368"/>
      <c r="AF375" s="365"/>
      <c r="AG375" s="365"/>
      <c r="AH375" s="365"/>
      <c r="AI375" s="366"/>
      <c r="AJ375" s="367"/>
      <c r="AK375" s="368"/>
    </row>
    <row r="376" spans="2:37" ht="15.75" customHeight="1">
      <c r="B376" s="31"/>
      <c r="D376" s="30"/>
      <c r="E376" s="30"/>
      <c r="F376" s="32"/>
      <c r="H376" s="289"/>
      <c r="I376" s="290"/>
      <c r="J376" s="66"/>
      <c r="K376" s="66"/>
      <c r="L376" s="66"/>
      <c r="M376" s="66"/>
      <c r="N376" s="66"/>
      <c r="O376" s="66"/>
      <c r="P376" s="66"/>
      <c r="Q376" s="66"/>
      <c r="R376" s="365"/>
      <c r="S376" s="365"/>
      <c r="T376" s="365"/>
      <c r="U376" s="365"/>
      <c r="V376" s="365"/>
      <c r="W376" s="366"/>
      <c r="X376" s="367"/>
      <c r="Y376" s="368"/>
      <c r="Z376" s="365"/>
      <c r="AA376" s="365"/>
      <c r="AB376" s="365"/>
      <c r="AC376" s="366"/>
      <c r="AD376" s="367"/>
      <c r="AE376" s="368"/>
      <c r="AF376" s="365"/>
      <c r="AG376" s="365"/>
      <c r="AH376" s="365"/>
      <c r="AI376" s="366"/>
      <c r="AJ376" s="367"/>
      <c r="AK376" s="368"/>
    </row>
    <row r="377" spans="2:37" ht="15.75" customHeight="1">
      <c r="B377" s="31"/>
      <c r="D377" s="30"/>
      <c r="E377" s="30"/>
      <c r="F377" s="32"/>
      <c r="H377" s="289"/>
      <c r="I377" s="290"/>
      <c r="J377" s="66"/>
      <c r="K377" s="66"/>
      <c r="L377" s="66"/>
      <c r="M377" s="66"/>
      <c r="N377" s="66"/>
      <c r="O377" s="66"/>
      <c r="P377" s="66"/>
      <c r="Q377" s="66"/>
      <c r="R377" s="365"/>
      <c r="S377" s="365"/>
      <c r="T377" s="365"/>
      <c r="U377" s="365"/>
      <c r="V377" s="365"/>
      <c r="W377" s="366"/>
      <c r="X377" s="367"/>
      <c r="Y377" s="368"/>
      <c r="Z377" s="365"/>
      <c r="AA377" s="365"/>
      <c r="AB377" s="365"/>
      <c r="AC377" s="366"/>
      <c r="AD377" s="367"/>
      <c r="AE377" s="368"/>
      <c r="AF377" s="365"/>
      <c r="AG377" s="365"/>
      <c r="AH377" s="365"/>
      <c r="AI377" s="366"/>
      <c r="AJ377" s="367"/>
      <c r="AK377" s="368"/>
    </row>
    <row r="378" spans="2:37" ht="15.75" customHeight="1">
      <c r="B378" s="31"/>
      <c r="D378" s="30"/>
      <c r="E378" s="30"/>
      <c r="F378" s="32"/>
      <c r="H378" s="289"/>
      <c r="I378" s="290"/>
      <c r="J378" s="66"/>
      <c r="K378" s="66"/>
      <c r="L378" s="66"/>
      <c r="M378" s="66"/>
      <c r="N378" s="66"/>
      <c r="O378" s="66"/>
      <c r="P378" s="66"/>
      <c r="Q378" s="66"/>
      <c r="R378" s="365"/>
      <c r="S378" s="365"/>
      <c r="T378" s="365"/>
      <c r="U378" s="365"/>
      <c r="V378" s="365"/>
      <c r="W378" s="366"/>
      <c r="X378" s="367"/>
      <c r="Y378" s="368"/>
      <c r="Z378" s="365"/>
      <c r="AA378" s="365"/>
      <c r="AB378" s="365"/>
      <c r="AC378" s="366"/>
      <c r="AD378" s="367"/>
      <c r="AE378" s="368"/>
      <c r="AF378" s="365"/>
      <c r="AG378" s="365"/>
      <c r="AH378" s="365"/>
      <c r="AI378" s="366"/>
      <c r="AJ378" s="367"/>
      <c r="AK378" s="368"/>
    </row>
    <row r="379" spans="2:37" ht="15.75" customHeight="1">
      <c r="B379" s="31"/>
      <c r="D379" s="30"/>
      <c r="E379" s="30"/>
      <c r="F379" s="32"/>
      <c r="H379" s="289"/>
      <c r="I379" s="290"/>
      <c r="J379" s="66"/>
      <c r="K379" s="66"/>
      <c r="L379" s="66"/>
      <c r="M379" s="66"/>
      <c r="N379" s="66"/>
      <c r="O379" s="66"/>
      <c r="P379" s="66"/>
      <c r="Q379" s="66"/>
      <c r="R379" s="365"/>
      <c r="S379" s="365"/>
      <c r="T379" s="365"/>
      <c r="U379" s="365"/>
      <c r="V379" s="365"/>
      <c r="W379" s="366"/>
      <c r="X379" s="367"/>
      <c r="Y379" s="368"/>
      <c r="Z379" s="365"/>
      <c r="AA379" s="365"/>
      <c r="AB379" s="365"/>
      <c r="AC379" s="366"/>
      <c r="AD379" s="367"/>
      <c r="AE379" s="368"/>
      <c r="AF379" s="365"/>
      <c r="AG379" s="365"/>
      <c r="AH379" s="365"/>
      <c r="AI379" s="366"/>
      <c r="AJ379" s="367"/>
      <c r="AK379" s="368"/>
    </row>
    <row r="380" spans="2:37" ht="15.75" customHeight="1">
      <c r="B380" s="31"/>
      <c r="D380" s="30"/>
      <c r="E380" s="30"/>
      <c r="F380" s="32"/>
      <c r="H380" s="289"/>
      <c r="I380" s="290"/>
      <c r="J380" s="66"/>
      <c r="K380" s="66"/>
      <c r="L380" s="66"/>
      <c r="M380" s="66"/>
      <c r="N380" s="66"/>
      <c r="O380" s="66"/>
      <c r="P380" s="66"/>
      <c r="Q380" s="66"/>
      <c r="R380" s="365"/>
      <c r="S380" s="365"/>
      <c r="T380" s="365"/>
      <c r="U380" s="365"/>
      <c r="V380" s="365"/>
      <c r="W380" s="366"/>
      <c r="X380" s="367"/>
      <c r="Y380" s="368"/>
      <c r="Z380" s="365"/>
      <c r="AA380" s="365"/>
      <c r="AB380" s="365"/>
      <c r="AC380" s="366"/>
      <c r="AD380" s="367"/>
      <c r="AE380" s="368"/>
      <c r="AF380" s="365"/>
      <c r="AG380" s="365"/>
      <c r="AH380" s="365"/>
      <c r="AI380" s="366"/>
      <c r="AJ380" s="367"/>
      <c r="AK380" s="368"/>
    </row>
    <row r="381" spans="2:37" ht="15.75" customHeight="1">
      <c r="B381" s="31"/>
      <c r="D381" s="30"/>
      <c r="E381" s="30"/>
      <c r="F381" s="32"/>
      <c r="H381" s="289"/>
      <c r="I381" s="290"/>
      <c r="J381" s="66"/>
      <c r="K381" s="66"/>
      <c r="L381" s="66"/>
      <c r="M381" s="66"/>
      <c r="N381" s="66"/>
      <c r="O381" s="66"/>
      <c r="P381" s="66"/>
      <c r="Q381" s="66"/>
      <c r="R381" s="365"/>
      <c r="S381" s="365"/>
      <c r="T381" s="365"/>
      <c r="U381" s="365"/>
      <c r="V381" s="365"/>
      <c r="W381" s="366"/>
      <c r="X381" s="367"/>
      <c r="Y381" s="368"/>
      <c r="Z381" s="365"/>
      <c r="AA381" s="365"/>
      <c r="AB381" s="365"/>
      <c r="AC381" s="366"/>
      <c r="AD381" s="367"/>
      <c r="AE381" s="368"/>
      <c r="AF381" s="365"/>
      <c r="AG381" s="365"/>
      <c r="AH381" s="365"/>
      <c r="AI381" s="366"/>
      <c r="AJ381" s="367"/>
      <c r="AK381" s="368"/>
    </row>
    <row r="382" spans="2:37" ht="15.75" customHeight="1">
      <c r="B382" s="31"/>
      <c r="D382" s="30"/>
      <c r="E382" s="30"/>
      <c r="F382" s="32"/>
      <c r="H382" s="289"/>
      <c r="I382" s="290"/>
      <c r="J382" s="66"/>
      <c r="K382" s="66"/>
      <c r="L382" s="66"/>
      <c r="M382" s="66"/>
      <c r="N382" s="66"/>
      <c r="O382" s="66"/>
      <c r="P382" s="66"/>
      <c r="Q382" s="66"/>
      <c r="R382" s="365"/>
      <c r="S382" s="365"/>
      <c r="T382" s="365"/>
      <c r="U382" s="365"/>
      <c r="V382" s="365"/>
      <c r="W382" s="366"/>
      <c r="X382" s="367"/>
      <c r="Y382" s="368"/>
      <c r="Z382" s="365"/>
      <c r="AA382" s="365"/>
      <c r="AB382" s="365"/>
      <c r="AC382" s="366"/>
      <c r="AD382" s="367"/>
      <c r="AE382" s="368"/>
      <c r="AF382" s="365"/>
      <c r="AG382" s="365"/>
      <c r="AH382" s="365"/>
      <c r="AI382" s="366"/>
      <c r="AJ382" s="367"/>
      <c r="AK382" s="368"/>
    </row>
    <row r="383" spans="2:37" ht="15.75" customHeight="1">
      <c r="B383" s="31"/>
      <c r="D383" s="30"/>
      <c r="E383" s="30"/>
      <c r="F383" s="32"/>
      <c r="H383" s="289"/>
      <c r="I383" s="290"/>
      <c r="J383" s="66"/>
      <c r="K383" s="66"/>
      <c r="L383" s="66"/>
      <c r="M383" s="66"/>
      <c r="N383" s="66"/>
      <c r="O383" s="66"/>
      <c r="P383" s="66"/>
      <c r="Q383" s="66"/>
      <c r="R383" s="365"/>
      <c r="S383" s="365"/>
      <c r="T383" s="365"/>
      <c r="U383" s="365"/>
      <c r="V383" s="365"/>
      <c r="W383" s="366"/>
      <c r="X383" s="367"/>
      <c r="Y383" s="368"/>
      <c r="Z383" s="365"/>
      <c r="AA383" s="365"/>
      <c r="AB383" s="365"/>
      <c r="AC383" s="366"/>
      <c r="AD383" s="367"/>
      <c r="AE383" s="368"/>
      <c r="AF383" s="365"/>
      <c r="AG383" s="365"/>
      <c r="AH383" s="365"/>
      <c r="AI383" s="366"/>
      <c r="AJ383" s="367"/>
      <c r="AK383" s="368"/>
    </row>
    <row r="384" spans="2:37" ht="15.75" customHeight="1">
      <c r="B384" s="31"/>
      <c r="D384" s="30"/>
      <c r="E384" s="30"/>
      <c r="F384" s="32"/>
      <c r="H384" s="289"/>
      <c r="I384" s="290"/>
      <c r="J384" s="66"/>
      <c r="K384" s="66"/>
      <c r="L384" s="66"/>
      <c r="M384" s="66"/>
      <c r="N384" s="66"/>
      <c r="O384" s="66"/>
      <c r="P384" s="66"/>
      <c r="Q384" s="66"/>
      <c r="R384" s="365"/>
      <c r="S384" s="365"/>
      <c r="T384" s="365"/>
      <c r="U384" s="365"/>
      <c r="V384" s="365"/>
      <c r="W384" s="366"/>
      <c r="X384" s="367"/>
      <c r="Y384" s="368"/>
      <c r="Z384" s="365"/>
      <c r="AA384" s="365"/>
      <c r="AB384" s="365"/>
      <c r="AC384" s="366"/>
      <c r="AD384" s="367"/>
      <c r="AE384" s="368"/>
      <c r="AF384" s="365"/>
      <c r="AG384" s="365"/>
      <c r="AH384" s="365"/>
      <c r="AI384" s="366"/>
      <c r="AJ384" s="367"/>
      <c r="AK384" s="368"/>
    </row>
    <row r="385" spans="2:37" ht="15.75" customHeight="1">
      <c r="B385" s="31"/>
      <c r="D385" s="30"/>
      <c r="E385" s="30"/>
      <c r="F385" s="32"/>
      <c r="H385" s="289"/>
      <c r="I385" s="290"/>
      <c r="J385" s="66"/>
      <c r="K385" s="66"/>
      <c r="L385" s="66"/>
      <c r="M385" s="66"/>
      <c r="N385" s="66"/>
      <c r="O385" s="66"/>
      <c r="P385" s="66"/>
      <c r="Q385" s="66"/>
      <c r="R385" s="365"/>
      <c r="S385" s="365"/>
      <c r="T385" s="365"/>
      <c r="U385" s="365"/>
      <c r="V385" s="365"/>
      <c r="W385" s="366"/>
      <c r="X385" s="367"/>
      <c r="Y385" s="368"/>
      <c r="Z385" s="365"/>
      <c r="AA385" s="365"/>
      <c r="AB385" s="365"/>
      <c r="AC385" s="366"/>
      <c r="AD385" s="367"/>
      <c r="AE385" s="368"/>
      <c r="AF385" s="365"/>
      <c r="AG385" s="365"/>
      <c r="AH385" s="365"/>
      <c r="AI385" s="366"/>
      <c r="AJ385" s="367"/>
      <c r="AK385" s="368"/>
    </row>
    <row r="386" spans="2:37" ht="15.75" customHeight="1">
      <c r="B386" s="31"/>
      <c r="D386" s="30"/>
      <c r="E386" s="30"/>
      <c r="F386" s="32"/>
      <c r="H386" s="289"/>
      <c r="I386" s="290"/>
      <c r="J386" s="66"/>
      <c r="K386" s="66"/>
      <c r="L386" s="66"/>
      <c r="M386" s="66"/>
      <c r="N386" s="66"/>
      <c r="O386" s="66"/>
      <c r="P386" s="66"/>
      <c r="Q386" s="66"/>
      <c r="R386" s="365"/>
      <c r="S386" s="365"/>
      <c r="T386" s="365"/>
      <c r="U386" s="365"/>
      <c r="V386" s="365"/>
      <c r="W386" s="366"/>
      <c r="X386" s="367"/>
      <c r="Y386" s="368"/>
      <c r="Z386" s="365"/>
      <c r="AA386" s="365"/>
      <c r="AB386" s="365"/>
      <c r="AC386" s="366"/>
      <c r="AD386" s="367"/>
      <c r="AE386" s="368"/>
      <c r="AF386" s="365"/>
      <c r="AG386" s="365"/>
      <c r="AH386" s="365"/>
      <c r="AI386" s="366"/>
      <c r="AJ386" s="367"/>
      <c r="AK386" s="368"/>
    </row>
    <row r="387" spans="2:37" ht="15.75" customHeight="1">
      <c r="B387" s="31"/>
      <c r="D387" s="30"/>
      <c r="E387" s="30"/>
      <c r="F387" s="32"/>
      <c r="H387" s="289"/>
      <c r="I387" s="290"/>
      <c r="J387" s="66"/>
      <c r="K387" s="66"/>
      <c r="L387" s="66"/>
      <c r="M387" s="66"/>
      <c r="N387" s="66"/>
      <c r="O387" s="66"/>
      <c r="P387" s="66"/>
      <c r="Q387" s="66"/>
      <c r="R387" s="365"/>
      <c r="S387" s="365"/>
      <c r="T387" s="365"/>
      <c r="U387" s="365"/>
      <c r="V387" s="365"/>
      <c r="W387" s="366"/>
      <c r="X387" s="367"/>
      <c r="Y387" s="368"/>
      <c r="Z387" s="365"/>
      <c r="AA387" s="365"/>
      <c r="AB387" s="365"/>
      <c r="AC387" s="366"/>
      <c r="AD387" s="367"/>
      <c r="AE387" s="368"/>
      <c r="AF387" s="365"/>
      <c r="AG387" s="365"/>
      <c r="AH387" s="365"/>
      <c r="AI387" s="366"/>
      <c r="AJ387" s="367"/>
      <c r="AK387" s="368"/>
    </row>
    <row r="388" spans="2:37" ht="15.75" customHeight="1">
      <c r="B388" s="31"/>
      <c r="D388" s="30"/>
      <c r="E388" s="30"/>
      <c r="F388" s="32"/>
      <c r="H388" s="289"/>
      <c r="I388" s="290"/>
      <c r="J388" s="66"/>
      <c r="K388" s="66"/>
      <c r="L388" s="66"/>
      <c r="M388" s="66"/>
      <c r="N388" s="66"/>
      <c r="O388" s="66"/>
      <c r="P388" s="66"/>
      <c r="Q388" s="66"/>
      <c r="R388" s="365"/>
      <c r="S388" s="365"/>
      <c r="T388" s="365"/>
      <c r="U388" s="365"/>
      <c r="V388" s="365"/>
      <c r="W388" s="366"/>
      <c r="X388" s="367"/>
      <c r="Y388" s="368"/>
      <c r="Z388" s="365"/>
      <c r="AA388" s="365"/>
      <c r="AB388" s="365"/>
      <c r="AC388" s="366"/>
      <c r="AD388" s="367"/>
      <c r="AE388" s="368"/>
      <c r="AF388" s="365"/>
      <c r="AG388" s="365"/>
      <c r="AH388" s="365"/>
      <c r="AI388" s="366"/>
      <c r="AJ388" s="367"/>
      <c r="AK388" s="368"/>
    </row>
    <row r="389" spans="2:37" ht="15.75" customHeight="1">
      <c r="B389" s="31"/>
      <c r="D389" s="30"/>
      <c r="E389" s="30"/>
      <c r="F389" s="32"/>
      <c r="H389" s="289"/>
      <c r="I389" s="290"/>
      <c r="J389" s="66"/>
      <c r="K389" s="66"/>
      <c r="L389" s="66"/>
      <c r="M389" s="66"/>
      <c r="N389" s="66"/>
      <c r="O389" s="66"/>
      <c r="P389" s="66"/>
      <c r="Q389" s="66"/>
      <c r="R389" s="365"/>
      <c r="S389" s="365"/>
      <c r="T389" s="365"/>
      <c r="U389" s="365"/>
      <c r="V389" s="365"/>
      <c r="W389" s="366"/>
      <c r="X389" s="367"/>
      <c r="Y389" s="368"/>
      <c r="Z389" s="365"/>
      <c r="AA389" s="365"/>
      <c r="AB389" s="365"/>
      <c r="AC389" s="366"/>
      <c r="AD389" s="367"/>
      <c r="AE389" s="368"/>
      <c r="AF389" s="365"/>
      <c r="AG389" s="365"/>
      <c r="AH389" s="365"/>
      <c r="AI389" s="366"/>
      <c r="AJ389" s="367"/>
      <c r="AK389" s="368"/>
    </row>
    <row r="390" spans="2:37" ht="15.75" customHeight="1">
      <c r="B390" s="31"/>
      <c r="D390" s="30"/>
      <c r="E390" s="30"/>
      <c r="F390" s="32"/>
      <c r="H390" s="289"/>
      <c r="I390" s="290"/>
      <c r="J390" s="66"/>
      <c r="K390" s="66"/>
      <c r="L390" s="66"/>
      <c r="M390" s="66"/>
      <c r="N390" s="66"/>
      <c r="O390" s="66"/>
      <c r="P390" s="66"/>
      <c r="Q390" s="66"/>
      <c r="R390" s="365"/>
      <c r="S390" s="365"/>
      <c r="T390" s="365"/>
      <c r="U390" s="365"/>
      <c r="V390" s="365"/>
      <c r="W390" s="366"/>
      <c r="X390" s="367"/>
      <c r="Y390" s="368"/>
      <c r="Z390" s="365"/>
      <c r="AA390" s="365"/>
      <c r="AB390" s="365"/>
      <c r="AC390" s="366"/>
      <c r="AD390" s="367"/>
      <c r="AE390" s="368"/>
      <c r="AF390" s="365"/>
      <c r="AG390" s="365"/>
      <c r="AH390" s="365"/>
      <c r="AI390" s="366"/>
      <c r="AJ390" s="367"/>
      <c r="AK390" s="368"/>
    </row>
    <row r="391" spans="2:37" ht="15.75" customHeight="1">
      <c r="B391" s="31"/>
      <c r="D391" s="30"/>
      <c r="E391" s="30"/>
      <c r="F391" s="32"/>
      <c r="H391" s="289"/>
      <c r="I391" s="290"/>
      <c r="J391" s="66"/>
      <c r="K391" s="66"/>
      <c r="L391" s="66"/>
      <c r="M391" s="66"/>
      <c r="N391" s="66"/>
      <c r="O391" s="66"/>
      <c r="P391" s="66"/>
      <c r="Q391" s="66"/>
      <c r="R391" s="365"/>
      <c r="S391" s="365"/>
      <c r="T391" s="365"/>
      <c r="U391" s="365"/>
      <c r="V391" s="365"/>
      <c r="W391" s="366"/>
      <c r="X391" s="367"/>
      <c r="Y391" s="368"/>
      <c r="Z391" s="365"/>
      <c r="AA391" s="365"/>
      <c r="AB391" s="365"/>
      <c r="AC391" s="366"/>
      <c r="AD391" s="367"/>
      <c r="AE391" s="368"/>
      <c r="AF391" s="365"/>
      <c r="AG391" s="365"/>
      <c r="AH391" s="365"/>
      <c r="AI391" s="366"/>
      <c r="AJ391" s="367"/>
      <c r="AK391" s="368"/>
    </row>
    <row r="392" spans="2:37" ht="15.75" customHeight="1">
      <c r="B392" s="31"/>
      <c r="D392" s="30"/>
      <c r="E392" s="30"/>
      <c r="F392" s="32"/>
      <c r="H392" s="289"/>
      <c r="I392" s="290"/>
      <c r="J392" s="66"/>
      <c r="K392" s="66"/>
      <c r="L392" s="66"/>
      <c r="M392" s="66"/>
      <c r="N392" s="66"/>
      <c r="O392" s="66"/>
      <c r="P392" s="66"/>
      <c r="Q392" s="66"/>
      <c r="R392" s="365"/>
      <c r="S392" s="365"/>
      <c r="T392" s="365"/>
      <c r="U392" s="365"/>
      <c r="V392" s="365"/>
      <c r="W392" s="366"/>
      <c r="X392" s="367"/>
      <c r="Y392" s="368"/>
      <c r="Z392" s="365"/>
      <c r="AA392" s="365"/>
      <c r="AB392" s="365"/>
      <c r="AC392" s="366"/>
      <c r="AD392" s="367"/>
      <c r="AE392" s="368"/>
      <c r="AF392" s="365"/>
      <c r="AG392" s="365"/>
      <c r="AH392" s="365"/>
      <c r="AI392" s="366"/>
      <c r="AJ392" s="367"/>
      <c r="AK392" s="368"/>
    </row>
    <row r="393" spans="2:37" ht="15.75" customHeight="1">
      <c r="B393" s="31"/>
      <c r="D393" s="30"/>
      <c r="E393" s="30"/>
      <c r="F393" s="32"/>
      <c r="H393" s="289"/>
      <c r="I393" s="290"/>
      <c r="J393" s="66"/>
      <c r="K393" s="66"/>
      <c r="L393" s="66"/>
      <c r="M393" s="66"/>
      <c r="N393" s="66"/>
      <c r="O393" s="66"/>
      <c r="P393" s="66"/>
      <c r="Q393" s="66"/>
      <c r="R393" s="365"/>
      <c r="S393" s="365"/>
      <c r="T393" s="365"/>
      <c r="U393" s="365"/>
      <c r="V393" s="365"/>
      <c r="W393" s="366"/>
      <c r="X393" s="367"/>
      <c r="Y393" s="368"/>
      <c r="Z393" s="365"/>
      <c r="AA393" s="365"/>
      <c r="AB393" s="365"/>
      <c r="AC393" s="366"/>
      <c r="AD393" s="367"/>
      <c r="AE393" s="368"/>
      <c r="AF393" s="365"/>
      <c r="AG393" s="365"/>
      <c r="AH393" s="365"/>
      <c r="AI393" s="366"/>
      <c r="AJ393" s="367"/>
      <c r="AK393" s="368"/>
    </row>
    <row r="394" spans="2:37" ht="15.75" customHeight="1">
      <c r="B394" s="31"/>
      <c r="D394" s="30"/>
      <c r="E394" s="30"/>
      <c r="F394" s="32"/>
      <c r="H394" s="289"/>
      <c r="I394" s="290"/>
      <c r="J394" s="66"/>
      <c r="K394" s="66"/>
      <c r="L394" s="66"/>
      <c r="M394" s="66"/>
      <c r="N394" s="66"/>
      <c r="O394" s="66"/>
      <c r="P394" s="66"/>
      <c r="Q394" s="66"/>
      <c r="R394" s="365"/>
      <c r="S394" s="365"/>
      <c r="T394" s="365"/>
      <c r="U394" s="365"/>
      <c r="V394" s="365"/>
      <c r="W394" s="366"/>
      <c r="X394" s="367"/>
      <c r="Y394" s="368"/>
      <c r="Z394" s="365"/>
      <c r="AA394" s="365"/>
      <c r="AB394" s="365"/>
      <c r="AC394" s="366"/>
      <c r="AD394" s="367"/>
      <c r="AE394" s="368"/>
      <c r="AF394" s="365"/>
      <c r="AG394" s="365"/>
      <c r="AH394" s="365"/>
      <c r="AI394" s="366"/>
      <c r="AJ394" s="367"/>
      <c r="AK394" s="368"/>
    </row>
    <row r="395" spans="2:37" ht="15.75" customHeight="1">
      <c r="B395" s="31"/>
      <c r="D395" s="30"/>
      <c r="E395" s="30"/>
      <c r="F395" s="32"/>
      <c r="H395" s="289"/>
      <c r="I395" s="290"/>
      <c r="J395" s="66"/>
      <c r="K395" s="66"/>
      <c r="L395" s="66"/>
      <c r="M395" s="66"/>
      <c r="N395" s="66"/>
      <c r="O395" s="66"/>
      <c r="P395" s="66"/>
      <c r="Q395" s="66"/>
      <c r="R395" s="365"/>
      <c r="S395" s="365"/>
      <c r="T395" s="365"/>
      <c r="U395" s="365"/>
      <c r="V395" s="365"/>
      <c r="W395" s="366"/>
      <c r="X395" s="367"/>
      <c r="Y395" s="368"/>
      <c r="Z395" s="365"/>
      <c r="AA395" s="365"/>
      <c r="AB395" s="365"/>
      <c r="AC395" s="366"/>
      <c r="AD395" s="367"/>
      <c r="AE395" s="368"/>
      <c r="AF395" s="365"/>
      <c r="AG395" s="365"/>
      <c r="AH395" s="365"/>
      <c r="AI395" s="366"/>
      <c r="AJ395" s="367"/>
      <c r="AK395" s="368"/>
    </row>
    <row r="396" spans="2:37" ht="15.75" customHeight="1">
      <c r="B396" s="31"/>
      <c r="D396" s="30"/>
      <c r="E396" s="30"/>
      <c r="F396" s="32"/>
      <c r="H396" s="289"/>
      <c r="I396" s="290"/>
      <c r="J396" s="66"/>
      <c r="K396" s="66"/>
      <c r="L396" s="66"/>
      <c r="M396" s="66"/>
      <c r="N396" s="66"/>
      <c r="O396" s="66"/>
      <c r="P396" s="66"/>
      <c r="Q396" s="66"/>
      <c r="R396" s="365"/>
      <c r="S396" s="365"/>
      <c r="T396" s="365"/>
      <c r="U396" s="365"/>
      <c r="V396" s="365"/>
      <c r="W396" s="366"/>
      <c r="X396" s="367"/>
      <c r="Y396" s="368"/>
      <c r="Z396" s="365"/>
      <c r="AA396" s="365"/>
      <c r="AB396" s="365"/>
      <c r="AC396" s="366"/>
      <c r="AD396" s="367"/>
      <c r="AE396" s="368"/>
      <c r="AF396" s="365"/>
      <c r="AG396" s="365"/>
      <c r="AH396" s="365"/>
      <c r="AI396" s="366"/>
      <c r="AJ396" s="367"/>
      <c r="AK396" s="368"/>
    </row>
    <row r="397" spans="2:37" ht="15.75" customHeight="1">
      <c r="B397" s="31"/>
      <c r="D397" s="30"/>
      <c r="E397" s="30"/>
      <c r="F397" s="32"/>
      <c r="H397" s="289"/>
      <c r="I397" s="290"/>
      <c r="J397" s="66"/>
      <c r="K397" s="66"/>
      <c r="L397" s="66"/>
      <c r="M397" s="66"/>
      <c r="N397" s="66"/>
      <c r="O397" s="66"/>
      <c r="P397" s="66"/>
      <c r="Q397" s="66"/>
      <c r="R397" s="365"/>
      <c r="S397" s="365"/>
      <c r="T397" s="365"/>
      <c r="U397" s="365"/>
      <c r="V397" s="365"/>
      <c r="W397" s="366"/>
      <c r="X397" s="367"/>
      <c r="Y397" s="368"/>
      <c r="Z397" s="365"/>
      <c r="AA397" s="365"/>
      <c r="AB397" s="365"/>
      <c r="AC397" s="366"/>
      <c r="AD397" s="367"/>
      <c r="AE397" s="368"/>
      <c r="AF397" s="365"/>
      <c r="AG397" s="365"/>
      <c r="AH397" s="365"/>
      <c r="AI397" s="366"/>
      <c r="AJ397" s="367"/>
      <c r="AK397" s="368"/>
    </row>
    <row r="398" spans="2:37" ht="15.75" customHeight="1">
      <c r="B398" s="31"/>
      <c r="D398" s="30"/>
      <c r="E398" s="30"/>
      <c r="F398" s="32"/>
      <c r="H398" s="289"/>
      <c r="I398" s="290"/>
      <c r="J398" s="66"/>
      <c r="K398" s="66"/>
      <c r="L398" s="66"/>
      <c r="M398" s="66"/>
      <c r="N398" s="66"/>
      <c r="O398" s="66"/>
      <c r="P398" s="66"/>
      <c r="Q398" s="66"/>
      <c r="R398" s="365"/>
      <c r="S398" s="365"/>
      <c r="T398" s="365"/>
      <c r="U398" s="365"/>
      <c r="V398" s="365"/>
      <c r="W398" s="366"/>
      <c r="X398" s="367"/>
      <c r="Y398" s="368"/>
      <c r="Z398" s="365"/>
      <c r="AA398" s="365"/>
      <c r="AB398" s="365"/>
      <c r="AC398" s="366"/>
      <c r="AD398" s="367"/>
      <c r="AE398" s="368"/>
      <c r="AF398" s="365"/>
      <c r="AG398" s="365"/>
      <c r="AH398" s="365"/>
      <c r="AI398" s="366"/>
      <c r="AJ398" s="367"/>
      <c r="AK398" s="368"/>
    </row>
    <row r="399" spans="2:37" ht="15.75" customHeight="1">
      <c r="B399" s="31"/>
      <c r="D399" s="30"/>
      <c r="E399" s="30"/>
      <c r="F399" s="32"/>
      <c r="H399" s="289"/>
      <c r="I399" s="290"/>
      <c r="J399" s="66"/>
      <c r="K399" s="66"/>
      <c r="L399" s="66"/>
      <c r="M399" s="66"/>
      <c r="N399" s="66"/>
      <c r="O399" s="66"/>
      <c r="P399" s="66"/>
      <c r="Q399" s="66"/>
      <c r="R399" s="365"/>
      <c r="S399" s="365"/>
      <c r="T399" s="365"/>
      <c r="U399" s="365"/>
      <c r="V399" s="365"/>
      <c r="W399" s="366"/>
      <c r="X399" s="367"/>
      <c r="Y399" s="368"/>
      <c r="Z399" s="365"/>
      <c r="AA399" s="365"/>
      <c r="AB399" s="365"/>
      <c r="AC399" s="366"/>
      <c r="AD399" s="367"/>
      <c r="AE399" s="368"/>
      <c r="AF399" s="365"/>
      <c r="AG399" s="365"/>
      <c r="AH399" s="365"/>
      <c r="AI399" s="366"/>
      <c r="AJ399" s="367"/>
      <c r="AK399" s="368"/>
    </row>
    <row r="400" spans="2:37" ht="15.75" customHeight="1">
      <c r="B400" s="31"/>
      <c r="D400" s="30"/>
      <c r="E400" s="30"/>
      <c r="F400" s="32"/>
      <c r="H400" s="289"/>
      <c r="I400" s="290"/>
      <c r="J400" s="66"/>
      <c r="K400" s="66"/>
      <c r="L400" s="66"/>
      <c r="M400" s="66"/>
      <c r="N400" s="66"/>
      <c r="O400" s="66"/>
      <c r="P400" s="66"/>
      <c r="Q400" s="66"/>
      <c r="R400" s="365"/>
      <c r="S400" s="365"/>
      <c r="T400" s="365"/>
      <c r="U400" s="365"/>
      <c r="V400" s="365"/>
      <c r="W400" s="366"/>
      <c r="X400" s="367"/>
      <c r="Y400" s="368"/>
      <c r="Z400" s="365"/>
      <c r="AA400" s="365"/>
      <c r="AB400" s="365"/>
      <c r="AC400" s="366"/>
      <c r="AD400" s="367"/>
      <c r="AE400" s="368"/>
      <c r="AF400" s="365"/>
      <c r="AG400" s="365"/>
      <c r="AH400" s="365"/>
      <c r="AI400" s="366"/>
      <c r="AJ400" s="367"/>
      <c r="AK400" s="368"/>
    </row>
    <row r="401" spans="2:37" ht="15.75" customHeight="1">
      <c r="B401" s="31"/>
      <c r="D401" s="30"/>
      <c r="E401" s="30"/>
      <c r="F401" s="32"/>
      <c r="H401" s="289"/>
      <c r="I401" s="290"/>
      <c r="J401" s="66"/>
      <c r="K401" s="66"/>
      <c r="L401" s="66"/>
      <c r="M401" s="66"/>
      <c r="N401" s="66"/>
      <c r="O401" s="66"/>
      <c r="P401" s="66"/>
      <c r="Q401" s="66"/>
      <c r="R401" s="365"/>
      <c r="S401" s="365"/>
      <c r="T401" s="365"/>
      <c r="U401" s="365"/>
      <c r="V401" s="365"/>
      <c r="W401" s="366"/>
      <c r="X401" s="367"/>
      <c r="Y401" s="368"/>
      <c r="Z401" s="365"/>
      <c r="AA401" s="365"/>
      <c r="AB401" s="365"/>
      <c r="AC401" s="366"/>
      <c r="AD401" s="367"/>
      <c r="AE401" s="368"/>
      <c r="AF401" s="365"/>
      <c r="AG401" s="365"/>
      <c r="AH401" s="365"/>
      <c r="AI401" s="366"/>
      <c r="AJ401" s="367"/>
      <c r="AK401" s="368"/>
    </row>
    <row r="402" spans="2:37" ht="15.75" customHeight="1">
      <c r="B402" s="31"/>
      <c r="D402" s="30"/>
      <c r="E402" s="30"/>
      <c r="F402" s="32"/>
      <c r="H402" s="289"/>
      <c r="I402" s="290"/>
      <c r="J402" s="66"/>
      <c r="K402" s="66"/>
      <c r="L402" s="66"/>
      <c r="M402" s="66"/>
      <c r="N402" s="66"/>
      <c r="O402" s="66"/>
      <c r="P402" s="66"/>
      <c r="Q402" s="66"/>
      <c r="R402" s="365"/>
      <c r="S402" s="365"/>
      <c r="T402" s="365"/>
      <c r="U402" s="365"/>
      <c r="V402" s="365"/>
      <c r="W402" s="366"/>
      <c r="X402" s="367"/>
      <c r="Y402" s="368"/>
      <c r="Z402" s="365"/>
      <c r="AA402" s="365"/>
      <c r="AB402" s="365"/>
      <c r="AC402" s="366"/>
      <c r="AD402" s="367"/>
      <c r="AE402" s="368"/>
      <c r="AF402" s="365"/>
      <c r="AG402" s="365"/>
      <c r="AH402" s="365"/>
      <c r="AI402" s="366"/>
      <c r="AJ402" s="367"/>
      <c r="AK402" s="368"/>
    </row>
    <row r="403" spans="2:37" ht="15.75" customHeight="1">
      <c r="B403" s="31"/>
      <c r="D403" s="30"/>
      <c r="E403" s="30"/>
      <c r="F403" s="32"/>
      <c r="H403" s="289"/>
      <c r="I403" s="290"/>
      <c r="J403" s="66"/>
      <c r="K403" s="66"/>
      <c r="L403" s="66"/>
      <c r="M403" s="66"/>
      <c r="N403" s="66"/>
      <c r="O403" s="66"/>
      <c r="P403" s="66"/>
      <c r="Q403" s="66"/>
      <c r="R403" s="365"/>
      <c r="S403" s="365"/>
      <c r="T403" s="365"/>
      <c r="U403" s="365"/>
      <c r="V403" s="365"/>
      <c r="W403" s="366"/>
      <c r="X403" s="367"/>
      <c r="Y403" s="368"/>
      <c r="Z403" s="365"/>
      <c r="AA403" s="365"/>
      <c r="AB403" s="365"/>
      <c r="AC403" s="366"/>
      <c r="AD403" s="367"/>
      <c r="AE403" s="368"/>
      <c r="AF403" s="365"/>
      <c r="AG403" s="365"/>
      <c r="AH403" s="365"/>
      <c r="AI403" s="366"/>
      <c r="AJ403" s="367"/>
      <c r="AK403" s="368"/>
    </row>
    <row r="404" spans="2:37" ht="15.75" customHeight="1">
      <c r="B404" s="31"/>
      <c r="D404" s="30"/>
      <c r="E404" s="30"/>
      <c r="F404" s="32"/>
      <c r="H404" s="289"/>
      <c r="I404" s="290"/>
      <c r="J404" s="66"/>
      <c r="K404" s="66"/>
      <c r="L404" s="66"/>
      <c r="M404" s="66"/>
      <c r="N404" s="66"/>
      <c r="O404" s="66"/>
      <c r="P404" s="66"/>
      <c r="Q404" s="66"/>
      <c r="R404" s="365"/>
      <c r="S404" s="365"/>
      <c r="T404" s="365"/>
      <c r="U404" s="365"/>
      <c r="V404" s="365"/>
      <c r="W404" s="366"/>
      <c r="X404" s="367"/>
      <c r="Y404" s="368"/>
      <c r="Z404" s="365"/>
      <c r="AA404" s="365"/>
      <c r="AB404" s="365"/>
      <c r="AC404" s="366"/>
      <c r="AD404" s="367"/>
      <c r="AE404" s="368"/>
      <c r="AF404" s="365"/>
      <c r="AG404" s="365"/>
      <c r="AH404" s="365"/>
      <c r="AI404" s="366"/>
      <c r="AJ404" s="367"/>
      <c r="AK404" s="368"/>
    </row>
    <row r="405" spans="2:37" ht="15.75" customHeight="1">
      <c r="B405" s="31"/>
      <c r="D405" s="30"/>
      <c r="E405" s="30"/>
      <c r="F405" s="32"/>
      <c r="H405" s="289"/>
      <c r="I405" s="290"/>
      <c r="J405" s="66"/>
      <c r="K405" s="66"/>
      <c r="L405" s="66"/>
      <c r="M405" s="66"/>
      <c r="N405" s="66"/>
      <c r="O405" s="66"/>
      <c r="P405" s="66"/>
      <c r="Q405" s="66"/>
      <c r="R405" s="365"/>
      <c r="S405" s="365"/>
      <c r="T405" s="365"/>
      <c r="U405" s="365"/>
      <c r="V405" s="365"/>
      <c r="W405" s="366"/>
      <c r="X405" s="367"/>
      <c r="Y405" s="368"/>
      <c r="Z405" s="365"/>
      <c r="AA405" s="365"/>
      <c r="AB405" s="365"/>
      <c r="AC405" s="366"/>
      <c r="AD405" s="367"/>
      <c r="AE405" s="368"/>
      <c r="AF405" s="365"/>
      <c r="AG405" s="365"/>
      <c r="AH405" s="365"/>
      <c r="AI405" s="366"/>
      <c r="AJ405" s="367"/>
      <c r="AK405" s="368"/>
    </row>
    <row r="406" spans="2:37" ht="15.75" customHeight="1">
      <c r="B406" s="31"/>
      <c r="D406" s="30"/>
      <c r="E406" s="30"/>
      <c r="F406" s="32"/>
      <c r="H406" s="289"/>
      <c r="I406" s="290"/>
      <c r="J406" s="66"/>
      <c r="K406" s="66"/>
      <c r="L406" s="66"/>
      <c r="M406" s="66"/>
      <c r="N406" s="66"/>
      <c r="O406" s="66"/>
      <c r="P406" s="66"/>
      <c r="Q406" s="66"/>
      <c r="R406" s="365"/>
      <c r="S406" s="365"/>
      <c r="T406" s="365"/>
      <c r="U406" s="365"/>
      <c r="V406" s="365"/>
      <c r="W406" s="366"/>
      <c r="X406" s="367"/>
      <c r="Y406" s="368"/>
      <c r="Z406" s="365"/>
      <c r="AA406" s="365"/>
      <c r="AB406" s="365"/>
      <c r="AC406" s="366"/>
      <c r="AD406" s="367"/>
      <c r="AE406" s="368"/>
      <c r="AF406" s="365"/>
      <c r="AG406" s="365"/>
      <c r="AH406" s="365"/>
      <c r="AI406" s="366"/>
      <c r="AJ406" s="367"/>
      <c r="AK406" s="368"/>
    </row>
    <row r="407" spans="2:37" ht="15.75" customHeight="1">
      <c r="B407" s="31"/>
      <c r="D407" s="30"/>
      <c r="E407" s="30"/>
      <c r="F407" s="32"/>
      <c r="H407" s="289"/>
      <c r="I407" s="290"/>
      <c r="J407" s="66"/>
      <c r="K407" s="66"/>
      <c r="L407" s="66"/>
      <c r="M407" s="66"/>
      <c r="N407" s="66"/>
      <c r="O407" s="66"/>
      <c r="P407" s="66"/>
      <c r="Q407" s="66"/>
      <c r="R407" s="365"/>
      <c r="S407" s="365"/>
      <c r="T407" s="365"/>
      <c r="U407" s="365"/>
      <c r="V407" s="365"/>
      <c r="W407" s="366"/>
      <c r="X407" s="367"/>
      <c r="Y407" s="368"/>
      <c r="Z407" s="365"/>
      <c r="AA407" s="365"/>
      <c r="AB407" s="365"/>
      <c r="AC407" s="366"/>
      <c r="AD407" s="367"/>
      <c r="AE407" s="368"/>
      <c r="AF407" s="365"/>
      <c r="AG407" s="365"/>
      <c r="AH407" s="365"/>
      <c r="AI407" s="366"/>
      <c r="AJ407" s="367"/>
      <c r="AK407" s="368"/>
    </row>
    <row r="408" spans="2:37" ht="15.75" customHeight="1">
      <c r="B408" s="31"/>
      <c r="D408" s="30"/>
      <c r="E408" s="30"/>
      <c r="F408" s="32"/>
      <c r="H408" s="289"/>
      <c r="I408" s="290"/>
      <c r="J408" s="66"/>
      <c r="K408" s="66"/>
      <c r="L408" s="66"/>
      <c r="M408" s="66"/>
      <c r="N408" s="66"/>
      <c r="O408" s="66"/>
      <c r="P408" s="66"/>
      <c r="Q408" s="66"/>
      <c r="R408" s="365"/>
      <c r="S408" s="365"/>
      <c r="T408" s="365"/>
      <c r="U408" s="365"/>
      <c r="V408" s="365"/>
      <c r="W408" s="366"/>
      <c r="X408" s="367"/>
      <c r="Y408" s="368"/>
      <c r="Z408" s="365"/>
      <c r="AA408" s="365"/>
      <c r="AB408" s="365"/>
      <c r="AC408" s="366"/>
      <c r="AD408" s="367"/>
      <c r="AE408" s="368"/>
      <c r="AF408" s="365"/>
      <c r="AG408" s="365"/>
      <c r="AH408" s="365"/>
      <c r="AI408" s="366"/>
      <c r="AJ408" s="367"/>
      <c r="AK408" s="368"/>
    </row>
    <row r="409" spans="2:37" ht="15.75" customHeight="1">
      <c r="B409" s="31"/>
      <c r="D409" s="30"/>
      <c r="E409" s="30"/>
      <c r="F409" s="32"/>
      <c r="H409" s="289"/>
      <c r="I409" s="290"/>
      <c r="J409" s="66"/>
      <c r="K409" s="66"/>
      <c r="L409" s="66"/>
      <c r="M409" s="66"/>
      <c r="N409" s="66"/>
      <c r="O409" s="66"/>
      <c r="P409" s="66"/>
      <c r="Q409" s="66"/>
      <c r="R409" s="365"/>
      <c r="S409" s="365"/>
      <c r="T409" s="365"/>
      <c r="U409" s="365"/>
      <c r="V409" s="365"/>
      <c r="W409" s="366"/>
      <c r="X409" s="367"/>
      <c r="Y409" s="368"/>
      <c r="Z409" s="365"/>
      <c r="AA409" s="365"/>
      <c r="AB409" s="365"/>
      <c r="AC409" s="366"/>
      <c r="AD409" s="367"/>
      <c r="AE409" s="368"/>
      <c r="AF409" s="365"/>
      <c r="AG409" s="365"/>
      <c r="AH409" s="365"/>
      <c r="AI409" s="366"/>
      <c r="AJ409" s="367"/>
      <c r="AK409" s="368"/>
    </row>
    <row r="410" spans="2:37" ht="15.75" customHeight="1">
      <c r="B410" s="31"/>
      <c r="D410" s="30"/>
      <c r="E410" s="30"/>
      <c r="F410" s="32"/>
      <c r="H410" s="289"/>
      <c r="I410" s="290"/>
      <c r="J410" s="66"/>
      <c r="K410" s="66"/>
      <c r="L410" s="66"/>
      <c r="M410" s="66"/>
      <c r="N410" s="66"/>
      <c r="O410" s="66"/>
      <c r="P410" s="66"/>
      <c r="Q410" s="66"/>
      <c r="R410" s="365"/>
      <c r="S410" s="365"/>
      <c r="T410" s="365"/>
      <c r="U410" s="365"/>
      <c r="V410" s="365"/>
      <c r="W410" s="366"/>
      <c r="X410" s="367"/>
      <c r="Y410" s="368"/>
      <c r="Z410" s="365"/>
      <c r="AA410" s="365"/>
      <c r="AB410" s="365"/>
      <c r="AC410" s="366"/>
      <c r="AD410" s="367"/>
      <c r="AE410" s="368"/>
      <c r="AF410" s="365"/>
      <c r="AG410" s="365"/>
      <c r="AH410" s="365"/>
      <c r="AI410" s="366"/>
      <c r="AJ410" s="367"/>
      <c r="AK410" s="368"/>
    </row>
    <row r="411" spans="2:37" ht="15.75" customHeight="1">
      <c r="B411" s="31"/>
      <c r="D411" s="30"/>
      <c r="E411" s="30"/>
      <c r="F411" s="32"/>
      <c r="H411" s="289"/>
      <c r="I411" s="290"/>
      <c r="J411" s="66"/>
      <c r="K411" s="66"/>
      <c r="L411" s="66"/>
      <c r="M411" s="66"/>
      <c r="N411" s="66"/>
      <c r="O411" s="66"/>
      <c r="P411" s="66"/>
      <c r="Q411" s="66"/>
      <c r="R411" s="365"/>
      <c r="S411" s="365"/>
      <c r="T411" s="365"/>
      <c r="U411" s="365"/>
      <c r="V411" s="365"/>
      <c r="W411" s="366"/>
      <c r="X411" s="367"/>
      <c r="Y411" s="368"/>
      <c r="Z411" s="365"/>
      <c r="AA411" s="365"/>
      <c r="AB411" s="365"/>
      <c r="AC411" s="366"/>
      <c r="AD411" s="367"/>
      <c r="AE411" s="368"/>
      <c r="AF411" s="365"/>
      <c r="AG411" s="365"/>
      <c r="AH411" s="365"/>
      <c r="AI411" s="366"/>
      <c r="AJ411" s="367"/>
      <c r="AK411" s="368"/>
    </row>
    <row r="412" spans="2:37" ht="15.75" customHeight="1">
      <c r="B412" s="31"/>
      <c r="D412" s="30"/>
      <c r="E412" s="30"/>
      <c r="F412" s="32"/>
      <c r="H412" s="289"/>
      <c r="I412" s="290"/>
      <c r="J412" s="66"/>
      <c r="K412" s="66"/>
      <c r="L412" s="66"/>
      <c r="M412" s="66"/>
      <c r="N412" s="66"/>
      <c r="O412" s="66"/>
      <c r="P412" s="66"/>
      <c r="Q412" s="66"/>
      <c r="R412" s="365"/>
      <c r="S412" s="365"/>
      <c r="T412" s="365"/>
      <c r="U412" s="365"/>
      <c r="V412" s="365"/>
      <c r="W412" s="366"/>
      <c r="X412" s="367"/>
      <c r="Y412" s="368"/>
      <c r="Z412" s="365"/>
      <c r="AA412" s="365"/>
      <c r="AB412" s="365"/>
      <c r="AC412" s="366"/>
      <c r="AD412" s="367"/>
      <c r="AE412" s="368"/>
      <c r="AF412" s="365"/>
      <c r="AG412" s="365"/>
      <c r="AH412" s="365"/>
      <c r="AI412" s="366"/>
      <c r="AJ412" s="367"/>
      <c r="AK412" s="368"/>
    </row>
    <row r="413" spans="2:37" ht="15.75" customHeight="1">
      <c r="B413" s="31"/>
      <c r="D413" s="30"/>
      <c r="E413" s="30"/>
      <c r="F413" s="32"/>
      <c r="H413" s="289"/>
      <c r="I413" s="290"/>
      <c r="J413" s="66"/>
      <c r="K413" s="66"/>
      <c r="L413" s="66"/>
      <c r="M413" s="66"/>
      <c r="N413" s="66"/>
      <c r="O413" s="66"/>
      <c r="P413" s="66"/>
      <c r="Q413" s="66"/>
      <c r="R413" s="365"/>
      <c r="S413" s="365"/>
      <c r="T413" s="365"/>
      <c r="U413" s="365"/>
      <c r="V413" s="365"/>
      <c r="W413" s="366"/>
      <c r="X413" s="367"/>
      <c r="Y413" s="368"/>
      <c r="Z413" s="365"/>
      <c r="AA413" s="365"/>
      <c r="AB413" s="365"/>
      <c r="AC413" s="366"/>
      <c r="AD413" s="367"/>
      <c r="AE413" s="368"/>
      <c r="AF413" s="365"/>
      <c r="AG413" s="365"/>
      <c r="AH413" s="365"/>
      <c r="AI413" s="366"/>
      <c r="AJ413" s="367"/>
      <c r="AK413" s="368"/>
    </row>
    <row r="414" spans="2:37" ht="15.75" customHeight="1">
      <c r="B414" s="31"/>
      <c r="D414" s="30"/>
      <c r="E414" s="30"/>
      <c r="F414" s="32"/>
      <c r="H414" s="289"/>
      <c r="I414" s="290"/>
      <c r="J414" s="66"/>
      <c r="K414" s="66"/>
      <c r="L414" s="66"/>
      <c r="M414" s="66"/>
      <c r="N414" s="66"/>
      <c r="O414" s="66"/>
      <c r="P414" s="66"/>
      <c r="Q414" s="66"/>
      <c r="R414" s="365"/>
      <c r="S414" s="365"/>
      <c r="T414" s="365"/>
      <c r="U414" s="365"/>
      <c r="V414" s="365"/>
      <c r="W414" s="366"/>
      <c r="X414" s="367"/>
      <c r="Y414" s="368"/>
      <c r="Z414" s="365"/>
      <c r="AA414" s="365"/>
      <c r="AB414" s="365"/>
      <c r="AC414" s="366"/>
      <c r="AD414" s="367"/>
      <c r="AE414" s="368"/>
      <c r="AF414" s="365"/>
      <c r="AG414" s="365"/>
      <c r="AH414" s="365"/>
      <c r="AI414" s="366"/>
      <c r="AJ414" s="367"/>
      <c r="AK414" s="368"/>
    </row>
    <row r="415" spans="2:37" ht="15.75" customHeight="1">
      <c r="B415" s="31"/>
      <c r="D415" s="30"/>
      <c r="E415" s="30"/>
      <c r="F415" s="32"/>
      <c r="H415" s="289"/>
      <c r="I415" s="290"/>
      <c r="J415" s="66"/>
      <c r="K415" s="66"/>
      <c r="L415" s="66"/>
      <c r="M415" s="66"/>
      <c r="N415" s="66"/>
      <c r="O415" s="66"/>
      <c r="P415" s="66"/>
      <c r="Q415" s="66"/>
      <c r="R415" s="365"/>
      <c r="S415" s="365"/>
      <c r="T415" s="365"/>
      <c r="U415" s="365"/>
      <c r="V415" s="365"/>
      <c r="W415" s="366"/>
      <c r="X415" s="367"/>
      <c r="Y415" s="368"/>
      <c r="Z415" s="365"/>
      <c r="AA415" s="365"/>
      <c r="AB415" s="365"/>
      <c r="AC415" s="366"/>
      <c r="AD415" s="367"/>
      <c r="AE415" s="368"/>
      <c r="AF415" s="365"/>
      <c r="AG415" s="365"/>
      <c r="AH415" s="365"/>
      <c r="AI415" s="366"/>
      <c r="AJ415" s="367"/>
      <c r="AK415" s="368"/>
    </row>
    <row r="416" spans="2:37" ht="15.75" customHeight="1">
      <c r="B416" s="31"/>
      <c r="D416" s="30"/>
      <c r="E416" s="30"/>
      <c r="F416" s="32"/>
      <c r="H416" s="289"/>
      <c r="I416" s="290"/>
      <c r="J416" s="66"/>
      <c r="K416" s="66"/>
      <c r="L416" s="66"/>
      <c r="M416" s="66"/>
      <c r="N416" s="66"/>
      <c r="O416" s="66"/>
      <c r="P416" s="66"/>
      <c r="Q416" s="66"/>
      <c r="R416" s="365"/>
      <c r="S416" s="365"/>
      <c r="T416" s="365"/>
      <c r="U416" s="365"/>
      <c r="V416" s="365"/>
      <c r="W416" s="366"/>
      <c r="X416" s="367"/>
      <c r="Y416" s="368"/>
      <c r="Z416" s="365"/>
      <c r="AA416" s="365"/>
      <c r="AB416" s="365"/>
      <c r="AC416" s="366"/>
      <c r="AD416" s="367"/>
      <c r="AE416" s="368"/>
      <c r="AF416" s="365"/>
      <c r="AG416" s="365"/>
      <c r="AH416" s="365"/>
      <c r="AI416" s="366"/>
      <c r="AJ416" s="367"/>
      <c r="AK416" s="368"/>
    </row>
    <row r="417" spans="2:37" ht="15.75" customHeight="1">
      <c r="B417" s="31"/>
      <c r="D417" s="30"/>
      <c r="E417" s="30"/>
      <c r="F417" s="32"/>
      <c r="H417" s="289"/>
      <c r="I417" s="290"/>
      <c r="J417" s="66"/>
      <c r="K417" s="66"/>
      <c r="L417" s="66"/>
      <c r="M417" s="66"/>
      <c r="N417" s="66"/>
      <c r="O417" s="66"/>
      <c r="P417" s="66"/>
      <c r="Q417" s="66"/>
      <c r="R417" s="365"/>
      <c r="S417" s="365"/>
      <c r="T417" s="365"/>
      <c r="U417" s="365"/>
      <c r="V417" s="365"/>
      <c r="W417" s="366"/>
      <c r="X417" s="367"/>
      <c r="Y417" s="368"/>
      <c r="Z417" s="365"/>
      <c r="AA417" s="365"/>
      <c r="AB417" s="365"/>
      <c r="AC417" s="366"/>
      <c r="AD417" s="367"/>
      <c r="AE417" s="368"/>
      <c r="AF417" s="365"/>
      <c r="AG417" s="365"/>
      <c r="AH417" s="365"/>
      <c r="AI417" s="366"/>
      <c r="AJ417" s="367"/>
      <c r="AK417" s="368"/>
    </row>
    <row r="418" spans="2:37" ht="15.75" customHeight="1">
      <c r="B418" s="31"/>
      <c r="D418" s="30"/>
      <c r="E418" s="30"/>
      <c r="F418" s="32"/>
      <c r="H418" s="289"/>
      <c r="I418" s="290"/>
      <c r="J418" s="66"/>
      <c r="K418" s="66"/>
      <c r="L418" s="66"/>
      <c r="M418" s="66"/>
      <c r="N418" s="66"/>
      <c r="O418" s="66"/>
      <c r="P418" s="66"/>
      <c r="Q418" s="66"/>
      <c r="R418" s="365"/>
      <c r="S418" s="365"/>
      <c r="T418" s="365"/>
      <c r="U418" s="365"/>
      <c r="V418" s="365"/>
      <c r="W418" s="366"/>
      <c r="X418" s="367"/>
      <c r="Y418" s="368"/>
      <c r="Z418" s="365"/>
      <c r="AA418" s="365"/>
      <c r="AB418" s="365"/>
      <c r="AC418" s="366"/>
      <c r="AD418" s="367"/>
      <c r="AE418" s="368"/>
      <c r="AF418" s="365"/>
      <c r="AG418" s="365"/>
      <c r="AH418" s="365"/>
      <c r="AI418" s="366"/>
      <c r="AJ418" s="367"/>
      <c r="AK418" s="368"/>
    </row>
    <row r="419" spans="2:37" ht="15.75" customHeight="1">
      <c r="B419" s="31"/>
      <c r="D419" s="30"/>
      <c r="E419" s="30"/>
      <c r="F419" s="32"/>
      <c r="H419" s="289"/>
      <c r="I419" s="290"/>
      <c r="J419" s="66"/>
      <c r="K419" s="66"/>
      <c r="L419" s="66"/>
      <c r="M419" s="66"/>
      <c r="N419" s="66"/>
      <c r="O419" s="66"/>
      <c r="P419" s="66"/>
      <c r="Q419" s="66"/>
      <c r="R419" s="365"/>
      <c r="S419" s="365"/>
      <c r="T419" s="365"/>
      <c r="U419" s="365"/>
      <c r="V419" s="365"/>
      <c r="W419" s="366"/>
      <c r="X419" s="367"/>
      <c r="Y419" s="368"/>
      <c r="Z419" s="365"/>
      <c r="AA419" s="365"/>
      <c r="AB419" s="365"/>
      <c r="AC419" s="366"/>
      <c r="AD419" s="367"/>
      <c r="AE419" s="368"/>
      <c r="AF419" s="365"/>
      <c r="AG419" s="365"/>
      <c r="AH419" s="365"/>
      <c r="AI419" s="366"/>
      <c r="AJ419" s="367"/>
      <c r="AK419" s="368"/>
    </row>
    <row r="420" spans="2:37" ht="15.75" customHeight="1">
      <c r="B420" s="31"/>
      <c r="D420" s="30"/>
      <c r="E420" s="30"/>
      <c r="F420" s="32"/>
      <c r="H420" s="289"/>
      <c r="I420" s="290"/>
      <c r="J420" s="66"/>
      <c r="K420" s="66"/>
      <c r="L420" s="66"/>
      <c r="M420" s="66"/>
      <c r="N420" s="66"/>
      <c r="O420" s="66"/>
      <c r="P420" s="66"/>
      <c r="Q420" s="66"/>
      <c r="R420" s="365"/>
      <c r="S420" s="365"/>
      <c r="T420" s="365"/>
      <c r="U420" s="365"/>
      <c r="V420" s="365"/>
      <c r="W420" s="366"/>
      <c r="X420" s="367"/>
      <c r="Y420" s="368"/>
      <c r="Z420" s="365"/>
      <c r="AA420" s="365"/>
      <c r="AB420" s="365"/>
      <c r="AC420" s="366"/>
      <c r="AD420" s="367"/>
      <c r="AE420" s="368"/>
      <c r="AF420" s="365"/>
      <c r="AG420" s="365"/>
      <c r="AH420" s="365"/>
      <c r="AI420" s="366"/>
      <c r="AJ420" s="367"/>
      <c r="AK420" s="368"/>
    </row>
    <row r="421" spans="2:37" ht="15.75" customHeight="1">
      <c r="B421" s="31"/>
      <c r="D421" s="30"/>
      <c r="E421" s="30"/>
      <c r="F421" s="32"/>
      <c r="H421" s="289"/>
      <c r="I421" s="290"/>
      <c r="J421" s="66"/>
      <c r="K421" s="66"/>
      <c r="L421" s="66"/>
      <c r="M421" s="66"/>
      <c r="N421" s="66"/>
      <c r="O421" s="66"/>
      <c r="P421" s="66"/>
      <c r="Q421" s="66"/>
      <c r="R421" s="365"/>
      <c r="S421" s="365"/>
      <c r="T421" s="365"/>
      <c r="U421" s="365"/>
      <c r="V421" s="365"/>
      <c r="W421" s="366"/>
      <c r="X421" s="367"/>
      <c r="Y421" s="368"/>
      <c r="Z421" s="365"/>
      <c r="AA421" s="365"/>
      <c r="AB421" s="365"/>
      <c r="AC421" s="366"/>
      <c r="AD421" s="367"/>
      <c r="AE421" s="368"/>
      <c r="AF421" s="365"/>
      <c r="AG421" s="365"/>
      <c r="AH421" s="365"/>
      <c r="AI421" s="366"/>
      <c r="AJ421" s="367"/>
      <c r="AK421" s="368"/>
    </row>
    <row r="422" spans="2:37" ht="15.75" customHeight="1">
      <c r="B422" s="31"/>
      <c r="D422" s="30"/>
      <c r="E422" s="30"/>
      <c r="F422" s="32"/>
      <c r="H422" s="289"/>
      <c r="I422" s="290"/>
      <c r="J422" s="66"/>
      <c r="K422" s="66"/>
      <c r="L422" s="66"/>
      <c r="M422" s="66"/>
      <c r="N422" s="66"/>
      <c r="O422" s="66"/>
      <c r="P422" s="66"/>
      <c r="Q422" s="66"/>
      <c r="R422" s="365"/>
      <c r="S422" s="365"/>
      <c r="T422" s="365"/>
      <c r="U422" s="365"/>
      <c r="V422" s="365"/>
      <c r="W422" s="366"/>
      <c r="X422" s="367"/>
      <c r="Y422" s="368"/>
      <c r="Z422" s="365"/>
      <c r="AA422" s="365"/>
      <c r="AB422" s="365"/>
      <c r="AC422" s="366"/>
      <c r="AD422" s="367"/>
      <c r="AE422" s="368"/>
      <c r="AF422" s="365"/>
      <c r="AG422" s="365"/>
      <c r="AH422" s="365"/>
      <c r="AI422" s="366"/>
      <c r="AJ422" s="367"/>
      <c r="AK422" s="368"/>
    </row>
    <row r="423" spans="2:37" ht="15.75" customHeight="1">
      <c r="B423" s="31"/>
      <c r="D423" s="30"/>
      <c r="E423" s="30"/>
      <c r="F423" s="32"/>
      <c r="H423" s="289"/>
      <c r="I423" s="290"/>
      <c r="J423" s="66"/>
      <c r="K423" s="66"/>
      <c r="L423" s="66"/>
      <c r="M423" s="66"/>
      <c r="N423" s="66"/>
      <c r="O423" s="66"/>
      <c r="P423" s="66"/>
      <c r="Q423" s="66"/>
      <c r="R423" s="365"/>
      <c r="S423" s="365"/>
      <c r="T423" s="365"/>
      <c r="U423" s="365"/>
      <c r="V423" s="365"/>
      <c r="W423" s="366"/>
      <c r="X423" s="367"/>
      <c r="Y423" s="368"/>
      <c r="Z423" s="365"/>
      <c r="AA423" s="365"/>
      <c r="AB423" s="365"/>
      <c r="AC423" s="366"/>
      <c r="AD423" s="367"/>
      <c r="AE423" s="368"/>
      <c r="AF423" s="365"/>
      <c r="AG423" s="365"/>
      <c r="AH423" s="365"/>
      <c r="AI423" s="366"/>
      <c r="AJ423" s="367"/>
      <c r="AK423" s="368"/>
    </row>
    <row r="424" spans="2:37" ht="15.75" customHeight="1">
      <c r="B424" s="31"/>
      <c r="D424" s="30"/>
      <c r="E424" s="30"/>
      <c r="F424" s="32"/>
      <c r="H424" s="289"/>
      <c r="I424" s="290"/>
      <c r="J424" s="66"/>
      <c r="K424" s="66"/>
      <c r="L424" s="66"/>
      <c r="M424" s="66"/>
      <c r="N424" s="66"/>
      <c r="O424" s="66"/>
      <c r="P424" s="66"/>
      <c r="Q424" s="66"/>
      <c r="R424" s="365"/>
      <c r="S424" s="365"/>
      <c r="T424" s="365"/>
      <c r="U424" s="365"/>
      <c r="V424" s="365"/>
      <c r="W424" s="366"/>
      <c r="X424" s="367"/>
      <c r="Y424" s="368"/>
      <c r="Z424" s="365"/>
      <c r="AA424" s="365"/>
      <c r="AB424" s="365"/>
      <c r="AC424" s="366"/>
      <c r="AD424" s="367"/>
      <c r="AE424" s="368"/>
      <c r="AF424" s="365"/>
      <c r="AG424" s="365"/>
      <c r="AH424" s="365"/>
      <c r="AI424" s="366"/>
      <c r="AJ424" s="367"/>
      <c r="AK424" s="368"/>
    </row>
    <row r="425" spans="2:37" ht="15.75" customHeight="1">
      <c r="B425" s="31"/>
      <c r="D425" s="30"/>
      <c r="E425" s="30"/>
      <c r="F425" s="32"/>
      <c r="H425" s="289"/>
      <c r="I425" s="290"/>
      <c r="J425" s="66"/>
      <c r="K425" s="66"/>
      <c r="L425" s="66"/>
      <c r="M425" s="66"/>
      <c r="N425" s="66"/>
      <c r="O425" s="66"/>
      <c r="P425" s="66"/>
      <c r="Q425" s="66"/>
      <c r="R425" s="365"/>
      <c r="S425" s="365"/>
      <c r="T425" s="365"/>
      <c r="U425" s="365"/>
      <c r="V425" s="365"/>
      <c r="W425" s="366"/>
      <c r="X425" s="367"/>
      <c r="Y425" s="368"/>
      <c r="Z425" s="365"/>
      <c r="AA425" s="365"/>
      <c r="AB425" s="365"/>
      <c r="AC425" s="366"/>
      <c r="AD425" s="367"/>
      <c r="AE425" s="368"/>
      <c r="AF425" s="365"/>
      <c r="AG425" s="365"/>
      <c r="AH425" s="365"/>
      <c r="AI425" s="366"/>
      <c r="AJ425" s="367"/>
      <c r="AK425" s="368"/>
    </row>
    <row r="426" spans="2:37" ht="15.75" customHeight="1">
      <c r="B426" s="31"/>
      <c r="D426" s="30"/>
      <c r="E426" s="30"/>
      <c r="F426" s="32"/>
      <c r="H426" s="289"/>
      <c r="I426" s="290"/>
      <c r="J426" s="66"/>
      <c r="K426" s="66"/>
      <c r="L426" s="66"/>
      <c r="M426" s="66"/>
      <c r="N426" s="66"/>
      <c r="O426" s="66"/>
      <c r="P426" s="66"/>
      <c r="Q426" s="66"/>
      <c r="R426" s="365"/>
      <c r="S426" s="365"/>
      <c r="T426" s="365"/>
      <c r="U426" s="365"/>
      <c r="V426" s="365"/>
      <c r="W426" s="366"/>
      <c r="X426" s="367"/>
      <c r="Y426" s="368"/>
      <c r="Z426" s="365"/>
      <c r="AA426" s="365"/>
      <c r="AB426" s="365"/>
      <c r="AC426" s="366"/>
      <c r="AD426" s="367"/>
      <c r="AE426" s="368"/>
      <c r="AF426" s="365"/>
      <c r="AG426" s="365"/>
      <c r="AH426" s="365"/>
      <c r="AI426" s="366"/>
      <c r="AJ426" s="367"/>
      <c r="AK426" s="368"/>
    </row>
    <row r="427" spans="2:37" ht="15.75" customHeight="1">
      <c r="B427" s="31"/>
      <c r="D427" s="30"/>
      <c r="E427" s="30"/>
      <c r="F427" s="32"/>
      <c r="H427" s="289"/>
      <c r="I427" s="290"/>
      <c r="J427" s="66"/>
      <c r="K427" s="66"/>
      <c r="L427" s="66"/>
      <c r="M427" s="66"/>
      <c r="N427" s="66"/>
      <c r="O427" s="66"/>
      <c r="P427" s="66"/>
      <c r="Q427" s="66"/>
      <c r="R427" s="365"/>
      <c r="S427" s="365"/>
      <c r="T427" s="365"/>
      <c r="U427" s="365"/>
      <c r="V427" s="365"/>
      <c r="W427" s="366"/>
      <c r="X427" s="367"/>
      <c r="Y427" s="368"/>
      <c r="Z427" s="365"/>
      <c r="AA427" s="365"/>
      <c r="AB427" s="365"/>
      <c r="AC427" s="366"/>
      <c r="AD427" s="367"/>
      <c r="AE427" s="368"/>
      <c r="AF427" s="365"/>
      <c r="AG427" s="365"/>
      <c r="AH427" s="365"/>
      <c r="AI427" s="366"/>
      <c r="AJ427" s="367"/>
      <c r="AK427" s="368"/>
    </row>
    <row r="428" spans="2:37" ht="15.75" customHeight="1">
      <c r="B428" s="31"/>
      <c r="D428" s="30"/>
      <c r="E428" s="30"/>
      <c r="F428" s="32"/>
      <c r="H428" s="289"/>
      <c r="I428" s="290"/>
      <c r="J428" s="66"/>
      <c r="K428" s="66"/>
      <c r="L428" s="66"/>
      <c r="M428" s="66"/>
      <c r="N428" s="66"/>
      <c r="O428" s="66"/>
      <c r="P428" s="66"/>
      <c r="Q428" s="66"/>
      <c r="R428" s="365"/>
      <c r="S428" s="365"/>
      <c r="T428" s="365"/>
      <c r="U428" s="365"/>
      <c r="V428" s="365"/>
      <c r="W428" s="366"/>
      <c r="X428" s="367"/>
      <c r="Y428" s="368"/>
      <c r="Z428" s="365"/>
      <c r="AA428" s="365"/>
      <c r="AB428" s="365"/>
      <c r="AC428" s="366"/>
      <c r="AD428" s="367"/>
      <c r="AE428" s="368"/>
      <c r="AF428" s="365"/>
      <c r="AG428" s="365"/>
      <c r="AH428" s="365"/>
      <c r="AI428" s="366"/>
      <c r="AJ428" s="367"/>
      <c r="AK428" s="368"/>
    </row>
    <row r="429" spans="2:37" ht="15.75" customHeight="1">
      <c r="B429" s="31"/>
      <c r="D429" s="30"/>
      <c r="E429" s="30"/>
      <c r="F429" s="32"/>
      <c r="H429" s="289"/>
      <c r="I429" s="290"/>
      <c r="J429" s="66"/>
      <c r="K429" s="66"/>
      <c r="L429" s="66"/>
      <c r="M429" s="66"/>
      <c r="N429" s="66"/>
      <c r="O429" s="66"/>
      <c r="P429" s="66"/>
      <c r="Q429" s="66"/>
      <c r="R429" s="365"/>
      <c r="S429" s="365"/>
      <c r="T429" s="365"/>
      <c r="U429" s="365"/>
      <c r="V429" s="365"/>
      <c r="W429" s="366"/>
      <c r="X429" s="367"/>
      <c r="Y429" s="368"/>
      <c r="Z429" s="365"/>
      <c r="AA429" s="365"/>
      <c r="AB429" s="365"/>
      <c r="AC429" s="366"/>
      <c r="AD429" s="367"/>
      <c r="AE429" s="368"/>
      <c r="AF429" s="365"/>
      <c r="AG429" s="365"/>
      <c r="AH429" s="365"/>
      <c r="AI429" s="366"/>
      <c r="AJ429" s="367"/>
      <c r="AK429" s="368"/>
    </row>
    <row r="430" spans="2:37" ht="15.75" customHeight="1">
      <c r="B430" s="31"/>
      <c r="D430" s="30"/>
      <c r="E430" s="30"/>
      <c r="F430" s="32"/>
      <c r="H430" s="289"/>
      <c r="I430" s="290"/>
      <c r="J430" s="66"/>
      <c r="K430" s="66"/>
      <c r="L430" s="66"/>
      <c r="M430" s="66"/>
      <c r="N430" s="66"/>
      <c r="O430" s="66"/>
      <c r="P430" s="66"/>
      <c r="Q430" s="66"/>
      <c r="R430" s="365"/>
      <c r="S430" s="365"/>
      <c r="T430" s="365"/>
      <c r="U430" s="365"/>
      <c r="V430" s="365"/>
      <c r="W430" s="366"/>
      <c r="X430" s="367"/>
      <c r="Y430" s="368"/>
      <c r="Z430" s="365"/>
      <c r="AA430" s="365"/>
      <c r="AB430" s="365"/>
      <c r="AC430" s="366"/>
      <c r="AD430" s="367"/>
      <c r="AE430" s="368"/>
      <c r="AF430" s="365"/>
      <c r="AG430" s="365"/>
      <c r="AH430" s="365"/>
      <c r="AI430" s="366"/>
      <c r="AJ430" s="367"/>
      <c r="AK430" s="368"/>
    </row>
    <row r="431" spans="2:37" ht="15.75" customHeight="1">
      <c r="B431" s="31"/>
      <c r="D431" s="30"/>
      <c r="E431" s="30"/>
      <c r="F431" s="32"/>
      <c r="H431" s="289"/>
      <c r="I431" s="290"/>
      <c r="J431" s="66"/>
      <c r="K431" s="66"/>
      <c r="L431" s="66"/>
      <c r="M431" s="66"/>
      <c r="N431" s="66"/>
      <c r="O431" s="66"/>
      <c r="P431" s="66"/>
      <c r="Q431" s="66"/>
      <c r="R431" s="365"/>
      <c r="S431" s="365"/>
      <c r="T431" s="365"/>
      <c r="U431" s="365"/>
      <c r="V431" s="365"/>
      <c r="W431" s="366"/>
      <c r="X431" s="367"/>
      <c r="Y431" s="368"/>
      <c r="Z431" s="365"/>
      <c r="AA431" s="365"/>
      <c r="AB431" s="365"/>
      <c r="AC431" s="366"/>
      <c r="AD431" s="367"/>
      <c r="AE431" s="368"/>
      <c r="AF431" s="365"/>
      <c r="AG431" s="365"/>
      <c r="AH431" s="365"/>
      <c r="AI431" s="366"/>
      <c r="AJ431" s="367"/>
      <c r="AK431" s="368"/>
    </row>
    <row r="432" spans="2:37" ht="15.75" customHeight="1">
      <c r="B432" s="31"/>
      <c r="D432" s="30"/>
      <c r="E432" s="30"/>
      <c r="F432" s="32"/>
      <c r="H432" s="289"/>
      <c r="I432" s="290"/>
      <c r="J432" s="66"/>
      <c r="K432" s="66"/>
      <c r="L432" s="66"/>
      <c r="M432" s="66"/>
      <c r="N432" s="66"/>
      <c r="O432" s="66"/>
      <c r="P432" s="66"/>
      <c r="Q432" s="66"/>
      <c r="R432" s="365"/>
      <c r="S432" s="365"/>
      <c r="T432" s="365"/>
      <c r="U432" s="365"/>
      <c r="V432" s="365"/>
      <c r="W432" s="366"/>
      <c r="X432" s="367"/>
      <c r="Y432" s="368"/>
      <c r="Z432" s="365"/>
      <c r="AA432" s="365"/>
      <c r="AB432" s="365"/>
      <c r="AC432" s="366"/>
      <c r="AD432" s="367"/>
      <c r="AE432" s="368"/>
      <c r="AF432" s="365"/>
      <c r="AG432" s="365"/>
      <c r="AH432" s="365"/>
      <c r="AI432" s="366"/>
      <c r="AJ432" s="367"/>
      <c r="AK432" s="368"/>
    </row>
    <row r="433" spans="2:37" ht="15.75" customHeight="1">
      <c r="B433" s="31"/>
      <c r="D433" s="30"/>
      <c r="E433" s="30"/>
      <c r="F433" s="32"/>
      <c r="H433" s="289"/>
      <c r="I433" s="290"/>
      <c r="J433" s="66"/>
      <c r="K433" s="66"/>
      <c r="L433" s="66"/>
      <c r="M433" s="66"/>
      <c r="N433" s="66"/>
      <c r="O433" s="66"/>
      <c r="P433" s="66"/>
      <c r="Q433" s="66"/>
      <c r="R433" s="365"/>
      <c r="S433" s="365"/>
      <c r="T433" s="365"/>
      <c r="U433" s="365"/>
      <c r="V433" s="365"/>
      <c r="W433" s="366"/>
      <c r="X433" s="367"/>
      <c r="Y433" s="368"/>
      <c r="Z433" s="365"/>
      <c r="AA433" s="365"/>
      <c r="AB433" s="365"/>
      <c r="AC433" s="366"/>
      <c r="AD433" s="367"/>
      <c r="AE433" s="368"/>
      <c r="AF433" s="365"/>
      <c r="AG433" s="365"/>
      <c r="AH433" s="365"/>
      <c r="AI433" s="366"/>
      <c r="AJ433" s="367"/>
      <c r="AK433" s="368"/>
    </row>
    <row r="434" spans="2:37" ht="15.75" customHeight="1">
      <c r="B434" s="31"/>
      <c r="D434" s="30"/>
      <c r="E434" s="30"/>
      <c r="F434" s="32"/>
      <c r="H434" s="289"/>
      <c r="I434" s="290"/>
      <c r="J434" s="66"/>
      <c r="K434" s="66"/>
      <c r="L434" s="66"/>
      <c r="M434" s="66"/>
      <c r="N434" s="66"/>
      <c r="O434" s="66"/>
      <c r="P434" s="66"/>
      <c r="Q434" s="66"/>
      <c r="R434" s="365"/>
      <c r="S434" s="365"/>
      <c r="T434" s="365"/>
      <c r="U434" s="365"/>
      <c r="V434" s="365"/>
      <c r="W434" s="366"/>
      <c r="X434" s="367"/>
      <c r="Y434" s="368"/>
      <c r="Z434" s="365"/>
      <c r="AA434" s="365"/>
      <c r="AB434" s="365"/>
      <c r="AC434" s="366"/>
      <c r="AD434" s="367"/>
      <c r="AE434" s="368"/>
      <c r="AF434" s="365"/>
      <c r="AG434" s="365"/>
      <c r="AH434" s="365"/>
      <c r="AI434" s="366"/>
      <c r="AJ434" s="367"/>
      <c r="AK434" s="368"/>
    </row>
    <row r="435" spans="2:37" ht="15.75" customHeight="1">
      <c r="B435" s="31"/>
      <c r="D435" s="30"/>
      <c r="E435" s="30"/>
      <c r="F435" s="32"/>
      <c r="H435" s="289"/>
      <c r="I435" s="290"/>
      <c r="J435" s="66"/>
      <c r="K435" s="66"/>
      <c r="L435" s="66"/>
      <c r="M435" s="66"/>
      <c r="N435" s="66"/>
      <c r="O435" s="66"/>
      <c r="P435" s="66"/>
      <c r="Q435" s="66"/>
      <c r="R435" s="365"/>
      <c r="S435" s="365"/>
      <c r="T435" s="365"/>
      <c r="U435" s="365"/>
      <c r="V435" s="365"/>
      <c r="W435" s="366"/>
      <c r="X435" s="367"/>
      <c r="Y435" s="368"/>
      <c r="Z435" s="365"/>
      <c r="AA435" s="365"/>
      <c r="AB435" s="365"/>
      <c r="AC435" s="366"/>
      <c r="AD435" s="367"/>
      <c r="AE435" s="368"/>
      <c r="AF435" s="365"/>
      <c r="AG435" s="365"/>
      <c r="AH435" s="365"/>
      <c r="AI435" s="366"/>
      <c r="AJ435" s="367"/>
      <c r="AK435" s="368"/>
    </row>
    <row r="436" spans="2:37" ht="15.75" customHeight="1">
      <c r="B436" s="31"/>
      <c r="D436" s="30"/>
      <c r="E436" s="30"/>
      <c r="F436" s="32"/>
      <c r="H436" s="289"/>
      <c r="I436" s="290"/>
      <c r="J436" s="66"/>
      <c r="K436" s="66"/>
      <c r="L436" s="66"/>
      <c r="M436" s="66"/>
      <c r="N436" s="66"/>
      <c r="O436" s="66"/>
      <c r="P436" s="66"/>
      <c r="Q436" s="66"/>
      <c r="R436" s="365"/>
      <c r="S436" s="365"/>
      <c r="T436" s="365"/>
      <c r="U436" s="365"/>
      <c r="V436" s="365"/>
      <c r="W436" s="366"/>
      <c r="X436" s="367"/>
      <c r="Y436" s="368"/>
      <c r="Z436" s="365"/>
      <c r="AA436" s="365"/>
      <c r="AB436" s="365"/>
      <c r="AC436" s="366"/>
      <c r="AD436" s="367"/>
      <c r="AE436" s="368"/>
      <c r="AF436" s="365"/>
      <c r="AG436" s="365"/>
      <c r="AH436" s="365"/>
      <c r="AI436" s="366"/>
      <c r="AJ436" s="367"/>
      <c r="AK436" s="368"/>
    </row>
    <row r="437" spans="2:37" ht="15.75" customHeight="1">
      <c r="B437" s="31"/>
      <c r="D437" s="30"/>
      <c r="E437" s="30"/>
      <c r="F437" s="32"/>
      <c r="H437" s="289"/>
      <c r="I437" s="290"/>
      <c r="J437" s="66"/>
      <c r="K437" s="66"/>
      <c r="L437" s="66"/>
      <c r="M437" s="66"/>
      <c r="N437" s="66"/>
      <c r="O437" s="66"/>
      <c r="P437" s="66"/>
      <c r="Q437" s="66"/>
      <c r="R437" s="365"/>
      <c r="S437" s="365"/>
      <c r="T437" s="365"/>
      <c r="U437" s="365"/>
      <c r="V437" s="365"/>
      <c r="W437" s="366"/>
      <c r="X437" s="367"/>
      <c r="Y437" s="368"/>
      <c r="Z437" s="365"/>
      <c r="AA437" s="365"/>
      <c r="AB437" s="365"/>
      <c r="AC437" s="366"/>
      <c r="AD437" s="367"/>
      <c r="AE437" s="368"/>
      <c r="AF437" s="365"/>
      <c r="AG437" s="365"/>
      <c r="AH437" s="365"/>
      <c r="AI437" s="366"/>
      <c r="AJ437" s="367"/>
      <c r="AK437" s="368"/>
    </row>
    <row r="438" spans="2:37" ht="15.75" customHeight="1">
      <c r="B438" s="31"/>
      <c r="D438" s="30"/>
      <c r="E438" s="30"/>
      <c r="F438" s="32"/>
      <c r="H438" s="289"/>
      <c r="I438" s="290"/>
      <c r="J438" s="66"/>
      <c r="K438" s="66"/>
      <c r="L438" s="66"/>
      <c r="M438" s="66"/>
      <c r="N438" s="66"/>
      <c r="O438" s="66"/>
      <c r="P438" s="66"/>
      <c r="Q438" s="66"/>
      <c r="R438" s="365"/>
      <c r="S438" s="365"/>
      <c r="T438" s="365"/>
      <c r="U438" s="365"/>
      <c r="V438" s="365"/>
      <c r="W438" s="366"/>
      <c r="X438" s="367"/>
      <c r="Y438" s="368"/>
      <c r="Z438" s="365"/>
      <c r="AA438" s="365"/>
      <c r="AB438" s="365"/>
      <c r="AC438" s="366"/>
      <c r="AD438" s="367"/>
      <c r="AE438" s="368"/>
      <c r="AF438" s="365"/>
      <c r="AG438" s="365"/>
      <c r="AH438" s="365"/>
      <c r="AI438" s="366"/>
      <c r="AJ438" s="367"/>
      <c r="AK438" s="368"/>
    </row>
    <row r="439" spans="2:37" ht="15.75" customHeight="1">
      <c r="B439" s="31"/>
      <c r="D439" s="30"/>
      <c r="E439" s="30"/>
      <c r="F439" s="32"/>
      <c r="H439" s="289"/>
      <c r="I439" s="290"/>
      <c r="J439" s="66"/>
      <c r="K439" s="66"/>
      <c r="L439" s="66"/>
      <c r="M439" s="66"/>
      <c r="N439" s="66"/>
      <c r="O439" s="66"/>
      <c r="P439" s="66"/>
      <c r="Q439" s="66"/>
      <c r="R439" s="365"/>
      <c r="S439" s="365"/>
      <c r="T439" s="365"/>
      <c r="U439" s="365"/>
      <c r="V439" s="365"/>
      <c r="W439" s="366"/>
      <c r="X439" s="367"/>
      <c r="Y439" s="368"/>
      <c r="Z439" s="365"/>
      <c r="AA439" s="365"/>
      <c r="AB439" s="365"/>
      <c r="AC439" s="366"/>
      <c r="AD439" s="367"/>
      <c r="AE439" s="368"/>
      <c r="AF439" s="365"/>
      <c r="AG439" s="365"/>
      <c r="AH439" s="365"/>
      <c r="AI439" s="366"/>
      <c r="AJ439" s="367"/>
      <c r="AK439" s="368"/>
    </row>
    <row r="440" spans="2:37" ht="15.75" customHeight="1">
      <c r="B440" s="31"/>
      <c r="D440" s="30"/>
      <c r="E440" s="30"/>
      <c r="F440" s="32"/>
      <c r="H440" s="289"/>
      <c r="I440" s="290"/>
      <c r="J440" s="66"/>
      <c r="K440" s="66"/>
      <c r="L440" s="66"/>
      <c r="M440" s="66"/>
      <c r="N440" s="66"/>
      <c r="O440" s="66"/>
      <c r="P440" s="66"/>
      <c r="Q440" s="66"/>
      <c r="R440" s="365"/>
      <c r="S440" s="365"/>
      <c r="T440" s="365"/>
      <c r="U440" s="365"/>
      <c r="V440" s="365"/>
      <c r="W440" s="366"/>
      <c r="X440" s="367"/>
      <c r="Y440" s="368"/>
      <c r="Z440" s="365"/>
      <c r="AA440" s="365"/>
      <c r="AB440" s="365"/>
      <c r="AC440" s="366"/>
      <c r="AD440" s="367"/>
      <c r="AE440" s="368"/>
      <c r="AF440" s="365"/>
      <c r="AG440" s="365"/>
      <c r="AH440" s="365"/>
      <c r="AI440" s="366"/>
      <c r="AJ440" s="367"/>
      <c r="AK440" s="368"/>
    </row>
    <row r="441" spans="2:37" ht="15.75" customHeight="1">
      <c r="B441" s="31"/>
      <c r="D441" s="30"/>
      <c r="E441" s="30"/>
      <c r="F441" s="32"/>
      <c r="H441" s="289"/>
      <c r="I441" s="290"/>
      <c r="J441" s="66"/>
      <c r="K441" s="66"/>
      <c r="L441" s="66"/>
      <c r="M441" s="66"/>
      <c r="N441" s="66"/>
      <c r="O441" s="66"/>
      <c r="P441" s="66"/>
      <c r="Q441" s="66"/>
      <c r="R441" s="365"/>
      <c r="S441" s="365"/>
      <c r="T441" s="365"/>
      <c r="U441" s="365"/>
      <c r="V441" s="365"/>
      <c r="W441" s="366"/>
      <c r="X441" s="367"/>
      <c r="Y441" s="368"/>
      <c r="Z441" s="365"/>
      <c r="AA441" s="365"/>
      <c r="AB441" s="365"/>
      <c r="AC441" s="366"/>
      <c r="AD441" s="367"/>
      <c r="AE441" s="368"/>
      <c r="AF441" s="365"/>
      <c r="AG441" s="365"/>
      <c r="AH441" s="365"/>
      <c r="AI441" s="366"/>
      <c r="AJ441" s="367"/>
      <c r="AK441" s="368"/>
    </row>
    <row r="442" spans="2:37" ht="15.75" customHeight="1">
      <c r="B442" s="31"/>
      <c r="D442" s="30"/>
      <c r="E442" s="30"/>
      <c r="F442" s="32"/>
      <c r="H442" s="289"/>
      <c r="I442" s="290"/>
      <c r="J442" s="66"/>
      <c r="K442" s="66"/>
      <c r="L442" s="66"/>
      <c r="M442" s="66"/>
      <c r="N442" s="66"/>
      <c r="O442" s="66"/>
      <c r="P442" s="66"/>
      <c r="Q442" s="66"/>
      <c r="R442" s="365"/>
      <c r="S442" s="365"/>
      <c r="T442" s="365"/>
      <c r="U442" s="365"/>
      <c r="V442" s="365"/>
      <c r="W442" s="366"/>
      <c r="X442" s="367"/>
      <c r="Y442" s="368"/>
      <c r="Z442" s="365"/>
      <c r="AA442" s="365"/>
      <c r="AB442" s="365"/>
      <c r="AC442" s="366"/>
      <c r="AD442" s="367"/>
      <c r="AE442" s="368"/>
      <c r="AF442" s="365"/>
      <c r="AG442" s="365"/>
      <c r="AH442" s="365"/>
      <c r="AI442" s="366"/>
      <c r="AJ442" s="367"/>
      <c r="AK442" s="368"/>
    </row>
    <row r="443" spans="2:37" ht="15.75" customHeight="1">
      <c r="B443" s="31"/>
      <c r="D443" s="30"/>
      <c r="E443" s="30"/>
      <c r="F443" s="32"/>
      <c r="H443" s="289"/>
      <c r="I443" s="290"/>
      <c r="J443" s="66"/>
      <c r="K443" s="66"/>
      <c r="L443" s="66"/>
      <c r="M443" s="66"/>
      <c r="N443" s="66"/>
      <c r="O443" s="66"/>
      <c r="P443" s="66"/>
      <c r="Q443" s="66"/>
      <c r="R443" s="365"/>
      <c r="S443" s="365"/>
      <c r="T443" s="365"/>
      <c r="U443" s="365"/>
      <c r="V443" s="365"/>
      <c r="W443" s="366"/>
      <c r="X443" s="367"/>
      <c r="Y443" s="368"/>
      <c r="Z443" s="365"/>
      <c r="AA443" s="365"/>
      <c r="AB443" s="365"/>
      <c r="AC443" s="366"/>
      <c r="AD443" s="367"/>
      <c r="AE443" s="368"/>
      <c r="AF443" s="365"/>
      <c r="AG443" s="365"/>
      <c r="AH443" s="365"/>
      <c r="AI443" s="366"/>
      <c r="AJ443" s="367"/>
      <c r="AK443" s="368"/>
    </row>
    <row r="444" spans="2:37" ht="15.75" customHeight="1">
      <c r="B444" s="31"/>
      <c r="D444" s="30"/>
      <c r="E444" s="30"/>
      <c r="F444" s="32"/>
      <c r="H444" s="289"/>
      <c r="I444" s="290"/>
      <c r="J444" s="66"/>
      <c r="K444" s="66"/>
      <c r="L444" s="66"/>
      <c r="M444" s="66"/>
      <c r="N444" s="66"/>
      <c r="O444" s="66"/>
      <c r="P444" s="66"/>
      <c r="Q444" s="66"/>
      <c r="R444" s="365"/>
      <c r="S444" s="365"/>
      <c r="T444" s="365"/>
      <c r="U444" s="365"/>
      <c r="V444" s="365"/>
      <c r="W444" s="366"/>
      <c r="X444" s="367"/>
      <c r="Y444" s="368"/>
      <c r="Z444" s="365"/>
      <c r="AA444" s="365"/>
      <c r="AB444" s="365"/>
      <c r="AC444" s="366"/>
      <c r="AD444" s="367"/>
      <c r="AE444" s="368"/>
      <c r="AF444" s="365"/>
      <c r="AG444" s="365"/>
      <c r="AH444" s="365"/>
      <c r="AI444" s="366"/>
      <c r="AJ444" s="367"/>
      <c r="AK444" s="368"/>
    </row>
    <row r="445" spans="2:37" ht="15.75" customHeight="1">
      <c r="B445" s="31"/>
      <c r="D445" s="30"/>
      <c r="E445" s="30"/>
      <c r="F445" s="32"/>
      <c r="H445" s="289"/>
      <c r="I445" s="290"/>
      <c r="J445" s="66"/>
      <c r="K445" s="66"/>
      <c r="L445" s="66"/>
      <c r="M445" s="66"/>
      <c r="N445" s="66"/>
      <c r="O445" s="66"/>
      <c r="P445" s="66"/>
      <c r="Q445" s="66"/>
      <c r="R445" s="365"/>
      <c r="S445" s="365"/>
      <c r="T445" s="365"/>
      <c r="U445" s="365"/>
      <c r="V445" s="365"/>
      <c r="W445" s="366"/>
      <c r="X445" s="367"/>
      <c r="Y445" s="368"/>
      <c r="Z445" s="365"/>
      <c r="AA445" s="365"/>
      <c r="AB445" s="365"/>
      <c r="AC445" s="366"/>
      <c r="AD445" s="367"/>
      <c r="AE445" s="368"/>
      <c r="AF445" s="365"/>
      <c r="AG445" s="365"/>
      <c r="AH445" s="365"/>
      <c r="AI445" s="366"/>
      <c r="AJ445" s="367"/>
      <c r="AK445" s="368"/>
    </row>
    <row r="446" spans="2:37" ht="15.75" customHeight="1">
      <c r="B446" s="31"/>
      <c r="D446" s="30"/>
      <c r="E446" s="30"/>
      <c r="F446" s="32"/>
      <c r="H446" s="289"/>
      <c r="I446" s="290"/>
      <c r="J446" s="66"/>
      <c r="K446" s="66"/>
      <c r="L446" s="66"/>
      <c r="M446" s="66"/>
      <c r="N446" s="66"/>
      <c r="O446" s="66"/>
      <c r="P446" s="66"/>
      <c r="Q446" s="66"/>
      <c r="R446" s="365"/>
      <c r="S446" s="365"/>
      <c r="T446" s="365"/>
      <c r="U446" s="365"/>
      <c r="V446" s="365"/>
      <c r="W446" s="366"/>
      <c r="X446" s="367"/>
      <c r="Y446" s="368"/>
      <c r="Z446" s="365"/>
      <c r="AA446" s="365"/>
      <c r="AB446" s="365"/>
      <c r="AC446" s="366"/>
      <c r="AD446" s="367"/>
      <c r="AE446" s="368"/>
      <c r="AF446" s="365"/>
      <c r="AG446" s="365"/>
      <c r="AH446" s="365"/>
      <c r="AI446" s="366"/>
      <c r="AJ446" s="367"/>
      <c r="AK446" s="368"/>
    </row>
    <row r="447" spans="2:37" ht="15.75" customHeight="1">
      <c r="B447" s="31"/>
      <c r="D447" s="30"/>
      <c r="E447" s="30"/>
      <c r="F447" s="32"/>
      <c r="H447" s="289"/>
      <c r="I447" s="290"/>
      <c r="J447" s="66"/>
      <c r="K447" s="66"/>
      <c r="L447" s="66"/>
      <c r="M447" s="66"/>
      <c r="N447" s="66"/>
      <c r="O447" s="66"/>
      <c r="P447" s="66"/>
      <c r="Q447" s="66"/>
      <c r="R447" s="365"/>
      <c r="S447" s="365"/>
      <c r="T447" s="365"/>
      <c r="U447" s="365"/>
      <c r="V447" s="365"/>
      <c r="W447" s="366"/>
      <c r="X447" s="367"/>
      <c r="Y447" s="368"/>
      <c r="Z447" s="365"/>
      <c r="AA447" s="365"/>
      <c r="AB447" s="365"/>
      <c r="AC447" s="366"/>
      <c r="AD447" s="367"/>
      <c r="AE447" s="368"/>
      <c r="AF447" s="365"/>
      <c r="AG447" s="365"/>
      <c r="AH447" s="365"/>
      <c r="AI447" s="366"/>
      <c r="AJ447" s="367"/>
      <c r="AK447" s="368"/>
    </row>
    <row r="448" spans="2:37" ht="15.75" customHeight="1">
      <c r="B448" s="31"/>
      <c r="D448" s="30"/>
      <c r="E448" s="30"/>
      <c r="F448" s="32"/>
      <c r="H448" s="289"/>
      <c r="I448" s="290"/>
      <c r="J448" s="66"/>
      <c r="K448" s="66"/>
      <c r="L448" s="66"/>
      <c r="M448" s="66"/>
      <c r="N448" s="66"/>
      <c r="O448" s="66"/>
      <c r="P448" s="66"/>
      <c r="Q448" s="66"/>
      <c r="R448" s="365"/>
      <c r="S448" s="365"/>
      <c r="T448" s="365"/>
      <c r="U448" s="365"/>
      <c r="V448" s="365"/>
      <c r="W448" s="366"/>
      <c r="X448" s="367"/>
      <c r="Y448" s="368"/>
      <c r="Z448" s="365"/>
      <c r="AA448" s="365"/>
      <c r="AB448" s="365"/>
      <c r="AC448" s="366"/>
      <c r="AD448" s="367"/>
      <c r="AE448" s="368"/>
      <c r="AF448" s="365"/>
      <c r="AG448" s="365"/>
      <c r="AH448" s="365"/>
      <c r="AI448" s="366"/>
      <c r="AJ448" s="367"/>
      <c r="AK448" s="368"/>
    </row>
    <row r="449" spans="2:37" ht="15.75" customHeight="1">
      <c r="B449" s="31"/>
      <c r="D449" s="30"/>
      <c r="E449" s="30"/>
      <c r="F449" s="32"/>
      <c r="H449" s="289"/>
      <c r="I449" s="290"/>
      <c r="J449" s="66"/>
      <c r="K449" s="66"/>
      <c r="L449" s="66"/>
      <c r="M449" s="66"/>
      <c r="N449" s="66"/>
      <c r="O449" s="66"/>
      <c r="P449" s="66"/>
      <c r="Q449" s="66"/>
      <c r="R449" s="365"/>
      <c r="S449" s="365"/>
      <c r="T449" s="365"/>
      <c r="U449" s="365"/>
      <c r="V449" s="365"/>
      <c r="W449" s="366"/>
      <c r="X449" s="367"/>
      <c r="Y449" s="368"/>
      <c r="Z449" s="365"/>
      <c r="AA449" s="365"/>
      <c r="AB449" s="365"/>
      <c r="AC449" s="366"/>
      <c r="AD449" s="367"/>
      <c r="AE449" s="368"/>
      <c r="AF449" s="365"/>
      <c r="AG449" s="365"/>
      <c r="AH449" s="365"/>
      <c r="AI449" s="366"/>
      <c r="AJ449" s="367"/>
      <c r="AK449" s="368"/>
    </row>
    <row r="450" spans="2:37" ht="15.75" customHeight="1">
      <c r="B450" s="31"/>
      <c r="D450" s="30"/>
      <c r="E450" s="30"/>
      <c r="F450" s="32"/>
      <c r="H450" s="289"/>
      <c r="I450" s="290"/>
      <c r="J450" s="66"/>
      <c r="K450" s="66"/>
      <c r="L450" s="66"/>
      <c r="M450" s="66"/>
      <c r="N450" s="66"/>
      <c r="O450" s="66"/>
      <c r="P450" s="66"/>
      <c r="Q450" s="66"/>
      <c r="R450" s="365"/>
      <c r="S450" s="365"/>
      <c r="T450" s="365"/>
      <c r="U450" s="365"/>
      <c r="V450" s="365"/>
      <c r="W450" s="366"/>
      <c r="X450" s="367"/>
      <c r="Y450" s="368"/>
      <c r="Z450" s="365"/>
      <c r="AA450" s="365"/>
      <c r="AB450" s="365"/>
      <c r="AC450" s="366"/>
      <c r="AD450" s="367"/>
      <c r="AE450" s="368"/>
      <c r="AF450" s="365"/>
      <c r="AG450" s="365"/>
      <c r="AH450" s="365"/>
      <c r="AI450" s="366"/>
      <c r="AJ450" s="367"/>
      <c r="AK450" s="368"/>
    </row>
    <row r="451" spans="2:37" ht="15.75" customHeight="1">
      <c r="B451" s="31"/>
      <c r="D451" s="30"/>
      <c r="E451" s="30"/>
      <c r="F451" s="32"/>
      <c r="H451" s="289"/>
      <c r="I451" s="290"/>
      <c r="J451" s="66"/>
      <c r="K451" s="66"/>
      <c r="L451" s="66"/>
      <c r="M451" s="66"/>
      <c r="N451" s="66"/>
      <c r="O451" s="66"/>
      <c r="P451" s="66"/>
      <c r="Q451" s="66"/>
      <c r="R451" s="365"/>
      <c r="S451" s="365"/>
      <c r="T451" s="365"/>
      <c r="U451" s="365"/>
      <c r="V451" s="365"/>
      <c r="W451" s="366"/>
      <c r="X451" s="367"/>
      <c r="Y451" s="368"/>
      <c r="Z451" s="365"/>
      <c r="AA451" s="365"/>
      <c r="AB451" s="365"/>
      <c r="AC451" s="366"/>
      <c r="AD451" s="367"/>
      <c r="AE451" s="368"/>
      <c r="AF451" s="365"/>
      <c r="AG451" s="365"/>
      <c r="AH451" s="365"/>
      <c r="AI451" s="366"/>
      <c r="AJ451" s="367"/>
      <c r="AK451" s="368"/>
    </row>
    <row r="452" spans="2:37" ht="15.75" customHeight="1">
      <c r="B452" s="31"/>
      <c r="D452" s="30"/>
      <c r="E452" s="30"/>
      <c r="F452" s="32"/>
      <c r="H452" s="289"/>
      <c r="I452" s="290"/>
      <c r="J452" s="66"/>
      <c r="K452" s="66"/>
      <c r="L452" s="66"/>
      <c r="M452" s="66"/>
      <c r="N452" s="66"/>
      <c r="O452" s="66"/>
      <c r="P452" s="66"/>
      <c r="Q452" s="66"/>
      <c r="R452" s="365"/>
      <c r="S452" s="365"/>
      <c r="T452" s="365"/>
      <c r="U452" s="365"/>
      <c r="V452" s="365"/>
      <c r="W452" s="366"/>
      <c r="X452" s="367"/>
      <c r="Y452" s="368"/>
      <c r="Z452" s="365"/>
      <c r="AA452" s="365"/>
      <c r="AB452" s="365"/>
      <c r="AC452" s="366"/>
      <c r="AD452" s="367"/>
      <c r="AE452" s="368"/>
      <c r="AF452" s="365"/>
      <c r="AG452" s="365"/>
      <c r="AH452" s="365"/>
      <c r="AI452" s="366"/>
      <c r="AJ452" s="367"/>
      <c r="AK452" s="368"/>
    </row>
    <row r="453" spans="2:37" ht="15.75" customHeight="1">
      <c r="B453" s="31"/>
      <c r="D453" s="30"/>
      <c r="E453" s="30"/>
      <c r="F453" s="32"/>
      <c r="H453" s="289"/>
      <c r="I453" s="290"/>
      <c r="J453" s="66"/>
      <c r="K453" s="66"/>
      <c r="L453" s="66"/>
      <c r="M453" s="66"/>
      <c r="N453" s="66"/>
      <c r="O453" s="66"/>
      <c r="P453" s="66"/>
      <c r="Q453" s="66"/>
      <c r="R453" s="365"/>
      <c r="S453" s="365"/>
      <c r="T453" s="365"/>
      <c r="U453" s="365"/>
      <c r="V453" s="365"/>
      <c r="W453" s="366"/>
      <c r="X453" s="367"/>
      <c r="Y453" s="368"/>
      <c r="Z453" s="365"/>
      <c r="AA453" s="365"/>
      <c r="AB453" s="365"/>
      <c r="AC453" s="366"/>
      <c r="AD453" s="367"/>
      <c r="AE453" s="368"/>
      <c r="AF453" s="365"/>
      <c r="AG453" s="365"/>
      <c r="AH453" s="365"/>
      <c r="AI453" s="366"/>
      <c r="AJ453" s="367"/>
      <c r="AK453" s="368"/>
    </row>
    <row r="454" spans="2:37" ht="15.75" customHeight="1">
      <c r="B454" s="31"/>
      <c r="D454" s="30"/>
      <c r="E454" s="30"/>
      <c r="F454" s="32"/>
      <c r="H454" s="289"/>
      <c r="I454" s="290"/>
      <c r="J454" s="66"/>
      <c r="K454" s="66"/>
      <c r="L454" s="66"/>
      <c r="M454" s="66"/>
      <c r="N454" s="66"/>
      <c r="O454" s="66"/>
      <c r="P454" s="66"/>
      <c r="Q454" s="66"/>
      <c r="R454" s="365"/>
      <c r="S454" s="365"/>
      <c r="T454" s="365"/>
      <c r="U454" s="365"/>
      <c r="V454" s="365"/>
      <c r="W454" s="366"/>
      <c r="X454" s="367"/>
      <c r="Y454" s="368"/>
      <c r="Z454" s="365"/>
      <c r="AA454" s="365"/>
      <c r="AB454" s="365"/>
      <c r="AC454" s="366"/>
      <c r="AD454" s="367"/>
      <c r="AE454" s="368"/>
      <c r="AF454" s="365"/>
      <c r="AG454" s="365"/>
      <c r="AH454" s="365"/>
      <c r="AI454" s="366"/>
      <c r="AJ454" s="367"/>
      <c r="AK454" s="368"/>
    </row>
    <row r="455" spans="2:37" ht="15.75" customHeight="1">
      <c r="B455" s="31"/>
      <c r="D455" s="30"/>
      <c r="E455" s="30"/>
      <c r="F455" s="32"/>
      <c r="H455" s="289"/>
      <c r="I455" s="290"/>
      <c r="J455" s="66"/>
      <c r="K455" s="66"/>
      <c r="L455" s="66"/>
      <c r="M455" s="66"/>
      <c r="N455" s="66"/>
      <c r="O455" s="66"/>
      <c r="P455" s="66"/>
      <c r="Q455" s="66"/>
      <c r="R455" s="365"/>
      <c r="S455" s="365"/>
      <c r="T455" s="365"/>
      <c r="U455" s="365"/>
      <c r="V455" s="365"/>
      <c r="W455" s="366"/>
      <c r="X455" s="367"/>
      <c r="Y455" s="368"/>
      <c r="Z455" s="365"/>
      <c r="AA455" s="365"/>
      <c r="AB455" s="365"/>
      <c r="AC455" s="366"/>
      <c r="AD455" s="367"/>
      <c r="AE455" s="368"/>
      <c r="AF455" s="365"/>
      <c r="AG455" s="365"/>
      <c r="AH455" s="365"/>
      <c r="AI455" s="366"/>
      <c r="AJ455" s="367"/>
      <c r="AK455" s="368"/>
    </row>
    <row r="456" spans="2:37" ht="15.75" customHeight="1">
      <c r="B456" s="31"/>
      <c r="D456" s="30"/>
      <c r="E456" s="30"/>
      <c r="F456" s="32"/>
      <c r="H456" s="289"/>
      <c r="I456" s="290"/>
      <c r="J456" s="66"/>
      <c r="K456" s="66"/>
      <c r="L456" s="66"/>
      <c r="M456" s="66"/>
      <c r="N456" s="66"/>
      <c r="O456" s="66"/>
      <c r="P456" s="66"/>
      <c r="Q456" s="66"/>
      <c r="R456" s="365"/>
      <c r="S456" s="365"/>
      <c r="T456" s="365"/>
      <c r="U456" s="365"/>
      <c r="V456" s="365"/>
      <c r="W456" s="366"/>
      <c r="X456" s="367"/>
      <c r="Y456" s="368"/>
      <c r="Z456" s="365"/>
      <c r="AA456" s="365"/>
      <c r="AB456" s="365"/>
      <c r="AC456" s="366"/>
      <c r="AD456" s="367"/>
      <c r="AE456" s="368"/>
      <c r="AF456" s="365"/>
      <c r="AG456" s="365"/>
      <c r="AH456" s="365"/>
      <c r="AI456" s="366"/>
      <c r="AJ456" s="367"/>
      <c r="AK456" s="368"/>
    </row>
    <row r="457" spans="2:37" ht="15.75" customHeight="1">
      <c r="B457" s="31"/>
      <c r="D457" s="30"/>
      <c r="E457" s="30"/>
      <c r="F457" s="32"/>
      <c r="H457" s="289"/>
      <c r="I457" s="290"/>
      <c r="J457" s="66"/>
      <c r="K457" s="66"/>
      <c r="L457" s="66"/>
      <c r="M457" s="66"/>
      <c r="N457" s="66"/>
      <c r="O457" s="66"/>
      <c r="P457" s="66"/>
      <c r="Q457" s="66"/>
      <c r="R457" s="365"/>
      <c r="S457" s="365"/>
      <c r="T457" s="365"/>
      <c r="U457" s="365"/>
      <c r="V457" s="365"/>
      <c r="W457" s="366"/>
      <c r="X457" s="367"/>
      <c r="Y457" s="368"/>
      <c r="Z457" s="365"/>
      <c r="AA457" s="365"/>
      <c r="AB457" s="365"/>
      <c r="AC457" s="366"/>
      <c r="AD457" s="367"/>
      <c r="AE457" s="368"/>
      <c r="AF457" s="365"/>
      <c r="AG457" s="365"/>
      <c r="AH457" s="365"/>
      <c r="AI457" s="366"/>
      <c r="AJ457" s="367"/>
      <c r="AK457" s="368"/>
    </row>
    <row r="458" spans="2:37" ht="15.75" customHeight="1">
      <c r="B458" s="31"/>
      <c r="D458" s="30"/>
      <c r="E458" s="30"/>
      <c r="F458" s="32"/>
      <c r="H458" s="289"/>
      <c r="I458" s="290"/>
      <c r="J458" s="66"/>
      <c r="K458" s="66"/>
      <c r="L458" s="66"/>
      <c r="M458" s="66"/>
      <c r="N458" s="66"/>
      <c r="O458" s="66"/>
      <c r="P458" s="66"/>
      <c r="Q458" s="66"/>
      <c r="R458" s="365"/>
      <c r="S458" s="365"/>
      <c r="T458" s="365"/>
      <c r="U458" s="365"/>
      <c r="V458" s="365"/>
      <c r="W458" s="366"/>
      <c r="X458" s="367"/>
      <c r="Y458" s="368"/>
      <c r="Z458" s="365"/>
      <c r="AA458" s="365"/>
      <c r="AB458" s="365"/>
      <c r="AC458" s="366"/>
      <c r="AD458" s="367"/>
      <c r="AE458" s="368"/>
      <c r="AF458" s="365"/>
      <c r="AG458" s="365"/>
      <c r="AH458" s="365"/>
      <c r="AI458" s="366"/>
      <c r="AJ458" s="367"/>
      <c r="AK458" s="368"/>
    </row>
    <row r="459" spans="2:37" ht="15.75" customHeight="1">
      <c r="B459" s="31"/>
      <c r="D459" s="30"/>
      <c r="E459" s="30"/>
      <c r="F459" s="32"/>
      <c r="H459" s="289"/>
      <c r="I459" s="290"/>
      <c r="J459" s="66"/>
      <c r="K459" s="66"/>
      <c r="L459" s="66"/>
      <c r="M459" s="66"/>
      <c r="N459" s="66"/>
      <c r="O459" s="66"/>
      <c r="P459" s="66"/>
      <c r="Q459" s="66"/>
      <c r="R459" s="365"/>
      <c r="S459" s="365"/>
      <c r="T459" s="365"/>
      <c r="U459" s="365"/>
      <c r="V459" s="365"/>
      <c r="W459" s="366"/>
      <c r="X459" s="367"/>
      <c r="Y459" s="368"/>
      <c r="Z459" s="365"/>
      <c r="AA459" s="365"/>
      <c r="AB459" s="365"/>
      <c r="AC459" s="366"/>
      <c r="AD459" s="367"/>
      <c r="AE459" s="368"/>
      <c r="AF459" s="365"/>
      <c r="AG459" s="365"/>
      <c r="AH459" s="365"/>
      <c r="AI459" s="366"/>
      <c r="AJ459" s="367"/>
      <c r="AK459" s="368"/>
    </row>
    <row r="460" spans="2:37" ht="15.75" customHeight="1">
      <c r="B460" s="31"/>
      <c r="D460" s="30"/>
      <c r="E460" s="30"/>
      <c r="F460" s="32"/>
      <c r="H460" s="289"/>
      <c r="I460" s="290"/>
      <c r="J460" s="66"/>
      <c r="K460" s="66"/>
      <c r="L460" s="66"/>
      <c r="M460" s="66"/>
      <c r="N460" s="66"/>
      <c r="O460" s="66"/>
      <c r="P460" s="66"/>
      <c r="Q460" s="66"/>
      <c r="R460" s="365"/>
      <c r="S460" s="365"/>
      <c r="T460" s="365"/>
      <c r="U460" s="365"/>
      <c r="V460" s="365"/>
      <c r="W460" s="366"/>
      <c r="X460" s="367"/>
      <c r="Y460" s="368"/>
      <c r="Z460" s="365"/>
      <c r="AA460" s="365"/>
      <c r="AB460" s="365"/>
      <c r="AC460" s="366"/>
      <c r="AD460" s="367"/>
      <c r="AE460" s="368"/>
      <c r="AF460" s="365"/>
      <c r="AG460" s="365"/>
      <c r="AH460" s="365"/>
      <c r="AI460" s="366"/>
      <c r="AJ460" s="367"/>
      <c r="AK460" s="368"/>
    </row>
    <row r="461" spans="2:37" ht="15.75" customHeight="1">
      <c r="B461" s="31"/>
      <c r="D461" s="30"/>
      <c r="E461" s="30"/>
      <c r="F461" s="32"/>
      <c r="H461" s="289"/>
      <c r="I461" s="290"/>
      <c r="J461" s="66"/>
      <c r="K461" s="66"/>
      <c r="L461" s="66"/>
      <c r="M461" s="66"/>
      <c r="N461" s="66"/>
      <c r="O461" s="66"/>
      <c r="P461" s="66"/>
      <c r="Q461" s="66"/>
      <c r="R461" s="365"/>
      <c r="S461" s="365"/>
      <c r="T461" s="365"/>
      <c r="U461" s="365"/>
      <c r="V461" s="365"/>
      <c r="W461" s="366"/>
      <c r="X461" s="367"/>
      <c r="Y461" s="368"/>
      <c r="Z461" s="365"/>
      <c r="AA461" s="365"/>
      <c r="AB461" s="365"/>
      <c r="AC461" s="366"/>
      <c r="AD461" s="367"/>
      <c r="AE461" s="368"/>
      <c r="AF461" s="365"/>
      <c r="AG461" s="365"/>
      <c r="AH461" s="365"/>
      <c r="AI461" s="366"/>
      <c r="AJ461" s="367"/>
      <c r="AK461" s="368"/>
    </row>
    <row r="462" spans="2:37" ht="15.75" customHeight="1">
      <c r="B462" s="31"/>
      <c r="D462" s="30"/>
      <c r="E462" s="30"/>
      <c r="F462" s="32"/>
      <c r="H462" s="289"/>
      <c r="I462" s="290"/>
      <c r="J462" s="66"/>
      <c r="K462" s="66"/>
      <c r="L462" s="66"/>
      <c r="M462" s="66"/>
      <c r="N462" s="66"/>
      <c r="O462" s="66"/>
      <c r="P462" s="66"/>
      <c r="Q462" s="66"/>
      <c r="R462" s="365"/>
      <c r="S462" s="365"/>
      <c r="T462" s="365"/>
      <c r="U462" s="365"/>
      <c r="V462" s="365"/>
      <c r="W462" s="366"/>
      <c r="X462" s="367"/>
      <c r="Y462" s="368"/>
      <c r="Z462" s="365"/>
      <c r="AA462" s="365"/>
      <c r="AB462" s="365"/>
      <c r="AC462" s="366"/>
      <c r="AD462" s="367"/>
      <c r="AE462" s="368"/>
      <c r="AF462" s="365"/>
      <c r="AG462" s="365"/>
      <c r="AH462" s="365"/>
      <c r="AI462" s="366"/>
      <c r="AJ462" s="367"/>
      <c r="AK462" s="368"/>
    </row>
    <row r="463" spans="2:37" ht="15.75" customHeight="1">
      <c r="B463" s="31"/>
      <c r="D463" s="30"/>
      <c r="E463" s="30"/>
      <c r="F463" s="32"/>
      <c r="H463" s="289"/>
      <c r="I463" s="290"/>
      <c r="J463" s="66"/>
      <c r="K463" s="66"/>
      <c r="L463" s="66"/>
      <c r="M463" s="66"/>
      <c r="N463" s="66"/>
      <c r="O463" s="66"/>
      <c r="P463" s="66"/>
      <c r="Q463" s="66"/>
      <c r="R463" s="365"/>
      <c r="S463" s="365"/>
      <c r="T463" s="365"/>
      <c r="U463" s="365"/>
      <c r="V463" s="365"/>
      <c r="W463" s="366"/>
      <c r="X463" s="367"/>
      <c r="Y463" s="368"/>
      <c r="Z463" s="365"/>
      <c r="AA463" s="365"/>
      <c r="AB463" s="365"/>
      <c r="AC463" s="366"/>
      <c r="AD463" s="367"/>
      <c r="AE463" s="368"/>
      <c r="AF463" s="365"/>
      <c r="AG463" s="365"/>
      <c r="AH463" s="365"/>
      <c r="AI463" s="366"/>
      <c r="AJ463" s="367"/>
      <c r="AK463" s="368"/>
    </row>
    <row r="464" spans="2:37" ht="15.75" customHeight="1">
      <c r="B464" s="31"/>
      <c r="D464" s="30"/>
      <c r="E464" s="30"/>
      <c r="F464" s="32"/>
      <c r="H464" s="289"/>
      <c r="I464" s="290"/>
      <c r="J464" s="66"/>
      <c r="K464" s="66"/>
      <c r="L464" s="66"/>
      <c r="M464" s="66"/>
      <c r="N464" s="66"/>
      <c r="O464" s="66"/>
      <c r="P464" s="66"/>
      <c r="Q464" s="66"/>
      <c r="R464" s="365"/>
      <c r="S464" s="365"/>
      <c r="T464" s="365"/>
      <c r="U464" s="365"/>
      <c r="V464" s="365"/>
      <c r="W464" s="366"/>
      <c r="X464" s="367"/>
      <c r="Y464" s="368"/>
      <c r="Z464" s="365"/>
      <c r="AA464" s="365"/>
      <c r="AB464" s="365"/>
      <c r="AC464" s="366"/>
      <c r="AD464" s="367"/>
      <c r="AE464" s="368"/>
      <c r="AF464" s="365"/>
      <c r="AG464" s="365"/>
      <c r="AH464" s="365"/>
      <c r="AI464" s="366"/>
      <c r="AJ464" s="367"/>
      <c r="AK464" s="368"/>
    </row>
    <row r="465" spans="2:37" ht="15.75" customHeight="1">
      <c r="B465" s="31"/>
      <c r="D465" s="30"/>
      <c r="E465" s="30"/>
      <c r="F465" s="32"/>
      <c r="H465" s="289"/>
      <c r="I465" s="290"/>
      <c r="J465" s="66"/>
      <c r="K465" s="66"/>
      <c r="L465" s="66"/>
      <c r="M465" s="66"/>
      <c r="N465" s="66"/>
      <c r="O465" s="66"/>
      <c r="P465" s="66"/>
      <c r="Q465" s="66"/>
      <c r="R465" s="365"/>
      <c r="S465" s="365"/>
      <c r="T465" s="365"/>
      <c r="U465" s="365"/>
      <c r="V465" s="365"/>
      <c r="W465" s="366"/>
      <c r="X465" s="367"/>
      <c r="Y465" s="368"/>
      <c r="Z465" s="365"/>
      <c r="AA465" s="365"/>
      <c r="AB465" s="365"/>
      <c r="AC465" s="366"/>
      <c r="AD465" s="367"/>
      <c r="AE465" s="368"/>
      <c r="AF465" s="365"/>
      <c r="AG465" s="365"/>
      <c r="AH465" s="365"/>
      <c r="AI465" s="366"/>
      <c r="AJ465" s="367"/>
      <c r="AK465" s="368"/>
    </row>
    <row r="466" spans="2:37" ht="15.75" customHeight="1">
      <c r="B466" s="31"/>
      <c r="D466" s="30"/>
      <c r="E466" s="30"/>
      <c r="F466" s="32"/>
      <c r="H466" s="289"/>
      <c r="I466" s="290"/>
      <c r="J466" s="66"/>
      <c r="K466" s="66"/>
      <c r="L466" s="66"/>
      <c r="M466" s="66"/>
      <c r="N466" s="66"/>
      <c r="O466" s="66"/>
      <c r="P466" s="66"/>
      <c r="Q466" s="66"/>
      <c r="R466" s="365"/>
      <c r="S466" s="365"/>
      <c r="T466" s="365"/>
      <c r="U466" s="365"/>
      <c r="V466" s="365"/>
      <c r="W466" s="366"/>
      <c r="X466" s="367"/>
      <c r="Y466" s="368"/>
      <c r="Z466" s="365"/>
      <c r="AA466" s="365"/>
      <c r="AB466" s="365"/>
      <c r="AC466" s="366"/>
      <c r="AD466" s="367"/>
      <c r="AE466" s="368"/>
      <c r="AF466" s="365"/>
      <c r="AG466" s="365"/>
      <c r="AH466" s="365"/>
      <c r="AI466" s="366"/>
      <c r="AJ466" s="367"/>
      <c r="AK466" s="368"/>
    </row>
    <row r="467" spans="2:37" ht="15.75" customHeight="1">
      <c r="B467" s="31"/>
      <c r="D467" s="30"/>
      <c r="E467" s="30"/>
      <c r="F467" s="32"/>
      <c r="H467" s="289"/>
      <c r="I467" s="290"/>
      <c r="J467" s="66"/>
      <c r="K467" s="66"/>
      <c r="L467" s="66"/>
      <c r="M467" s="66"/>
      <c r="N467" s="66"/>
      <c r="O467" s="66"/>
      <c r="P467" s="66"/>
      <c r="Q467" s="66"/>
      <c r="R467" s="365"/>
      <c r="S467" s="365"/>
      <c r="T467" s="365"/>
      <c r="U467" s="365"/>
      <c r="V467" s="365"/>
      <c r="W467" s="366"/>
      <c r="X467" s="367"/>
      <c r="Y467" s="368"/>
      <c r="Z467" s="365"/>
      <c r="AA467" s="365"/>
      <c r="AB467" s="365"/>
      <c r="AC467" s="366"/>
      <c r="AD467" s="367"/>
      <c r="AE467" s="368"/>
      <c r="AF467" s="365"/>
      <c r="AG467" s="365"/>
      <c r="AH467" s="365"/>
      <c r="AI467" s="366"/>
      <c r="AJ467" s="367"/>
      <c r="AK467" s="368"/>
    </row>
    <row r="468" spans="2:37" ht="15.75" customHeight="1">
      <c r="B468" s="31"/>
      <c r="D468" s="30"/>
      <c r="E468" s="30"/>
      <c r="F468" s="32"/>
      <c r="H468" s="289"/>
      <c r="I468" s="290"/>
      <c r="J468" s="66"/>
      <c r="K468" s="66"/>
      <c r="L468" s="66"/>
      <c r="M468" s="66"/>
      <c r="N468" s="66"/>
      <c r="O468" s="66"/>
      <c r="P468" s="66"/>
      <c r="Q468" s="66"/>
      <c r="R468" s="365"/>
      <c r="S468" s="365"/>
      <c r="T468" s="365"/>
      <c r="U468" s="365"/>
      <c r="V468" s="365"/>
      <c r="W468" s="366"/>
      <c r="X468" s="367"/>
      <c r="Y468" s="368"/>
      <c r="Z468" s="365"/>
      <c r="AA468" s="365"/>
      <c r="AB468" s="365"/>
      <c r="AC468" s="366"/>
      <c r="AD468" s="367"/>
      <c r="AE468" s="368"/>
      <c r="AF468" s="365"/>
      <c r="AG468" s="365"/>
      <c r="AH468" s="365"/>
      <c r="AI468" s="366"/>
      <c r="AJ468" s="367"/>
      <c r="AK468" s="368"/>
    </row>
    <row r="469" spans="2:37" ht="15.75" customHeight="1">
      <c r="B469" s="31"/>
      <c r="D469" s="30"/>
      <c r="E469" s="30"/>
      <c r="F469" s="32"/>
      <c r="H469" s="289"/>
      <c r="I469" s="290"/>
      <c r="J469" s="66"/>
      <c r="K469" s="66"/>
      <c r="L469" s="66"/>
      <c r="M469" s="66"/>
      <c r="N469" s="66"/>
      <c r="O469" s="66"/>
      <c r="P469" s="66"/>
      <c r="Q469" s="66"/>
      <c r="R469" s="365"/>
      <c r="S469" s="365"/>
      <c r="T469" s="365"/>
      <c r="U469" s="365"/>
      <c r="V469" s="365"/>
      <c r="W469" s="366"/>
      <c r="X469" s="367"/>
      <c r="Y469" s="368"/>
      <c r="Z469" s="365"/>
      <c r="AA469" s="365"/>
      <c r="AB469" s="365"/>
      <c r="AC469" s="366"/>
      <c r="AD469" s="367"/>
      <c r="AE469" s="368"/>
      <c r="AF469" s="365"/>
      <c r="AG469" s="365"/>
      <c r="AH469" s="365"/>
      <c r="AI469" s="366"/>
      <c r="AJ469" s="367"/>
      <c r="AK469" s="368"/>
    </row>
    <row r="470" spans="2:37" ht="15.75" customHeight="1">
      <c r="B470" s="31"/>
      <c r="D470" s="30"/>
      <c r="E470" s="30"/>
      <c r="F470" s="32"/>
      <c r="H470" s="289"/>
      <c r="I470" s="290"/>
      <c r="J470" s="66"/>
      <c r="K470" s="66"/>
      <c r="L470" s="66"/>
      <c r="M470" s="66"/>
      <c r="N470" s="66"/>
      <c r="O470" s="66"/>
      <c r="P470" s="66"/>
      <c r="Q470" s="66"/>
      <c r="R470" s="365"/>
      <c r="S470" s="365"/>
      <c r="T470" s="365"/>
      <c r="U470" s="365"/>
      <c r="V470" s="365"/>
      <c r="W470" s="366"/>
      <c r="X470" s="367"/>
      <c r="Y470" s="368"/>
      <c r="Z470" s="365"/>
      <c r="AA470" s="365"/>
      <c r="AB470" s="365"/>
      <c r="AC470" s="366"/>
      <c r="AD470" s="367"/>
      <c r="AE470" s="368"/>
      <c r="AF470" s="365"/>
      <c r="AG470" s="365"/>
      <c r="AH470" s="365"/>
      <c r="AI470" s="366"/>
      <c r="AJ470" s="367"/>
      <c r="AK470" s="368"/>
    </row>
    <row r="471" spans="2:37" ht="15.75" customHeight="1">
      <c r="B471" s="31"/>
      <c r="D471" s="30"/>
      <c r="E471" s="30"/>
      <c r="F471" s="32"/>
      <c r="H471" s="289"/>
      <c r="I471" s="290"/>
      <c r="J471" s="66"/>
      <c r="K471" s="66"/>
      <c r="L471" s="66"/>
      <c r="M471" s="66"/>
      <c r="N471" s="66"/>
      <c r="O471" s="66"/>
      <c r="P471" s="66"/>
      <c r="Q471" s="66"/>
      <c r="R471" s="365"/>
      <c r="S471" s="365"/>
      <c r="T471" s="365"/>
      <c r="U471" s="365"/>
      <c r="V471" s="365"/>
      <c r="W471" s="366"/>
      <c r="X471" s="367"/>
      <c r="Y471" s="368"/>
      <c r="Z471" s="365"/>
      <c r="AA471" s="365"/>
      <c r="AB471" s="365"/>
      <c r="AC471" s="366"/>
      <c r="AD471" s="367"/>
      <c r="AE471" s="368"/>
      <c r="AF471" s="365"/>
      <c r="AG471" s="365"/>
      <c r="AH471" s="365"/>
      <c r="AI471" s="366"/>
      <c r="AJ471" s="367"/>
      <c r="AK471" s="368"/>
    </row>
    <row r="472" spans="2:37" ht="15.75" customHeight="1">
      <c r="B472" s="31"/>
      <c r="D472" s="30"/>
      <c r="E472" s="30"/>
      <c r="F472" s="32"/>
      <c r="H472" s="289"/>
      <c r="I472" s="290"/>
      <c r="J472" s="66"/>
      <c r="K472" s="66"/>
      <c r="L472" s="66"/>
      <c r="M472" s="66"/>
      <c r="N472" s="66"/>
      <c r="O472" s="66"/>
      <c r="P472" s="66"/>
      <c r="Q472" s="66"/>
      <c r="R472" s="365"/>
      <c r="S472" s="365"/>
      <c r="T472" s="365"/>
      <c r="U472" s="365"/>
      <c r="V472" s="365"/>
      <c r="W472" s="366"/>
      <c r="X472" s="367"/>
      <c r="Y472" s="368"/>
      <c r="Z472" s="365"/>
      <c r="AA472" s="365"/>
      <c r="AB472" s="365"/>
      <c r="AC472" s="366"/>
      <c r="AD472" s="367"/>
      <c r="AE472" s="368"/>
      <c r="AF472" s="365"/>
      <c r="AG472" s="365"/>
      <c r="AH472" s="365"/>
      <c r="AI472" s="366"/>
      <c r="AJ472" s="367"/>
      <c r="AK472" s="368"/>
    </row>
    <row r="473" spans="2:37" ht="15.75" customHeight="1">
      <c r="B473" s="31"/>
      <c r="D473" s="30"/>
      <c r="E473" s="30"/>
      <c r="F473" s="32"/>
      <c r="H473" s="289"/>
      <c r="I473" s="290"/>
      <c r="J473" s="66"/>
      <c r="K473" s="66"/>
      <c r="L473" s="66"/>
      <c r="M473" s="66"/>
      <c r="N473" s="66"/>
      <c r="O473" s="66"/>
      <c r="P473" s="66"/>
      <c r="Q473" s="66"/>
      <c r="R473" s="365"/>
      <c r="S473" s="365"/>
      <c r="T473" s="365"/>
      <c r="U473" s="365"/>
      <c r="V473" s="365"/>
      <c r="W473" s="366"/>
      <c r="X473" s="367"/>
      <c r="Y473" s="368"/>
      <c r="Z473" s="365"/>
      <c r="AA473" s="365"/>
      <c r="AB473" s="365"/>
      <c r="AC473" s="366"/>
      <c r="AD473" s="367"/>
      <c r="AE473" s="368"/>
      <c r="AF473" s="365"/>
      <c r="AG473" s="365"/>
      <c r="AH473" s="365"/>
      <c r="AI473" s="366"/>
      <c r="AJ473" s="367"/>
      <c r="AK473" s="368"/>
    </row>
    <row r="474" spans="2:37" ht="15.75" customHeight="1">
      <c r="B474" s="31"/>
      <c r="D474" s="30"/>
      <c r="E474" s="30"/>
      <c r="F474" s="32"/>
      <c r="H474" s="289"/>
      <c r="I474" s="290"/>
      <c r="J474" s="66"/>
      <c r="K474" s="66"/>
      <c r="L474" s="66"/>
      <c r="M474" s="66"/>
      <c r="N474" s="66"/>
      <c r="O474" s="66"/>
      <c r="P474" s="66"/>
      <c r="Q474" s="66"/>
      <c r="R474" s="365"/>
      <c r="S474" s="365"/>
      <c r="T474" s="365"/>
      <c r="U474" s="365"/>
      <c r="V474" s="365"/>
      <c r="W474" s="366"/>
      <c r="X474" s="367"/>
      <c r="Y474" s="368"/>
      <c r="Z474" s="365"/>
      <c r="AA474" s="365"/>
      <c r="AB474" s="365"/>
      <c r="AC474" s="366"/>
      <c r="AD474" s="367"/>
      <c r="AE474" s="368"/>
      <c r="AF474" s="365"/>
      <c r="AG474" s="365"/>
      <c r="AH474" s="365"/>
      <c r="AI474" s="366"/>
      <c r="AJ474" s="367"/>
      <c r="AK474" s="368"/>
    </row>
    <row r="475" spans="2:37" ht="15.75" customHeight="1">
      <c r="B475" s="31"/>
      <c r="D475" s="30"/>
      <c r="E475" s="30"/>
      <c r="F475" s="32"/>
      <c r="H475" s="289"/>
      <c r="I475" s="290"/>
      <c r="J475" s="66"/>
      <c r="K475" s="66"/>
      <c r="L475" s="66"/>
      <c r="M475" s="66"/>
      <c r="N475" s="66"/>
      <c r="O475" s="66"/>
      <c r="P475" s="66"/>
      <c r="Q475" s="66"/>
      <c r="R475" s="365"/>
      <c r="S475" s="365"/>
      <c r="T475" s="365"/>
      <c r="U475" s="365"/>
      <c r="V475" s="365"/>
      <c r="W475" s="366"/>
      <c r="X475" s="367"/>
      <c r="Y475" s="368"/>
      <c r="Z475" s="365"/>
      <c r="AA475" s="365"/>
      <c r="AB475" s="365"/>
      <c r="AC475" s="366"/>
      <c r="AD475" s="367"/>
      <c r="AE475" s="368"/>
      <c r="AF475" s="365"/>
      <c r="AG475" s="365"/>
      <c r="AH475" s="365"/>
      <c r="AI475" s="366"/>
      <c r="AJ475" s="367"/>
      <c r="AK475" s="368"/>
    </row>
    <row r="476" spans="2:37" ht="15.75" customHeight="1">
      <c r="B476" s="31"/>
      <c r="D476" s="30"/>
      <c r="E476" s="30"/>
      <c r="F476" s="32"/>
      <c r="H476" s="289"/>
      <c r="I476" s="290"/>
      <c r="J476" s="66"/>
      <c r="K476" s="66"/>
      <c r="L476" s="66"/>
      <c r="M476" s="66"/>
      <c r="N476" s="66"/>
      <c r="O476" s="66"/>
      <c r="P476" s="66"/>
      <c r="Q476" s="66"/>
      <c r="R476" s="365"/>
      <c r="S476" s="365"/>
      <c r="T476" s="365"/>
      <c r="U476" s="365"/>
      <c r="V476" s="365"/>
      <c r="W476" s="366"/>
      <c r="X476" s="367"/>
      <c r="Y476" s="368"/>
      <c r="Z476" s="365"/>
      <c r="AA476" s="365"/>
      <c r="AB476" s="365"/>
      <c r="AC476" s="366"/>
      <c r="AD476" s="367"/>
      <c r="AE476" s="368"/>
      <c r="AF476" s="365"/>
      <c r="AG476" s="365"/>
      <c r="AH476" s="365"/>
      <c r="AI476" s="366"/>
      <c r="AJ476" s="367"/>
      <c r="AK476" s="368"/>
    </row>
    <row r="477" spans="2:37" ht="15.75" customHeight="1">
      <c r="B477" s="31"/>
      <c r="D477" s="30"/>
      <c r="E477" s="30"/>
      <c r="F477" s="32"/>
      <c r="H477" s="289"/>
      <c r="I477" s="290"/>
      <c r="J477" s="66"/>
      <c r="K477" s="66"/>
      <c r="L477" s="66"/>
      <c r="M477" s="66"/>
      <c r="N477" s="66"/>
      <c r="O477" s="66"/>
      <c r="P477" s="66"/>
      <c r="Q477" s="66"/>
      <c r="R477" s="365"/>
      <c r="S477" s="365"/>
      <c r="T477" s="365"/>
      <c r="U477" s="365"/>
      <c r="V477" s="365"/>
      <c r="W477" s="366"/>
      <c r="X477" s="367"/>
      <c r="Y477" s="368"/>
      <c r="Z477" s="365"/>
      <c r="AA477" s="365"/>
      <c r="AB477" s="365"/>
      <c r="AC477" s="366"/>
      <c r="AD477" s="367"/>
      <c r="AE477" s="368"/>
      <c r="AF477" s="365"/>
      <c r="AG477" s="365"/>
      <c r="AH477" s="365"/>
      <c r="AI477" s="366"/>
      <c r="AJ477" s="367"/>
      <c r="AK477" s="368"/>
    </row>
    <row r="478" spans="2:37" ht="15.75" customHeight="1">
      <c r="B478" s="31"/>
      <c r="D478" s="30"/>
      <c r="E478" s="30"/>
      <c r="F478" s="32"/>
      <c r="H478" s="289"/>
      <c r="I478" s="290"/>
      <c r="J478" s="66"/>
      <c r="K478" s="66"/>
      <c r="L478" s="66"/>
      <c r="M478" s="66"/>
      <c r="N478" s="66"/>
      <c r="O478" s="66"/>
      <c r="P478" s="66"/>
      <c r="Q478" s="66"/>
      <c r="R478" s="365"/>
      <c r="S478" s="365"/>
      <c r="T478" s="365"/>
      <c r="U478" s="365"/>
      <c r="V478" s="365"/>
      <c r="W478" s="366"/>
      <c r="X478" s="367"/>
      <c r="Y478" s="368"/>
      <c r="Z478" s="365"/>
      <c r="AA478" s="365"/>
      <c r="AB478" s="365"/>
      <c r="AC478" s="366"/>
      <c r="AD478" s="367"/>
      <c r="AE478" s="368"/>
      <c r="AF478" s="365"/>
      <c r="AG478" s="365"/>
      <c r="AH478" s="365"/>
      <c r="AI478" s="366"/>
      <c r="AJ478" s="367"/>
      <c r="AK478" s="368"/>
    </row>
    <row r="479" spans="2:37" ht="15.75" customHeight="1">
      <c r="B479" s="31"/>
      <c r="D479" s="30"/>
      <c r="E479" s="30"/>
      <c r="F479" s="32"/>
      <c r="H479" s="289"/>
      <c r="I479" s="290"/>
      <c r="J479" s="66"/>
      <c r="K479" s="66"/>
      <c r="L479" s="66"/>
      <c r="M479" s="66"/>
      <c r="N479" s="66"/>
      <c r="O479" s="66"/>
      <c r="P479" s="66"/>
      <c r="Q479" s="66"/>
      <c r="R479" s="365"/>
      <c r="S479" s="365"/>
      <c r="T479" s="365"/>
      <c r="U479" s="365"/>
      <c r="V479" s="365"/>
      <c r="W479" s="366"/>
      <c r="X479" s="367"/>
      <c r="Y479" s="368"/>
      <c r="Z479" s="365"/>
      <c r="AA479" s="365"/>
      <c r="AB479" s="365"/>
      <c r="AC479" s="366"/>
      <c r="AD479" s="367"/>
      <c r="AE479" s="368"/>
      <c r="AF479" s="365"/>
      <c r="AG479" s="365"/>
      <c r="AH479" s="365"/>
      <c r="AI479" s="366"/>
      <c r="AJ479" s="367"/>
      <c r="AK479" s="368"/>
    </row>
    <row r="480" spans="2:37" ht="15.75" customHeight="1">
      <c r="B480" s="31"/>
      <c r="D480" s="30"/>
      <c r="E480" s="30"/>
      <c r="F480" s="32"/>
      <c r="H480" s="289"/>
      <c r="I480" s="290"/>
      <c r="J480" s="66"/>
      <c r="K480" s="66"/>
      <c r="L480" s="66"/>
      <c r="M480" s="66"/>
      <c r="N480" s="66"/>
      <c r="O480" s="66"/>
      <c r="P480" s="66"/>
      <c r="Q480" s="66"/>
      <c r="R480" s="365"/>
      <c r="S480" s="365"/>
      <c r="T480" s="365"/>
      <c r="U480" s="365"/>
      <c r="V480" s="365"/>
      <c r="W480" s="366"/>
      <c r="X480" s="367"/>
      <c r="Y480" s="368"/>
      <c r="Z480" s="365"/>
      <c r="AA480" s="365"/>
      <c r="AB480" s="365"/>
      <c r="AC480" s="366"/>
      <c r="AD480" s="367"/>
      <c r="AE480" s="368"/>
      <c r="AF480" s="365"/>
      <c r="AG480" s="365"/>
      <c r="AH480" s="365"/>
      <c r="AI480" s="366"/>
      <c r="AJ480" s="367"/>
      <c r="AK480" s="368"/>
    </row>
    <row r="481" spans="2:37" ht="15.75" customHeight="1">
      <c r="B481" s="31"/>
      <c r="D481" s="30"/>
      <c r="E481" s="30"/>
      <c r="F481" s="32"/>
      <c r="H481" s="289"/>
      <c r="I481" s="290"/>
      <c r="J481" s="66"/>
      <c r="K481" s="66"/>
      <c r="L481" s="66"/>
      <c r="M481" s="66"/>
      <c r="N481" s="66"/>
      <c r="O481" s="66"/>
      <c r="P481" s="66"/>
      <c r="Q481" s="66"/>
      <c r="R481" s="365"/>
      <c r="S481" s="365"/>
      <c r="T481" s="365"/>
      <c r="U481" s="365"/>
      <c r="V481" s="365"/>
      <c r="W481" s="366"/>
      <c r="X481" s="367"/>
      <c r="Y481" s="368"/>
      <c r="Z481" s="365"/>
      <c r="AA481" s="365"/>
      <c r="AB481" s="365"/>
      <c r="AC481" s="366"/>
      <c r="AD481" s="367"/>
      <c r="AE481" s="368"/>
      <c r="AF481" s="365"/>
      <c r="AG481" s="365"/>
      <c r="AH481" s="365"/>
      <c r="AI481" s="366"/>
      <c r="AJ481" s="367"/>
      <c r="AK481" s="368"/>
    </row>
    <row r="482" spans="2:37" ht="15.75" customHeight="1">
      <c r="B482" s="31"/>
      <c r="D482" s="30"/>
      <c r="E482" s="30"/>
      <c r="F482" s="32"/>
      <c r="H482" s="289"/>
      <c r="I482" s="290"/>
      <c r="J482" s="66"/>
      <c r="K482" s="66"/>
      <c r="L482" s="66"/>
      <c r="M482" s="66"/>
      <c r="N482" s="66"/>
      <c r="O482" s="66"/>
      <c r="P482" s="66"/>
      <c r="Q482" s="66"/>
      <c r="R482" s="365"/>
      <c r="S482" s="365"/>
      <c r="T482" s="365"/>
      <c r="U482" s="365"/>
      <c r="V482" s="365"/>
      <c r="W482" s="366"/>
      <c r="X482" s="367"/>
      <c r="Y482" s="368"/>
      <c r="Z482" s="365"/>
      <c r="AA482" s="365"/>
      <c r="AB482" s="365"/>
      <c r="AC482" s="366"/>
      <c r="AD482" s="367"/>
      <c r="AE482" s="368"/>
      <c r="AF482" s="365"/>
      <c r="AG482" s="365"/>
      <c r="AH482" s="365"/>
      <c r="AI482" s="366"/>
      <c r="AJ482" s="367"/>
      <c r="AK482" s="368"/>
    </row>
    <row r="483" spans="2:37" ht="15.75" customHeight="1">
      <c r="B483" s="31"/>
      <c r="D483" s="30"/>
      <c r="E483" s="30"/>
      <c r="F483" s="32"/>
      <c r="H483" s="289"/>
      <c r="I483" s="290"/>
      <c r="J483" s="66"/>
      <c r="K483" s="66"/>
      <c r="L483" s="66"/>
      <c r="M483" s="66"/>
      <c r="N483" s="66"/>
      <c r="O483" s="66"/>
      <c r="P483" s="66"/>
      <c r="Q483" s="66"/>
      <c r="R483" s="365"/>
      <c r="S483" s="365"/>
      <c r="T483" s="365"/>
      <c r="U483" s="365"/>
      <c r="V483" s="365"/>
      <c r="W483" s="366"/>
      <c r="X483" s="367"/>
      <c r="Y483" s="368"/>
      <c r="Z483" s="365"/>
      <c r="AA483" s="365"/>
      <c r="AB483" s="365"/>
      <c r="AC483" s="366"/>
      <c r="AD483" s="367"/>
      <c r="AE483" s="368"/>
      <c r="AF483" s="365"/>
      <c r="AG483" s="365"/>
      <c r="AH483" s="365"/>
      <c r="AI483" s="366"/>
      <c r="AJ483" s="367"/>
      <c r="AK483" s="368"/>
    </row>
    <row r="484" spans="2:37" ht="15.75" customHeight="1">
      <c r="B484" s="31"/>
      <c r="D484" s="30"/>
      <c r="E484" s="30"/>
      <c r="F484" s="32"/>
      <c r="H484" s="289"/>
      <c r="I484" s="290"/>
      <c r="J484" s="66"/>
      <c r="K484" s="66"/>
      <c r="L484" s="66"/>
      <c r="M484" s="66"/>
      <c r="N484" s="66"/>
      <c r="O484" s="66"/>
      <c r="P484" s="66"/>
      <c r="Q484" s="66"/>
      <c r="R484" s="365"/>
      <c r="S484" s="365"/>
      <c r="T484" s="365"/>
      <c r="U484" s="365"/>
      <c r="V484" s="365"/>
      <c r="W484" s="366"/>
      <c r="X484" s="367"/>
      <c r="Y484" s="368"/>
      <c r="Z484" s="365"/>
      <c r="AA484" s="365"/>
      <c r="AB484" s="365"/>
      <c r="AC484" s="366"/>
      <c r="AD484" s="367"/>
      <c r="AE484" s="368"/>
      <c r="AF484" s="365"/>
      <c r="AG484" s="365"/>
      <c r="AH484" s="365"/>
      <c r="AI484" s="366"/>
      <c r="AJ484" s="367"/>
      <c r="AK484" s="368"/>
    </row>
    <row r="485" spans="2:37" ht="15.75" customHeight="1">
      <c r="B485" s="31"/>
      <c r="D485" s="30"/>
      <c r="E485" s="30"/>
      <c r="F485" s="32"/>
      <c r="H485" s="289"/>
      <c r="I485" s="290"/>
      <c r="J485" s="66"/>
      <c r="K485" s="66"/>
      <c r="L485" s="66"/>
      <c r="M485" s="66"/>
      <c r="N485" s="66"/>
      <c r="O485" s="66"/>
      <c r="P485" s="66"/>
      <c r="Q485" s="66"/>
      <c r="R485" s="365"/>
      <c r="S485" s="365"/>
      <c r="T485" s="365"/>
      <c r="U485" s="365"/>
      <c r="V485" s="365"/>
      <c r="W485" s="366"/>
      <c r="X485" s="367"/>
      <c r="Y485" s="368"/>
      <c r="Z485" s="365"/>
      <c r="AA485" s="365"/>
      <c r="AB485" s="365"/>
      <c r="AC485" s="366"/>
      <c r="AD485" s="367"/>
      <c r="AE485" s="368"/>
      <c r="AF485" s="365"/>
      <c r="AG485" s="365"/>
      <c r="AH485" s="365"/>
      <c r="AI485" s="366"/>
      <c r="AJ485" s="367"/>
      <c r="AK485" s="368"/>
    </row>
    <row r="486" spans="2:37" ht="15.75" customHeight="1">
      <c r="B486" s="31"/>
      <c r="D486" s="30"/>
      <c r="E486" s="30"/>
      <c r="F486" s="32"/>
      <c r="H486" s="289"/>
      <c r="I486" s="290"/>
      <c r="J486" s="66"/>
      <c r="K486" s="66"/>
      <c r="L486" s="66"/>
      <c r="M486" s="66"/>
      <c r="N486" s="66"/>
      <c r="O486" s="66"/>
      <c r="P486" s="66"/>
      <c r="Q486" s="66"/>
      <c r="R486" s="365"/>
      <c r="S486" s="365"/>
      <c r="T486" s="365"/>
      <c r="U486" s="365"/>
      <c r="V486" s="365"/>
      <c r="W486" s="366"/>
      <c r="X486" s="367"/>
      <c r="Y486" s="368"/>
      <c r="Z486" s="365"/>
      <c r="AA486" s="365"/>
      <c r="AB486" s="365"/>
      <c r="AC486" s="366"/>
      <c r="AD486" s="367"/>
      <c r="AE486" s="368"/>
      <c r="AF486" s="365"/>
      <c r="AG486" s="365"/>
      <c r="AH486" s="365"/>
      <c r="AI486" s="366"/>
      <c r="AJ486" s="367"/>
      <c r="AK486" s="368"/>
    </row>
    <row r="487" spans="2:37" ht="15.75" customHeight="1">
      <c r="B487" s="31"/>
      <c r="D487" s="30"/>
      <c r="E487" s="30"/>
      <c r="F487" s="32"/>
      <c r="H487" s="289"/>
      <c r="I487" s="290"/>
      <c r="J487" s="66"/>
      <c r="K487" s="66"/>
      <c r="L487" s="66"/>
      <c r="M487" s="66"/>
      <c r="N487" s="66"/>
      <c r="O487" s="66"/>
      <c r="P487" s="66"/>
      <c r="Q487" s="66"/>
      <c r="R487" s="365"/>
      <c r="S487" s="365"/>
      <c r="T487" s="365"/>
      <c r="U487" s="365"/>
      <c r="V487" s="365"/>
      <c r="W487" s="366"/>
      <c r="X487" s="367"/>
      <c r="Y487" s="368"/>
      <c r="Z487" s="365"/>
      <c r="AA487" s="365"/>
      <c r="AB487" s="365"/>
      <c r="AC487" s="366"/>
      <c r="AD487" s="367"/>
      <c r="AE487" s="368"/>
      <c r="AF487" s="365"/>
      <c r="AG487" s="365"/>
      <c r="AH487" s="365"/>
      <c r="AI487" s="366"/>
      <c r="AJ487" s="367"/>
      <c r="AK487" s="368"/>
    </row>
    <row r="488" spans="2:37" ht="15.75" customHeight="1">
      <c r="B488" s="31"/>
      <c r="D488" s="30"/>
      <c r="E488" s="30"/>
      <c r="F488" s="32"/>
      <c r="H488" s="289"/>
      <c r="I488" s="290"/>
      <c r="J488" s="66"/>
      <c r="K488" s="66"/>
      <c r="L488" s="66"/>
      <c r="M488" s="66"/>
      <c r="N488" s="66"/>
      <c r="O488" s="66"/>
      <c r="P488" s="66"/>
      <c r="Q488" s="66"/>
      <c r="R488" s="365"/>
      <c r="S488" s="365"/>
      <c r="T488" s="365"/>
      <c r="U488" s="365"/>
      <c r="V488" s="365"/>
      <c r="W488" s="366"/>
      <c r="X488" s="367"/>
      <c r="Y488" s="368"/>
      <c r="Z488" s="365"/>
      <c r="AA488" s="365"/>
      <c r="AB488" s="365"/>
      <c r="AC488" s="366"/>
      <c r="AD488" s="367"/>
      <c r="AE488" s="368"/>
      <c r="AF488" s="365"/>
      <c r="AG488" s="365"/>
      <c r="AH488" s="365"/>
      <c r="AI488" s="366"/>
      <c r="AJ488" s="367"/>
      <c r="AK488" s="368"/>
    </row>
    <row r="489" spans="2:37" ht="15.75" customHeight="1">
      <c r="B489" s="31"/>
      <c r="D489" s="30"/>
      <c r="E489" s="30"/>
      <c r="F489" s="32"/>
      <c r="H489" s="289"/>
      <c r="I489" s="290"/>
      <c r="J489" s="66"/>
      <c r="K489" s="66"/>
      <c r="L489" s="66"/>
      <c r="M489" s="66"/>
      <c r="N489" s="66"/>
      <c r="O489" s="66"/>
      <c r="P489" s="66"/>
      <c r="Q489" s="66"/>
      <c r="R489" s="365"/>
      <c r="S489" s="365"/>
      <c r="T489" s="365"/>
      <c r="U489" s="365"/>
      <c r="V489" s="365"/>
      <c r="W489" s="366"/>
      <c r="X489" s="367"/>
      <c r="Y489" s="368"/>
      <c r="Z489" s="365"/>
      <c r="AA489" s="365"/>
      <c r="AB489" s="365"/>
      <c r="AC489" s="366"/>
      <c r="AD489" s="367"/>
      <c r="AE489" s="368"/>
      <c r="AF489" s="365"/>
      <c r="AG489" s="365"/>
      <c r="AH489" s="365"/>
      <c r="AI489" s="366"/>
      <c r="AJ489" s="367"/>
      <c r="AK489" s="368"/>
    </row>
    <row r="490" spans="2:37" ht="15.75" customHeight="1">
      <c r="B490" s="31"/>
      <c r="D490" s="30"/>
      <c r="E490" s="30"/>
      <c r="F490" s="32"/>
      <c r="H490" s="289"/>
      <c r="I490" s="290"/>
      <c r="J490" s="66"/>
      <c r="K490" s="66"/>
      <c r="L490" s="66"/>
      <c r="M490" s="66"/>
      <c r="N490" s="66"/>
      <c r="O490" s="66"/>
      <c r="P490" s="66"/>
      <c r="Q490" s="66"/>
      <c r="R490" s="365"/>
      <c r="S490" s="365"/>
      <c r="T490" s="365"/>
      <c r="U490" s="365"/>
      <c r="V490" s="365"/>
      <c r="W490" s="366"/>
      <c r="X490" s="367"/>
      <c r="Y490" s="368"/>
      <c r="Z490" s="365"/>
      <c r="AA490" s="365"/>
      <c r="AB490" s="365"/>
      <c r="AC490" s="366"/>
      <c r="AD490" s="367"/>
      <c r="AE490" s="368"/>
      <c r="AF490" s="365"/>
      <c r="AG490" s="365"/>
      <c r="AH490" s="365"/>
      <c r="AI490" s="366"/>
      <c r="AJ490" s="367"/>
      <c r="AK490" s="368"/>
    </row>
    <row r="491" spans="2:37" ht="15.75" customHeight="1">
      <c r="B491" s="31"/>
      <c r="D491" s="30"/>
      <c r="E491" s="30"/>
      <c r="F491" s="32"/>
      <c r="H491" s="289"/>
      <c r="I491" s="290"/>
      <c r="J491" s="66"/>
      <c r="K491" s="66"/>
      <c r="L491" s="66"/>
      <c r="M491" s="66"/>
      <c r="N491" s="66"/>
      <c r="O491" s="66"/>
      <c r="P491" s="66"/>
      <c r="Q491" s="66"/>
      <c r="R491" s="365"/>
      <c r="S491" s="365"/>
      <c r="T491" s="365"/>
      <c r="U491" s="365"/>
      <c r="V491" s="365"/>
      <c r="W491" s="366"/>
      <c r="X491" s="367"/>
      <c r="Y491" s="368"/>
      <c r="Z491" s="365"/>
      <c r="AA491" s="365"/>
      <c r="AB491" s="365"/>
      <c r="AC491" s="366"/>
      <c r="AD491" s="367"/>
      <c r="AE491" s="368"/>
      <c r="AF491" s="365"/>
      <c r="AG491" s="365"/>
      <c r="AH491" s="365"/>
      <c r="AI491" s="366"/>
      <c r="AJ491" s="367"/>
      <c r="AK491" s="368"/>
    </row>
    <row r="492" spans="2:37" ht="15.75" customHeight="1">
      <c r="B492" s="31"/>
      <c r="D492" s="30"/>
      <c r="E492" s="30"/>
      <c r="F492" s="32"/>
      <c r="H492" s="289"/>
      <c r="I492" s="290"/>
      <c r="J492" s="66"/>
      <c r="K492" s="66"/>
      <c r="L492" s="66"/>
      <c r="M492" s="66"/>
      <c r="N492" s="66"/>
      <c r="O492" s="66"/>
      <c r="P492" s="66"/>
      <c r="Q492" s="66"/>
      <c r="R492" s="365"/>
      <c r="S492" s="365"/>
      <c r="T492" s="365"/>
      <c r="U492" s="365"/>
      <c r="V492" s="365"/>
      <c r="W492" s="366"/>
      <c r="X492" s="367"/>
      <c r="Y492" s="368"/>
      <c r="Z492" s="365"/>
      <c r="AA492" s="365"/>
      <c r="AB492" s="365"/>
      <c r="AC492" s="366"/>
      <c r="AD492" s="367"/>
      <c r="AE492" s="368"/>
      <c r="AF492" s="365"/>
      <c r="AG492" s="365"/>
      <c r="AH492" s="365"/>
      <c r="AI492" s="366"/>
      <c r="AJ492" s="367"/>
      <c r="AK492" s="368"/>
    </row>
    <row r="493" spans="2:37" ht="15.75" customHeight="1">
      <c r="B493" s="31"/>
      <c r="D493" s="30"/>
      <c r="E493" s="30"/>
      <c r="F493" s="32"/>
      <c r="H493" s="289"/>
      <c r="I493" s="290"/>
      <c r="J493" s="66"/>
      <c r="K493" s="66"/>
      <c r="L493" s="66"/>
      <c r="M493" s="66"/>
      <c r="N493" s="66"/>
      <c r="O493" s="66"/>
      <c r="P493" s="66"/>
      <c r="Q493" s="66"/>
      <c r="R493" s="365"/>
      <c r="S493" s="365"/>
      <c r="T493" s="365"/>
      <c r="U493" s="365"/>
      <c r="V493" s="365"/>
      <c r="W493" s="366"/>
      <c r="X493" s="367"/>
      <c r="Y493" s="368"/>
      <c r="Z493" s="365"/>
      <c r="AA493" s="365"/>
      <c r="AB493" s="365"/>
      <c r="AC493" s="366"/>
      <c r="AD493" s="367"/>
      <c r="AE493" s="368"/>
      <c r="AF493" s="365"/>
      <c r="AG493" s="365"/>
      <c r="AH493" s="365"/>
      <c r="AI493" s="366"/>
      <c r="AJ493" s="367"/>
      <c r="AK493" s="368"/>
    </row>
    <row r="494" spans="2:37" ht="15.75" customHeight="1">
      <c r="B494" s="31"/>
      <c r="D494" s="30"/>
      <c r="E494" s="30"/>
      <c r="F494" s="32"/>
      <c r="H494" s="289"/>
      <c r="I494" s="290"/>
      <c r="J494" s="66"/>
      <c r="K494" s="66"/>
      <c r="L494" s="66"/>
      <c r="M494" s="66"/>
      <c r="N494" s="66"/>
      <c r="O494" s="66"/>
      <c r="P494" s="66"/>
      <c r="Q494" s="66"/>
      <c r="R494" s="365"/>
      <c r="S494" s="365"/>
      <c r="T494" s="365"/>
      <c r="U494" s="365"/>
      <c r="V494" s="365"/>
      <c r="W494" s="366"/>
      <c r="X494" s="367"/>
      <c r="Y494" s="368"/>
      <c r="Z494" s="365"/>
      <c r="AA494" s="365"/>
      <c r="AB494" s="365"/>
      <c r="AC494" s="366"/>
      <c r="AD494" s="367"/>
      <c r="AE494" s="368"/>
      <c r="AF494" s="365"/>
      <c r="AG494" s="365"/>
      <c r="AH494" s="365"/>
      <c r="AI494" s="366"/>
      <c r="AJ494" s="367"/>
      <c r="AK494" s="368"/>
    </row>
    <row r="495" spans="2:37" ht="15.75" customHeight="1">
      <c r="B495" s="31"/>
      <c r="D495" s="30"/>
      <c r="E495" s="30"/>
      <c r="F495" s="32"/>
      <c r="H495" s="289"/>
      <c r="I495" s="290"/>
      <c r="J495" s="66"/>
      <c r="K495" s="66"/>
      <c r="L495" s="66"/>
      <c r="M495" s="66"/>
      <c r="N495" s="66"/>
      <c r="O495" s="66"/>
      <c r="P495" s="66"/>
      <c r="Q495" s="66"/>
      <c r="R495" s="365"/>
      <c r="S495" s="365"/>
      <c r="T495" s="365"/>
      <c r="U495" s="365"/>
      <c r="V495" s="365"/>
      <c r="W495" s="366"/>
      <c r="X495" s="367"/>
      <c r="Y495" s="368"/>
      <c r="Z495" s="365"/>
      <c r="AA495" s="365"/>
      <c r="AB495" s="365"/>
      <c r="AC495" s="366"/>
      <c r="AD495" s="367"/>
      <c r="AE495" s="368"/>
      <c r="AF495" s="365"/>
      <c r="AG495" s="365"/>
      <c r="AH495" s="365"/>
      <c r="AI495" s="366"/>
      <c r="AJ495" s="367"/>
      <c r="AK495" s="368"/>
    </row>
    <row r="496" spans="2:37" ht="15.75" customHeight="1">
      <c r="B496" s="31"/>
      <c r="D496" s="30"/>
      <c r="E496" s="30"/>
      <c r="F496" s="32"/>
      <c r="H496" s="289"/>
      <c r="I496" s="290"/>
      <c r="J496" s="66"/>
      <c r="K496" s="66"/>
      <c r="L496" s="66"/>
      <c r="M496" s="66"/>
      <c r="N496" s="66"/>
      <c r="O496" s="66"/>
      <c r="P496" s="66"/>
      <c r="Q496" s="66"/>
      <c r="R496" s="365"/>
      <c r="S496" s="365"/>
      <c r="T496" s="365"/>
      <c r="U496" s="365"/>
      <c r="V496" s="365"/>
      <c r="W496" s="366"/>
      <c r="X496" s="367"/>
      <c r="Y496" s="368"/>
      <c r="Z496" s="365"/>
      <c r="AA496" s="365"/>
      <c r="AB496" s="365"/>
      <c r="AC496" s="366"/>
      <c r="AD496" s="367"/>
      <c r="AE496" s="368"/>
      <c r="AF496" s="365"/>
      <c r="AG496" s="365"/>
      <c r="AH496" s="365"/>
      <c r="AI496" s="366"/>
      <c r="AJ496" s="367"/>
      <c r="AK496" s="368"/>
    </row>
    <row r="497" spans="2:37" ht="15.75" customHeight="1">
      <c r="B497" s="31"/>
      <c r="D497" s="30"/>
      <c r="E497" s="30"/>
      <c r="F497" s="32"/>
      <c r="H497" s="289"/>
      <c r="I497" s="290"/>
      <c r="J497" s="66"/>
      <c r="K497" s="66"/>
      <c r="L497" s="66"/>
      <c r="M497" s="66"/>
      <c r="N497" s="66"/>
      <c r="O497" s="66"/>
      <c r="P497" s="66"/>
      <c r="Q497" s="66"/>
      <c r="R497" s="365"/>
      <c r="S497" s="365"/>
      <c r="T497" s="365"/>
      <c r="U497" s="365"/>
      <c r="V497" s="365"/>
      <c r="W497" s="366"/>
      <c r="X497" s="367"/>
      <c r="Y497" s="368"/>
      <c r="Z497" s="365"/>
      <c r="AA497" s="365"/>
      <c r="AB497" s="365"/>
      <c r="AC497" s="366"/>
      <c r="AD497" s="367"/>
      <c r="AE497" s="368"/>
      <c r="AF497" s="365"/>
      <c r="AG497" s="365"/>
      <c r="AH497" s="365"/>
      <c r="AI497" s="366"/>
      <c r="AJ497" s="367"/>
      <c r="AK497" s="368"/>
    </row>
    <row r="498" spans="2:37" ht="15.75" customHeight="1">
      <c r="B498" s="31"/>
      <c r="D498" s="30"/>
      <c r="E498" s="30"/>
      <c r="F498" s="32"/>
      <c r="H498" s="289"/>
      <c r="I498" s="290"/>
      <c r="J498" s="66"/>
      <c r="K498" s="66"/>
      <c r="L498" s="66"/>
      <c r="M498" s="66"/>
      <c r="N498" s="66"/>
      <c r="O498" s="66"/>
      <c r="P498" s="66"/>
      <c r="Q498" s="66"/>
      <c r="R498" s="365"/>
      <c r="S498" s="365"/>
      <c r="T498" s="365"/>
      <c r="U498" s="365"/>
      <c r="V498" s="365"/>
      <c r="W498" s="366"/>
      <c r="X498" s="367"/>
      <c r="Y498" s="368"/>
      <c r="Z498" s="365"/>
      <c r="AA498" s="365"/>
      <c r="AB498" s="365"/>
      <c r="AC498" s="366"/>
      <c r="AD498" s="367"/>
      <c r="AE498" s="368"/>
      <c r="AF498" s="365"/>
      <c r="AG498" s="365"/>
      <c r="AH498" s="365"/>
      <c r="AI498" s="366"/>
      <c r="AJ498" s="367"/>
      <c r="AK498" s="368"/>
    </row>
    <row r="499" spans="2:37" ht="15.75" customHeight="1">
      <c r="B499" s="31"/>
      <c r="D499" s="30"/>
      <c r="E499" s="30"/>
      <c r="F499" s="32"/>
      <c r="H499" s="289"/>
      <c r="I499" s="290"/>
      <c r="J499" s="66"/>
      <c r="K499" s="66"/>
      <c r="L499" s="66"/>
      <c r="M499" s="66"/>
      <c r="N499" s="66"/>
      <c r="O499" s="66"/>
      <c r="P499" s="66"/>
      <c r="Q499" s="66"/>
      <c r="R499" s="365"/>
      <c r="S499" s="365"/>
      <c r="T499" s="365"/>
      <c r="U499" s="365"/>
      <c r="V499" s="365"/>
      <c r="W499" s="366"/>
      <c r="X499" s="367"/>
      <c r="Y499" s="368"/>
      <c r="Z499" s="365"/>
      <c r="AA499" s="365"/>
      <c r="AB499" s="365"/>
      <c r="AC499" s="366"/>
      <c r="AD499" s="367"/>
      <c r="AE499" s="368"/>
      <c r="AF499" s="365"/>
      <c r="AG499" s="365"/>
      <c r="AH499" s="365"/>
      <c r="AI499" s="366"/>
      <c r="AJ499" s="367"/>
      <c r="AK499" s="368"/>
    </row>
    <row r="500" spans="2:37" ht="15.75" customHeight="1">
      <c r="B500" s="31"/>
      <c r="D500" s="30"/>
      <c r="E500" s="30"/>
      <c r="F500" s="32"/>
      <c r="H500" s="289"/>
      <c r="I500" s="290"/>
      <c r="J500" s="66"/>
      <c r="K500" s="66"/>
      <c r="L500" s="66"/>
      <c r="M500" s="66"/>
      <c r="N500" s="66"/>
      <c r="O500" s="66"/>
      <c r="P500" s="66"/>
      <c r="Q500" s="66"/>
      <c r="R500" s="365"/>
      <c r="S500" s="365"/>
      <c r="T500" s="365"/>
      <c r="U500" s="365"/>
      <c r="V500" s="365"/>
      <c r="W500" s="366"/>
      <c r="X500" s="367"/>
      <c r="Y500" s="368"/>
      <c r="Z500" s="365"/>
      <c r="AA500" s="365"/>
      <c r="AB500" s="365"/>
      <c r="AC500" s="366"/>
      <c r="AD500" s="367"/>
      <c r="AE500" s="368"/>
      <c r="AF500" s="365"/>
      <c r="AG500" s="365"/>
      <c r="AH500" s="365"/>
      <c r="AI500" s="366"/>
      <c r="AJ500" s="367"/>
      <c r="AK500" s="368"/>
    </row>
    <row r="501" spans="2:37" ht="15.75" customHeight="1">
      <c r="B501" s="31"/>
      <c r="D501" s="30"/>
      <c r="E501" s="30"/>
      <c r="F501" s="32"/>
      <c r="H501" s="289"/>
      <c r="I501" s="290"/>
      <c r="J501" s="66"/>
      <c r="K501" s="66"/>
      <c r="L501" s="66"/>
      <c r="M501" s="66"/>
      <c r="N501" s="66"/>
      <c r="O501" s="66"/>
      <c r="P501" s="66"/>
      <c r="Q501" s="66"/>
      <c r="R501" s="365"/>
      <c r="S501" s="365"/>
      <c r="T501" s="365"/>
      <c r="U501" s="365"/>
      <c r="V501" s="365"/>
      <c r="W501" s="366"/>
      <c r="X501" s="367"/>
      <c r="Y501" s="368"/>
      <c r="Z501" s="365"/>
      <c r="AA501" s="365"/>
      <c r="AB501" s="365"/>
      <c r="AC501" s="366"/>
      <c r="AD501" s="367"/>
      <c r="AE501" s="368"/>
      <c r="AF501" s="365"/>
      <c r="AG501" s="365"/>
      <c r="AH501" s="365"/>
      <c r="AI501" s="366"/>
      <c r="AJ501" s="367"/>
      <c r="AK501" s="368"/>
    </row>
    <row r="502" spans="2:37" ht="15.75" customHeight="1">
      <c r="B502" s="31"/>
      <c r="D502" s="30"/>
      <c r="E502" s="30"/>
      <c r="F502" s="32"/>
      <c r="H502" s="289"/>
      <c r="I502" s="290"/>
      <c r="J502" s="66"/>
      <c r="K502" s="66"/>
      <c r="L502" s="66"/>
      <c r="M502" s="66"/>
      <c r="N502" s="66"/>
      <c r="O502" s="66"/>
      <c r="P502" s="66"/>
      <c r="Q502" s="66"/>
      <c r="R502" s="365"/>
      <c r="S502" s="365"/>
      <c r="T502" s="365"/>
      <c r="U502" s="365"/>
      <c r="V502" s="365"/>
      <c r="W502" s="366"/>
      <c r="X502" s="367"/>
      <c r="Y502" s="368"/>
      <c r="Z502" s="365"/>
      <c r="AA502" s="365"/>
      <c r="AB502" s="365"/>
      <c r="AC502" s="366"/>
      <c r="AD502" s="367"/>
      <c r="AE502" s="368"/>
      <c r="AF502" s="365"/>
      <c r="AG502" s="365"/>
      <c r="AH502" s="365"/>
      <c r="AI502" s="366"/>
      <c r="AJ502" s="367"/>
      <c r="AK502" s="368"/>
    </row>
    <row r="503" spans="2:37" ht="15.75" customHeight="1">
      <c r="B503" s="31"/>
      <c r="D503" s="30"/>
      <c r="E503" s="30"/>
      <c r="F503" s="32"/>
      <c r="H503" s="289"/>
      <c r="I503" s="290"/>
      <c r="J503" s="66"/>
      <c r="K503" s="66"/>
      <c r="L503" s="66"/>
      <c r="M503" s="66"/>
      <c r="N503" s="66"/>
      <c r="O503" s="66"/>
      <c r="P503" s="66"/>
      <c r="Q503" s="66"/>
      <c r="R503" s="365"/>
      <c r="S503" s="365"/>
      <c r="T503" s="365"/>
      <c r="U503" s="365"/>
      <c r="V503" s="365"/>
      <c r="W503" s="366"/>
      <c r="X503" s="367"/>
      <c r="Y503" s="368"/>
      <c r="Z503" s="365"/>
      <c r="AA503" s="365"/>
      <c r="AB503" s="365"/>
      <c r="AC503" s="366"/>
      <c r="AD503" s="367"/>
      <c r="AE503" s="368"/>
      <c r="AF503" s="365"/>
      <c r="AG503" s="365"/>
      <c r="AH503" s="365"/>
      <c r="AI503" s="366"/>
      <c r="AJ503" s="367"/>
      <c r="AK503" s="368"/>
    </row>
    <row r="504" spans="2:37" ht="15.75" customHeight="1">
      <c r="B504" s="31"/>
      <c r="D504" s="30"/>
      <c r="E504" s="30"/>
      <c r="F504" s="32"/>
      <c r="H504" s="289"/>
      <c r="I504" s="290"/>
      <c r="J504" s="66"/>
      <c r="K504" s="66"/>
      <c r="L504" s="66"/>
      <c r="M504" s="66"/>
      <c r="N504" s="66"/>
      <c r="O504" s="66"/>
      <c r="P504" s="66"/>
      <c r="Q504" s="66"/>
      <c r="R504" s="365"/>
      <c r="S504" s="365"/>
      <c r="T504" s="365"/>
      <c r="U504" s="365"/>
      <c r="V504" s="365"/>
      <c r="W504" s="366"/>
      <c r="X504" s="367"/>
      <c r="Y504" s="368"/>
      <c r="Z504" s="365"/>
      <c r="AA504" s="365"/>
      <c r="AB504" s="365"/>
      <c r="AC504" s="366"/>
      <c r="AD504" s="367"/>
      <c r="AE504" s="368"/>
      <c r="AF504" s="365"/>
      <c r="AG504" s="365"/>
      <c r="AH504" s="365"/>
      <c r="AI504" s="366"/>
      <c r="AJ504" s="367"/>
      <c r="AK504" s="368"/>
    </row>
    <row r="505" spans="2:37" ht="15.75" customHeight="1">
      <c r="B505" s="31"/>
      <c r="D505" s="30"/>
      <c r="E505" s="30"/>
      <c r="F505" s="32"/>
      <c r="H505" s="289"/>
      <c r="I505" s="290"/>
      <c r="J505" s="66"/>
      <c r="K505" s="66"/>
      <c r="L505" s="66"/>
      <c r="M505" s="66"/>
      <c r="N505" s="66"/>
      <c r="O505" s="66"/>
      <c r="P505" s="66"/>
      <c r="Q505" s="66"/>
      <c r="R505" s="365"/>
      <c r="S505" s="365"/>
      <c r="T505" s="365"/>
      <c r="U505" s="365"/>
      <c r="V505" s="365"/>
      <c r="W505" s="366"/>
      <c r="X505" s="367"/>
      <c r="Y505" s="368"/>
      <c r="Z505" s="365"/>
      <c r="AA505" s="365"/>
      <c r="AB505" s="365"/>
      <c r="AC505" s="366"/>
      <c r="AD505" s="367"/>
      <c r="AE505" s="368"/>
      <c r="AF505" s="365"/>
      <c r="AG505" s="365"/>
      <c r="AH505" s="365"/>
      <c r="AI505" s="366"/>
      <c r="AJ505" s="367"/>
      <c r="AK505" s="368"/>
    </row>
    <row r="506" spans="2:37" ht="15.75" customHeight="1">
      <c r="B506" s="31"/>
      <c r="D506" s="30"/>
      <c r="E506" s="30"/>
      <c r="F506" s="32"/>
      <c r="H506" s="289"/>
      <c r="I506" s="290"/>
      <c r="J506" s="66"/>
      <c r="K506" s="66"/>
      <c r="L506" s="66"/>
      <c r="M506" s="66"/>
      <c r="N506" s="66"/>
      <c r="O506" s="66"/>
      <c r="P506" s="66"/>
      <c r="Q506" s="66"/>
      <c r="R506" s="365"/>
      <c r="S506" s="365"/>
      <c r="T506" s="365"/>
      <c r="U506" s="365"/>
      <c r="V506" s="365"/>
      <c r="W506" s="366"/>
      <c r="X506" s="367"/>
      <c r="Y506" s="368"/>
      <c r="Z506" s="365"/>
      <c r="AA506" s="365"/>
      <c r="AB506" s="365"/>
      <c r="AC506" s="366"/>
      <c r="AD506" s="367"/>
      <c r="AE506" s="368"/>
      <c r="AF506" s="365"/>
      <c r="AG506" s="365"/>
      <c r="AH506" s="365"/>
      <c r="AI506" s="366"/>
      <c r="AJ506" s="367"/>
      <c r="AK506" s="368"/>
    </row>
    <row r="507" spans="2:37" ht="15.75" customHeight="1">
      <c r="B507" s="31"/>
      <c r="D507" s="30"/>
      <c r="E507" s="30"/>
      <c r="F507" s="32"/>
      <c r="H507" s="289"/>
      <c r="I507" s="290"/>
      <c r="J507" s="66"/>
      <c r="K507" s="66"/>
      <c r="L507" s="66"/>
      <c r="M507" s="66"/>
      <c r="N507" s="66"/>
      <c r="O507" s="66"/>
      <c r="P507" s="66"/>
      <c r="Q507" s="66"/>
      <c r="R507" s="365"/>
      <c r="S507" s="365"/>
      <c r="T507" s="365"/>
      <c r="U507" s="365"/>
      <c r="V507" s="365"/>
      <c r="W507" s="366"/>
      <c r="X507" s="367"/>
      <c r="Y507" s="368"/>
      <c r="Z507" s="365"/>
      <c r="AA507" s="365"/>
      <c r="AB507" s="365"/>
      <c r="AC507" s="366"/>
      <c r="AD507" s="367"/>
      <c r="AE507" s="368"/>
      <c r="AF507" s="365"/>
      <c r="AG507" s="365"/>
      <c r="AH507" s="365"/>
      <c r="AI507" s="366"/>
      <c r="AJ507" s="367"/>
      <c r="AK507" s="368"/>
    </row>
    <row r="508" spans="2:37" ht="15.75" customHeight="1">
      <c r="B508" s="31"/>
      <c r="D508" s="30"/>
      <c r="E508" s="30"/>
      <c r="F508" s="32"/>
      <c r="H508" s="289"/>
      <c r="I508" s="290"/>
      <c r="J508" s="66"/>
      <c r="K508" s="66"/>
      <c r="L508" s="66"/>
      <c r="M508" s="66"/>
      <c r="N508" s="66"/>
      <c r="O508" s="66"/>
      <c r="P508" s="66"/>
      <c r="Q508" s="66"/>
      <c r="R508" s="365"/>
      <c r="S508" s="365"/>
      <c r="T508" s="365"/>
      <c r="U508" s="365"/>
      <c r="V508" s="365"/>
      <c r="W508" s="366"/>
      <c r="X508" s="367"/>
      <c r="Y508" s="368"/>
      <c r="Z508" s="365"/>
      <c r="AA508" s="365"/>
      <c r="AB508" s="365"/>
      <c r="AC508" s="366"/>
      <c r="AD508" s="367"/>
      <c r="AE508" s="368"/>
      <c r="AF508" s="365"/>
      <c r="AG508" s="365"/>
      <c r="AH508" s="365"/>
      <c r="AI508" s="366"/>
      <c r="AJ508" s="367"/>
      <c r="AK508" s="368"/>
    </row>
    <row r="509" spans="2:37" ht="15.75" customHeight="1">
      <c r="B509" s="31"/>
      <c r="D509" s="30"/>
      <c r="E509" s="30"/>
      <c r="F509" s="32"/>
      <c r="H509" s="289"/>
      <c r="I509" s="290"/>
      <c r="J509" s="66"/>
      <c r="K509" s="66"/>
      <c r="L509" s="66"/>
      <c r="M509" s="66"/>
      <c r="N509" s="66"/>
      <c r="O509" s="66"/>
      <c r="P509" s="66"/>
      <c r="Q509" s="66"/>
      <c r="R509" s="365"/>
      <c r="S509" s="365"/>
      <c r="T509" s="365"/>
      <c r="U509" s="365"/>
      <c r="V509" s="365"/>
      <c r="W509" s="366"/>
      <c r="X509" s="367"/>
      <c r="Y509" s="368"/>
      <c r="Z509" s="365"/>
      <c r="AA509" s="365"/>
      <c r="AB509" s="365"/>
      <c r="AC509" s="366"/>
      <c r="AD509" s="367"/>
      <c r="AE509" s="368"/>
      <c r="AF509" s="365"/>
      <c r="AG509" s="365"/>
      <c r="AH509" s="365"/>
      <c r="AI509" s="366"/>
      <c r="AJ509" s="367"/>
      <c r="AK509" s="368"/>
    </row>
    <row r="510" spans="2:37" ht="15.75" customHeight="1">
      <c r="B510" s="31"/>
      <c r="D510" s="30"/>
      <c r="E510" s="30"/>
      <c r="F510" s="32"/>
      <c r="H510" s="289"/>
      <c r="I510" s="290"/>
      <c r="J510" s="66"/>
      <c r="K510" s="66"/>
      <c r="L510" s="66"/>
      <c r="M510" s="66"/>
      <c r="N510" s="66"/>
      <c r="O510" s="66"/>
      <c r="P510" s="66"/>
      <c r="Q510" s="66"/>
      <c r="R510" s="365"/>
      <c r="S510" s="365"/>
      <c r="T510" s="365"/>
      <c r="U510" s="365"/>
      <c r="V510" s="365"/>
      <c r="W510" s="366"/>
      <c r="X510" s="367"/>
      <c r="Y510" s="368"/>
      <c r="Z510" s="365"/>
      <c r="AA510" s="365"/>
      <c r="AB510" s="365"/>
      <c r="AC510" s="366"/>
      <c r="AD510" s="367"/>
      <c r="AE510" s="368"/>
      <c r="AF510" s="365"/>
      <c r="AG510" s="365"/>
      <c r="AH510" s="365"/>
      <c r="AI510" s="366"/>
      <c r="AJ510" s="367"/>
      <c r="AK510" s="368"/>
    </row>
    <row r="511" spans="2:37" ht="15.75" customHeight="1">
      <c r="B511" s="31"/>
      <c r="D511" s="30"/>
      <c r="E511" s="30"/>
      <c r="F511" s="32"/>
      <c r="H511" s="289"/>
      <c r="I511" s="290"/>
      <c r="J511" s="66"/>
      <c r="K511" s="66"/>
      <c r="L511" s="66"/>
      <c r="M511" s="66"/>
      <c r="N511" s="66"/>
      <c r="O511" s="66"/>
      <c r="P511" s="66"/>
      <c r="Q511" s="66"/>
      <c r="R511" s="365"/>
      <c r="S511" s="365"/>
      <c r="T511" s="365"/>
      <c r="U511" s="365"/>
      <c r="V511" s="365"/>
      <c r="W511" s="366"/>
      <c r="X511" s="367"/>
      <c r="Y511" s="368"/>
      <c r="Z511" s="365"/>
      <c r="AA511" s="365"/>
      <c r="AB511" s="365"/>
      <c r="AC511" s="366"/>
      <c r="AD511" s="367"/>
      <c r="AE511" s="368"/>
      <c r="AF511" s="365"/>
      <c r="AG511" s="365"/>
      <c r="AH511" s="365"/>
      <c r="AI511" s="366"/>
      <c r="AJ511" s="367"/>
      <c r="AK511" s="368"/>
    </row>
    <row r="512" spans="2:37" ht="15.75" customHeight="1">
      <c r="B512" s="31"/>
      <c r="D512" s="30"/>
      <c r="E512" s="30"/>
      <c r="F512" s="32"/>
      <c r="H512" s="289"/>
      <c r="I512" s="290"/>
      <c r="J512" s="66"/>
      <c r="K512" s="66"/>
      <c r="L512" s="66"/>
      <c r="M512" s="66"/>
      <c r="N512" s="66"/>
      <c r="O512" s="66"/>
      <c r="P512" s="66"/>
      <c r="Q512" s="66"/>
      <c r="R512" s="365"/>
      <c r="S512" s="365"/>
      <c r="T512" s="365"/>
      <c r="U512" s="365"/>
      <c r="V512" s="365"/>
      <c r="W512" s="366"/>
      <c r="X512" s="367"/>
      <c r="Y512" s="368"/>
      <c r="Z512" s="365"/>
      <c r="AA512" s="365"/>
      <c r="AB512" s="365"/>
      <c r="AC512" s="366"/>
      <c r="AD512" s="367"/>
      <c r="AE512" s="368"/>
      <c r="AF512" s="365"/>
      <c r="AG512" s="365"/>
      <c r="AH512" s="365"/>
      <c r="AI512" s="366"/>
      <c r="AJ512" s="367"/>
      <c r="AK512" s="368"/>
    </row>
    <row r="513" spans="2:37" ht="15.75" customHeight="1">
      <c r="B513" s="31"/>
      <c r="D513" s="30"/>
      <c r="E513" s="30"/>
      <c r="F513" s="32"/>
      <c r="H513" s="289"/>
      <c r="I513" s="290"/>
      <c r="J513" s="66"/>
      <c r="K513" s="66"/>
      <c r="L513" s="66"/>
      <c r="M513" s="66"/>
      <c r="N513" s="66"/>
      <c r="O513" s="66"/>
      <c r="P513" s="66"/>
      <c r="Q513" s="66"/>
      <c r="R513" s="365"/>
      <c r="S513" s="365"/>
      <c r="T513" s="365"/>
      <c r="U513" s="365"/>
      <c r="V513" s="365"/>
      <c r="W513" s="366"/>
      <c r="X513" s="367"/>
      <c r="Y513" s="368"/>
      <c r="Z513" s="365"/>
      <c r="AA513" s="365"/>
      <c r="AB513" s="365"/>
      <c r="AC513" s="366"/>
      <c r="AD513" s="367"/>
      <c r="AE513" s="368"/>
      <c r="AF513" s="365"/>
      <c r="AG513" s="365"/>
      <c r="AH513" s="365"/>
      <c r="AI513" s="366"/>
      <c r="AJ513" s="367"/>
      <c r="AK513" s="368"/>
    </row>
    <row r="514" spans="2:37" ht="15.75" customHeight="1">
      <c r="B514" s="31"/>
      <c r="D514" s="30"/>
      <c r="E514" s="30"/>
      <c r="F514" s="32"/>
      <c r="H514" s="289"/>
      <c r="I514" s="290"/>
      <c r="J514" s="66"/>
      <c r="K514" s="66"/>
      <c r="L514" s="66"/>
      <c r="M514" s="66"/>
      <c r="N514" s="66"/>
      <c r="O514" s="66"/>
      <c r="P514" s="66"/>
      <c r="Q514" s="66"/>
      <c r="R514" s="365"/>
      <c r="S514" s="365"/>
      <c r="T514" s="365"/>
      <c r="U514" s="365"/>
      <c r="V514" s="365"/>
      <c r="W514" s="366"/>
      <c r="X514" s="367"/>
      <c r="Y514" s="368"/>
      <c r="Z514" s="365"/>
      <c r="AA514" s="365"/>
      <c r="AB514" s="365"/>
      <c r="AC514" s="366"/>
      <c r="AD514" s="367"/>
      <c r="AE514" s="368"/>
      <c r="AF514" s="365"/>
      <c r="AG514" s="365"/>
      <c r="AH514" s="365"/>
      <c r="AI514" s="366"/>
      <c r="AJ514" s="367"/>
      <c r="AK514" s="368"/>
    </row>
    <row r="515" spans="2:37" ht="15.75" customHeight="1">
      <c r="B515" s="31"/>
      <c r="D515" s="30"/>
      <c r="E515" s="30"/>
      <c r="F515" s="32"/>
      <c r="H515" s="289"/>
      <c r="I515" s="290"/>
      <c r="J515" s="66"/>
      <c r="K515" s="66"/>
      <c r="L515" s="66"/>
      <c r="M515" s="66"/>
      <c r="N515" s="66"/>
      <c r="O515" s="66"/>
      <c r="P515" s="66"/>
      <c r="Q515" s="66"/>
      <c r="R515" s="365"/>
      <c r="S515" s="365"/>
      <c r="T515" s="365"/>
      <c r="U515" s="365"/>
      <c r="V515" s="365"/>
      <c r="W515" s="366"/>
      <c r="X515" s="367"/>
      <c r="Y515" s="368"/>
      <c r="Z515" s="365"/>
      <c r="AA515" s="365"/>
      <c r="AB515" s="365"/>
      <c r="AC515" s="366"/>
      <c r="AD515" s="367"/>
      <c r="AE515" s="368"/>
      <c r="AF515" s="365"/>
      <c r="AG515" s="365"/>
      <c r="AH515" s="365"/>
      <c r="AI515" s="366"/>
      <c r="AJ515" s="367"/>
      <c r="AK515" s="368"/>
    </row>
    <row r="516" spans="2:37" ht="15.75" customHeight="1">
      <c r="B516" s="31"/>
      <c r="D516" s="30"/>
      <c r="E516" s="30"/>
      <c r="F516" s="32"/>
      <c r="H516" s="289"/>
      <c r="I516" s="290"/>
      <c r="J516" s="66"/>
      <c r="K516" s="66"/>
      <c r="L516" s="66"/>
      <c r="M516" s="66"/>
      <c r="N516" s="66"/>
      <c r="O516" s="66"/>
      <c r="P516" s="66"/>
      <c r="Q516" s="66"/>
      <c r="R516" s="365"/>
      <c r="S516" s="365"/>
      <c r="T516" s="365"/>
      <c r="U516" s="365"/>
      <c r="V516" s="365"/>
      <c r="W516" s="366"/>
      <c r="X516" s="367"/>
      <c r="Y516" s="368"/>
      <c r="Z516" s="365"/>
      <c r="AA516" s="365"/>
      <c r="AB516" s="365"/>
      <c r="AC516" s="366"/>
      <c r="AD516" s="367"/>
      <c r="AE516" s="368"/>
      <c r="AF516" s="365"/>
      <c r="AG516" s="365"/>
      <c r="AH516" s="365"/>
      <c r="AI516" s="366"/>
      <c r="AJ516" s="367"/>
      <c r="AK516" s="368"/>
    </row>
    <row r="517" spans="2:37" ht="15.75" customHeight="1">
      <c r="B517" s="31"/>
      <c r="D517" s="30"/>
      <c r="E517" s="30"/>
      <c r="F517" s="32"/>
      <c r="H517" s="289"/>
      <c r="I517" s="290"/>
      <c r="J517" s="66"/>
      <c r="K517" s="66"/>
      <c r="L517" s="66"/>
      <c r="M517" s="66"/>
      <c r="N517" s="66"/>
      <c r="O517" s="66"/>
      <c r="P517" s="66"/>
      <c r="Q517" s="66"/>
      <c r="R517" s="365"/>
      <c r="S517" s="365"/>
      <c r="T517" s="365"/>
      <c r="U517" s="365"/>
      <c r="V517" s="365"/>
      <c r="W517" s="366"/>
      <c r="X517" s="367"/>
      <c r="Y517" s="368"/>
      <c r="Z517" s="365"/>
      <c r="AA517" s="365"/>
      <c r="AB517" s="365"/>
      <c r="AC517" s="366"/>
      <c r="AD517" s="367"/>
      <c r="AE517" s="368"/>
      <c r="AF517" s="365"/>
      <c r="AG517" s="365"/>
      <c r="AH517" s="365"/>
      <c r="AI517" s="366"/>
      <c r="AJ517" s="367"/>
      <c r="AK517" s="368"/>
    </row>
    <row r="518" spans="2:37" ht="15.75" customHeight="1">
      <c r="B518" s="31"/>
      <c r="D518" s="30"/>
      <c r="E518" s="30"/>
      <c r="F518" s="32"/>
      <c r="H518" s="289"/>
      <c r="I518" s="290"/>
      <c r="J518" s="66"/>
      <c r="K518" s="66"/>
      <c r="L518" s="66"/>
      <c r="M518" s="66"/>
      <c r="N518" s="66"/>
      <c r="O518" s="66"/>
      <c r="P518" s="66"/>
      <c r="Q518" s="66"/>
      <c r="R518" s="365"/>
      <c r="S518" s="365"/>
      <c r="T518" s="365"/>
      <c r="U518" s="365"/>
      <c r="V518" s="365"/>
      <c r="W518" s="366"/>
      <c r="X518" s="367"/>
      <c r="Y518" s="368"/>
      <c r="Z518" s="365"/>
      <c r="AA518" s="365"/>
      <c r="AB518" s="365"/>
      <c r="AC518" s="366"/>
      <c r="AD518" s="367"/>
      <c r="AE518" s="368"/>
      <c r="AF518" s="365"/>
      <c r="AG518" s="365"/>
      <c r="AH518" s="365"/>
      <c r="AI518" s="366"/>
      <c r="AJ518" s="367"/>
      <c r="AK518" s="368"/>
    </row>
    <row r="519" spans="2:37" ht="15.75" customHeight="1">
      <c r="B519" s="31"/>
      <c r="D519" s="30"/>
      <c r="E519" s="30"/>
      <c r="F519" s="32"/>
      <c r="H519" s="289"/>
      <c r="I519" s="290"/>
      <c r="J519" s="66"/>
      <c r="K519" s="66"/>
      <c r="L519" s="66"/>
      <c r="M519" s="66"/>
      <c r="N519" s="66"/>
      <c r="O519" s="66"/>
      <c r="P519" s="66"/>
      <c r="Q519" s="66"/>
      <c r="R519" s="365"/>
      <c r="S519" s="365"/>
      <c r="T519" s="365"/>
      <c r="U519" s="365"/>
      <c r="V519" s="365"/>
      <c r="W519" s="366"/>
      <c r="X519" s="367"/>
      <c r="Y519" s="368"/>
      <c r="Z519" s="365"/>
      <c r="AA519" s="365"/>
      <c r="AB519" s="365"/>
      <c r="AC519" s="366"/>
      <c r="AD519" s="367"/>
      <c r="AE519" s="368"/>
      <c r="AF519" s="365"/>
      <c r="AG519" s="365"/>
      <c r="AH519" s="365"/>
      <c r="AI519" s="366"/>
      <c r="AJ519" s="367"/>
      <c r="AK519" s="368"/>
    </row>
    <row r="520" spans="2:37" ht="15.75" customHeight="1">
      <c r="B520" s="31"/>
      <c r="D520" s="30"/>
      <c r="E520" s="30"/>
      <c r="F520" s="32"/>
      <c r="H520" s="289"/>
      <c r="I520" s="290"/>
      <c r="J520" s="66"/>
      <c r="K520" s="66"/>
      <c r="L520" s="66"/>
      <c r="M520" s="66"/>
      <c r="N520" s="66"/>
      <c r="O520" s="66"/>
      <c r="P520" s="66"/>
      <c r="Q520" s="66"/>
      <c r="R520" s="365"/>
      <c r="S520" s="365"/>
      <c r="T520" s="365"/>
      <c r="U520" s="365"/>
      <c r="V520" s="365"/>
      <c r="W520" s="366"/>
      <c r="X520" s="367"/>
      <c r="Y520" s="368"/>
      <c r="Z520" s="365"/>
      <c r="AA520" s="365"/>
      <c r="AB520" s="365"/>
      <c r="AC520" s="366"/>
      <c r="AD520" s="367"/>
      <c r="AE520" s="368"/>
      <c r="AF520" s="365"/>
      <c r="AG520" s="365"/>
      <c r="AH520" s="365"/>
      <c r="AI520" s="366"/>
      <c r="AJ520" s="367"/>
      <c r="AK520" s="368"/>
    </row>
    <row r="521" spans="2:37" ht="15.75" customHeight="1">
      <c r="B521" s="31"/>
      <c r="D521" s="30"/>
      <c r="E521" s="30"/>
      <c r="F521" s="32"/>
      <c r="H521" s="289"/>
      <c r="I521" s="290"/>
      <c r="J521" s="66"/>
      <c r="K521" s="66"/>
      <c r="L521" s="66"/>
      <c r="M521" s="66"/>
      <c r="N521" s="66"/>
      <c r="O521" s="66"/>
      <c r="P521" s="66"/>
      <c r="Q521" s="66"/>
      <c r="R521" s="365"/>
      <c r="S521" s="365"/>
      <c r="T521" s="365"/>
      <c r="U521" s="365"/>
      <c r="V521" s="365"/>
      <c r="W521" s="366"/>
      <c r="X521" s="367"/>
      <c r="Y521" s="368"/>
      <c r="Z521" s="365"/>
      <c r="AA521" s="365"/>
      <c r="AB521" s="365"/>
      <c r="AC521" s="366"/>
      <c r="AD521" s="367"/>
      <c r="AE521" s="368"/>
      <c r="AF521" s="365"/>
      <c r="AG521" s="365"/>
      <c r="AH521" s="365"/>
      <c r="AI521" s="366"/>
      <c r="AJ521" s="367"/>
      <c r="AK521" s="368"/>
    </row>
    <row r="522" spans="2:37" ht="15.75" customHeight="1">
      <c r="B522" s="31"/>
      <c r="D522" s="30"/>
      <c r="E522" s="30"/>
      <c r="F522" s="32"/>
      <c r="H522" s="289"/>
      <c r="I522" s="290"/>
      <c r="J522" s="66"/>
      <c r="K522" s="66"/>
      <c r="L522" s="66"/>
      <c r="M522" s="66"/>
      <c r="N522" s="66"/>
      <c r="O522" s="66"/>
      <c r="P522" s="66"/>
      <c r="Q522" s="66"/>
      <c r="R522" s="365"/>
      <c r="S522" s="365"/>
      <c r="T522" s="365"/>
      <c r="U522" s="365"/>
      <c r="V522" s="365"/>
      <c r="W522" s="366"/>
      <c r="X522" s="367"/>
      <c r="Y522" s="368"/>
      <c r="Z522" s="365"/>
      <c r="AA522" s="365"/>
      <c r="AB522" s="365"/>
      <c r="AC522" s="366"/>
      <c r="AD522" s="367"/>
      <c r="AE522" s="368"/>
      <c r="AF522" s="365"/>
      <c r="AG522" s="365"/>
      <c r="AH522" s="365"/>
      <c r="AI522" s="366"/>
      <c r="AJ522" s="367"/>
      <c r="AK522" s="368"/>
    </row>
    <row r="523" spans="2:37" ht="15.75" customHeight="1">
      <c r="B523" s="31"/>
      <c r="D523" s="30"/>
      <c r="E523" s="30"/>
      <c r="F523" s="32"/>
      <c r="H523" s="289"/>
      <c r="I523" s="290"/>
      <c r="J523" s="66"/>
      <c r="K523" s="66"/>
      <c r="L523" s="66"/>
      <c r="M523" s="66"/>
      <c r="N523" s="66"/>
      <c r="O523" s="66"/>
      <c r="P523" s="66"/>
      <c r="Q523" s="66"/>
      <c r="R523" s="365"/>
      <c r="S523" s="365"/>
      <c r="T523" s="365"/>
      <c r="U523" s="365"/>
      <c r="V523" s="365"/>
      <c r="W523" s="366"/>
      <c r="X523" s="367"/>
      <c r="Y523" s="368"/>
      <c r="Z523" s="365"/>
      <c r="AA523" s="365"/>
      <c r="AB523" s="365"/>
      <c r="AC523" s="366"/>
      <c r="AD523" s="367"/>
      <c r="AE523" s="368"/>
      <c r="AF523" s="365"/>
      <c r="AG523" s="365"/>
      <c r="AH523" s="365"/>
      <c r="AI523" s="366"/>
      <c r="AJ523" s="367"/>
      <c r="AK523" s="368"/>
    </row>
    <row r="524" spans="2:37" ht="15.75" customHeight="1">
      <c r="B524" s="31"/>
      <c r="D524" s="30"/>
      <c r="E524" s="30"/>
      <c r="F524" s="32"/>
      <c r="H524" s="289"/>
      <c r="I524" s="290"/>
      <c r="J524" s="66"/>
      <c r="K524" s="66"/>
      <c r="L524" s="66"/>
      <c r="M524" s="66"/>
      <c r="N524" s="66"/>
      <c r="O524" s="66"/>
      <c r="P524" s="66"/>
      <c r="Q524" s="66"/>
      <c r="R524" s="365"/>
      <c r="S524" s="365"/>
      <c r="T524" s="365"/>
      <c r="U524" s="365"/>
      <c r="V524" s="365"/>
      <c r="W524" s="366"/>
      <c r="X524" s="367"/>
      <c r="Y524" s="368"/>
      <c r="Z524" s="365"/>
      <c r="AA524" s="365"/>
      <c r="AB524" s="365"/>
      <c r="AC524" s="366"/>
      <c r="AD524" s="367"/>
      <c r="AE524" s="368"/>
      <c r="AF524" s="365"/>
      <c r="AG524" s="365"/>
      <c r="AH524" s="365"/>
      <c r="AI524" s="366"/>
      <c r="AJ524" s="367"/>
      <c r="AK524" s="368"/>
    </row>
    <row r="525" spans="2:37" ht="15.75" customHeight="1">
      <c r="B525" s="31"/>
      <c r="D525" s="30"/>
      <c r="E525" s="30"/>
      <c r="F525" s="32"/>
      <c r="H525" s="289"/>
      <c r="I525" s="290"/>
      <c r="J525" s="66"/>
      <c r="K525" s="66"/>
      <c r="L525" s="66"/>
      <c r="M525" s="66"/>
      <c r="N525" s="66"/>
      <c r="O525" s="66"/>
      <c r="P525" s="66"/>
      <c r="Q525" s="66"/>
      <c r="R525" s="365"/>
      <c r="S525" s="365"/>
      <c r="T525" s="365"/>
      <c r="U525" s="365"/>
      <c r="V525" s="365"/>
      <c r="W525" s="366"/>
      <c r="X525" s="367"/>
      <c r="Y525" s="368"/>
      <c r="Z525" s="365"/>
      <c r="AA525" s="365"/>
      <c r="AB525" s="365"/>
      <c r="AC525" s="366"/>
      <c r="AD525" s="367"/>
      <c r="AE525" s="368"/>
      <c r="AF525" s="365"/>
      <c r="AG525" s="365"/>
      <c r="AH525" s="365"/>
      <c r="AI525" s="366"/>
      <c r="AJ525" s="367"/>
      <c r="AK525" s="368"/>
    </row>
    <row r="526" spans="2:37" ht="15.75" customHeight="1">
      <c r="B526" s="31"/>
      <c r="D526" s="30"/>
      <c r="E526" s="30"/>
      <c r="F526" s="32"/>
      <c r="H526" s="289"/>
      <c r="I526" s="290"/>
      <c r="J526" s="66"/>
      <c r="K526" s="66"/>
      <c r="L526" s="66"/>
      <c r="M526" s="66"/>
      <c r="N526" s="66"/>
      <c r="O526" s="66"/>
      <c r="P526" s="66"/>
      <c r="Q526" s="66"/>
      <c r="R526" s="365"/>
      <c r="S526" s="365"/>
      <c r="T526" s="365"/>
      <c r="U526" s="365"/>
      <c r="V526" s="365"/>
      <c r="W526" s="366"/>
      <c r="X526" s="367"/>
      <c r="Y526" s="368"/>
      <c r="Z526" s="365"/>
      <c r="AA526" s="365"/>
      <c r="AB526" s="365"/>
      <c r="AC526" s="366"/>
      <c r="AD526" s="367"/>
      <c r="AE526" s="368"/>
      <c r="AF526" s="365"/>
      <c r="AG526" s="365"/>
      <c r="AH526" s="365"/>
      <c r="AI526" s="366"/>
      <c r="AJ526" s="367"/>
      <c r="AK526" s="368"/>
    </row>
    <row r="527" spans="2:37" ht="15.75" customHeight="1">
      <c r="B527" s="31"/>
      <c r="D527" s="30"/>
      <c r="E527" s="30"/>
      <c r="F527" s="32"/>
      <c r="H527" s="289"/>
      <c r="I527" s="290"/>
      <c r="J527" s="66"/>
      <c r="K527" s="66"/>
      <c r="L527" s="66"/>
      <c r="M527" s="66"/>
      <c r="N527" s="66"/>
      <c r="O527" s="66"/>
      <c r="P527" s="66"/>
      <c r="Q527" s="66"/>
      <c r="R527" s="365"/>
      <c r="S527" s="365"/>
      <c r="T527" s="365"/>
      <c r="U527" s="365"/>
      <c r="V527" s="365"/>
      <c r="W527" s="366"/>
      <c r="X527" s="367"/>
      <c r="Y527" s="368"/>
      <c r="Z527" s="365"/>
      <c r="AA527" s="365"/>
      <c r="AB527" s="365"/>
      <c r="AC527" s="366"/>
      <c r="AD527" s="367"/>
      <c r="AE527" s="368"/>
      <c r="AF527" s="365"/>
      <c r="AG527" s="365"/>
      <c r="AH527" s="365"/>
      <c r="AI527" s="366"/>
      <c r="AJ527" s="367"/>
      <c r="AK527" s="368"/>
    </row>
    <row r="528" spans="2:37" ht="15.75" customHeight="1">
      <c r="B528" s="31"/>
      <c r="D528" s="30"/>
      <c r="E528" s="30"/>
      <c r="F528" s="32"/>
      <c r="H528" s="289"/>
      <c r="I528" s="290"/>
      <c r="J528" s="66"/>
      <c r="K528" s="66"/>
      <c r="L528" s="66"/>
      <c r="M528" s="66"/>
      <c r="N528" s="66"/>
      <c r="O528" s="66"/>
      <c r="P528" s="66"/>
      <c r="Q528" s="66"/>
      <c r="R528" s="365"/>
      <c r="S528" s="365"/>
      <c r="T528" s="365"/>
      <c r="U528" s="365"/>
      <c r="V528" s="365"/>
      <c r="W528" s="366"/>
      <c r="X528" s="367"/>
      <c r="Y528" s="368"/>
      <c r="Z528" s="365"/>
      <c r="AA528" s="365"/>
      <c r="AB528" s="365"/>
      <c r="AC528" s="366"/>
      <c r="AD528" s="367"/>
      <c r="AE528" s="368"/>
      <c r="AF528" s="365"/>
      <c r="AG528" s="365"/>
      <c r="AH528" s="365"/>
      <c r="AI528" s="366"/>
      <c r="AJ528" s="367"/>
      <c r="AK528" s="368"/>
    </row>
    <row r="529" spans="2:37" ht="15.75" customHeight="1">
      <c r="B529" s="31"/>
      <c r="D529" s="30"/>
      <c r="E529" s="30"/>
      <c r="F529" s="32"/>
      <c r="H529" s="289"/>
      <c r="I529" s="290"/>
      <c r="J529" s="66"/>
      <c r="K529" s="66"/>
      <c r="L529" s="66"/>
      <c r="M529" s="66"/>
      <c r="N529" s="66"/>
      <c r="O529" s="66"/>
      <c r="P529" s="66"/>
      <c r="Q529" s="66"/>
      <c r="R529" s="365"/>
      <c r="S529" s="365"/>
      <c r="T529" s="365"/>
      <c r="U529" s="365"/>
      <c r="V529" s="365"/>
      <c r="W529" s="366"/>
      <c r="X529" s="367"/>
      <c r="Y529" s="368"/>
      <c r="Z529" s="365"/>
      <c r="AA529" s="365"/>
      <c r="AB529" s="365"/>
      <c r="AC529" s="366"/>
      <c r="AD529" s="367"/>
      <c r="AE529" s="368"/>
      <c r="AF529" s="365"/>
      <c r="AG529" s="365"/>
      <c r="AH529" s="365"/>
      <c r="AI529" s="366"/>
      <c r="AJ529" s="367"/>
      <c r="AK529" s="368"/>
    </row>
    <row r="530" spans="2:37" ht="15.75" customHeight="1">
      <c r="B530" s="31"/>
      <c r="D530" s="30"/>
      <c r="E530" s="30"/>
      <c r="F530" s="32"/>
      <c r="H530" s="289"/>
      <c r="I530" s="290"/>
      <c r="J530" s="66"/>
      <c r="K530" s="66"/>
      <c r="L530" s="66"/>
      <c r="M530" s="66"/>
      <c r="N530" s="66"/>
      <c r="O530" s="66"/>
      <c r="P530" s="66"/>
      <c r="Q530" s="66"/>
      <c r="R530" s="365"/>
      <c r="S530" s="365"/>
      <c r="T530" s="365"/>
      <c r="U530" s="365"/>
      <c r="V530" s="365"/>
      <c r="W530" s="366"/>
      <c r="X530" s="367"/>
      <c r="Y530" s="368"/>
      <c r="Z530" s="365"/>
      <c r="AA530" s="365"/>
      <c r="AB530" s="365"/>
      <c r="AC530" s="366"/>
      <c r="AD530" s="367"/>
      <c r="AE530" s="368"/>
      <c r="AF530" s="365"/>
      <c r="AG530" s="365"/>
      <c r="AH530" s="365"/>
      <c r="AI530" s="366"/>
      <c r="AJ530" s="367"/>
      <c r="AK530" s="368"/>
    </row>
    <row r="531" spans="2:37" ht="15.75" customHeight="1">
      <c r="B531" s="31"/>
      <c r="D531" s="30"/>
      <c r="E531" s="30"/>
      <c r="F531" s="32"/>
      <c r="H531" s="289"/>
      <c r="I531" s="290"/>
      <c r="J531" s="66"/>
      <c r="K531" s="66"/>
      <c r="L531" s="66"/>
      <c r="M531" s="66"/>
      <c r="N531" s="66"/>
      <c r="O531" s="66"/>
      <c r="P531" s="66"/>
      <c r="Q531" s="66"/>
      <c r="R531" s="365"/>
      <c r="S531" s="365"/>
      <c r="T531" s="365"/>
      <c r="U531" s="365"/>
      <c r="V531" s="365"/>
      <c r="W531" s="366"/>
      <c r="X531" s="367"/>
      <c r="Y531" s="368"/>
      <c r="Z531" s="365"/>
      <c r="AA531" s="365"/>
      <c r="AB531" s="365"/>
      <c r="AC531" s="366"/>
      <c r="AD531" s="367"/>
      <c r="AE531" s="368"/>
      <c r="AF531" s="365"/>
      <c r="AG531" s="365"/>
      <c r="AH531" s="365"/>
      <c r="AI531" s="366"/>
      <c r="AJ531" s="367"/>
      <c r="AK531" s="368"/>
    </row>
    <row r="532" spans="2:37" ht="15.75" customHeight="1">
      <c r="B532" s="31"/>
      <c r="D532" s="30"/>
      <c r="E532" s="30"/>
      <c r="F532" s="32"/>
      <c r="H532" s="289"/>
      <c r="I532" s="290"/>
      <c r="J532" s="66"/>
      <c r="K532" s="66"/>
      <c r="L532" s="66"/>
      <c r="M532" s="66"/>
      <c r="N532" s="66"/>
      <c r="O532" s="66"/>
      <c r="P532" s="66"/>
      <c r="Q532" s="66"/>
      <c r="R532" s="365"/>
      <c r="S532" s="365"/>
      <c r="T532" s="365"/>
      <c r="U532" s="365"/>
      <c r="V532" s="365"/>
      <c r="W532" s="366"/>
      <c r="X532" s="367"/>
      <c r="Y532" s="368"/>
      <c r="Z532" s="365"/>
      <c r="AA532" s="365"/>
      <c r="AB532" s="365"/>
      <c r="AC532" s="366"/>
      <c r="AD532" s="367"/>
      <c r="AE532" s="368"/>
      <c r="AF532" s="365"/>
      <c r="AG532" s="365"/>
      <c r="AH532" s="365"/>
      <c r="AI532" s="366"/>
      <c r="AJ532" s="367"/>
      <c r="AK532" s="368"/>
    </row>
    <row r="533" spans="2:37" ht="15.75" customHeight="1">
      <c r="B533" s="31"/>
      <c r="D533" s="30"/>
      <c r="E533" s="30"/>
      <c r="F533" s="32"/>
      <c r="H533" s="289"/>
      <c r="I533" s="290"/>
      <c r="J533" s="66"/>
      <c r="K533" s="66"/>
      <c r="L533" s="66"/>
      <c r="M533" s="66"/>
      <c r="N533" s="66"/>
      <c r="O533" s="66"/>
      <c r="P533" s="66"/>
      <c r="Q533" s="66"/>
      <c r="R533" s="365"/>
      <c r="S533" s="365"/>
      <c r="T533" s="365"/>
      <c r="U533" s="365"/>
      <c r="V533" s="365"/>
      <c r="W533" s="366"/>
      <c r="X533" s="367"/>
      <c r="Y533" s="368"/>
      <c r="Z533" s="365"/>
      <c r="AA533" s="365"/>
      <c r="AB533" s="365"/>
      <c r="AC533" s="366"/>
      <c r="AD533" s="367"/>
      <c r="AE533" s="368"/>
      <c r="AF533" s="365"/>
      <c r="AG533" s="365"/>
      <c r="AH533" s="365"/>
      <c r="AI533" s="366"/>
      <c r="AJ533" s="367"/>
      <c r="AK533" s="368"/>
    </row>
    <row r="534" spans="2:37" ht="15.75" customHeight="1">
      <c r="B534" s="31"/>
      <c r="D534" s="30"/>
      <c r="E534" s="30"/>
      <c r="F534" s="32"/>
      <c r="H534" s="289"/>
      <c r="I534" s="290"/>
      <c r="J534" s="66"/>
      <c r="K534" s="66"/>
      <c r="L534" s="66"/>
      <c r="M534" s="66"/>
      <c r="N534" s="66"/>
      <c r="O534" s="66"/>
      <c r="P534" s="66"/>
      <c r="Q534" s="66"/>
      <c r="R534" s="365"/>
      <c r="S534" s="365"/>
      <c r="T534" s="365"/>
      <c r="U534" s="365"/>
      <c r="V534" s="365"/>
      <c r="W534" s="366"/>
      <c r="X534" s="367"/>
      <c r="Y534" s="368"/>
      <c r="Z534" s="365"/>
      <c r="AA534" s="365"/>
      <c r="AB534" s="365"/>
      <c r="AC534" s="366"/>
      <c r="AD534" s="367"/>
      <c r="AE534" s="368"/>
      <c r="AF534" s="365"/>
      <c r="AG534" s="365"/>
      <c r="AH534" s="365"/>
      <c r="AI534" s="366"/>
      <c r="AJ534" s="367"/>
      <c r="AK534" s="368"/>
    </row>
    <row r="535" spans="2:37" ht="15.75" customHeight="1">
      <c r="B535" s="31"/>
      <c r="D535" s="30"/>
      <c r="E535" s="30"/>
      <c r="F535" s="32"/>
      <c r="H535" s="289"/>
      <c r="I535" s="290"/>
      <c r="J535" s="66"/>
      <c r="K535" s="66"/>
      <c r="L535" s="66"/>
      <c r="M535" s="66"/>
      <c r="N535" s="66"/>
      <c r="O535" s="66"/>
      <c r="P535" s="66"/>
      <c r="Q535" s="66"/>
      <c r="R535" s="365"/>
      <c r="S535" s="365"/>
      <c r="T535" s="365"/>
      <c r="U535" s="365"/>
      <c r="V535" s="365"/>
      <c r="W535" s="366"/>
      <c r="X535" s="367"/>
      <c r="Y535" s="368"/>
      <c r="Z535" s="365"/>
      <c r="AA535" s="365"/>
      <c r="AB535" s="365"/>
      <c r="AC535" s="366"/>
      <c r="AD535" s="367"/>
      <c r="AE535" s="368"/>
      <c r="AF535" s="365"/>
      <c r="AG535" s="365"/>
      <c r="AH535" s="365"/>
      <c r="AI535" s="366"/>
      <c r="AJ535" s="367"/>
      <c r="AK535" s="368"/>
    </row>
    <row r="536" spans="2:37" ht="15.75" customHeight="1">
      <c r="B536" s="31"/>
      <c r="D536" s="30"/>
      <c r="E536" s="30"/>
      <c r="F536" s="32"/>
      <c r="H536" s="289"/>
      <c r="I536" s="290"/>
      <c r="J536" s="66"/>
      <c r="K536" s="66"/>
      <c r="L536" s="66"/>
      <c r="M536" s="66"/>
      <c r="N536" s="66"/>
      <c r="O536" s="66"/>
      <c r="P536" s="66"/>
      <c r="Q536" s="66"/>
      <c r="R536" s="365"/>
      <c r="S536" s="365"/>
      <c r="T536" s="365"/>
      <c r="U536" s="365"/>
      <c r="V536" s="365"/>
      <c r="W536" s="366"/>
      <c r="X536" s="367"/>
      <c r="Y536" s="368"/>
      <c r="Z536" s="365"/>
      <c r="AA536" s="365"/>
      <c r="AB536" s="365"/>
      <c r="AC536" s="366"/>
      <c r="AD536" s="367"/>
      <c r="AE536" s="368"/>
      <c r="AF536" s="365"/>
      <c r="AG536" s="365"/>
      <c r="AH536" s="365"/>
      <c r="AI536" s="366"/>
      <c r="AJ536" s="367"/>
      <c r="AK536" s="368"/>
    </row>
    <row r="537" spans="2:37" ht="15.75" customHeight="1">
      <c r="B537" s="31"/>
      <c r="D537" s="30"/>
      <c r="E537" s="30"/>
      <c r="F537" s="32"/>
      <c r="H537" s="289"/>
      <c r="I537" s="290"/>
      <c r="J537" s="66"/>
      <c r="K537" s="66"/>
      <c r="L537" s="66"/>
      <c r="M537" s="66"/>
      <c r="N537" s="66"/>
      <c r="O537" s="66"/>
      <c r="P537" s="66"/>
      <c r="Q537" s="66"/>
      <c r="R537" s="365"/>
      <c r="S537" s="365"/>
      <c r="T537" s="365"/>
      <c r="U537" s="365"/>
      <c r="V537" s="365"/>
      <c r="W537" s="366"/>
      <c r="X537" s="367"/>
      <c r="Y537" s="368"/>
      <c r="Z537" s="365"/>
      <c r="AA537" s="365"/>
      <c r="AB537" s="365"/>
      <c r="AC537" s="366"/>
      <c r="AD537" s="367"/>
      <c r="AE537" s="368"/>
      <c r="AF537" s="365"/>
      <c r="AG537" s="365"/>
      <c r="AH537" s="365"/>
      <c r="AI537" s="366"/>
      <c r="AJ537" s="367"/>
      <c r="AK537" s="368"/>
    </row>
    <row r="538" spans="2:37" ht="15.75" customHeight="1">
      <c r="B538" s="31"/>
      <c r="D538" s="30"/>
      <c r="E538" s="30"/>
      <c r="F538" s="32"/>
      <c r="H538" s="289"/>
      <c r="I538" s="290"/>
      <c r="J538" s="66"/>
      <c r="K538" s="66"/>
      <c r="L538" s="66"/>
      <c r="M538" s="66"/>
      <c r="N538" s="66"/>
      <c r="O538" s="66"/>
      <c r="P538" s="66"/>
      <c r="Q538" s="66"/>
      <c r="R538" s="365"/>
      <c r="S538" s="365"/>
      <c r="T538" s="365"/>
      <c r="U538" s="365"/>
      <c r="V538" s="365"/>
      <c r="W538" s="366"/>
      <c r="X538" s="367"/>
      <c r="Y538" s="368"/>
      <c r="Z538" s="365"/>
      <c r="AA538" s="365"/>
      <c r="AB538" s="365"/>
      <c r="AC538" s="366"/>
      <c r="AD538" s="367"/>
      <c r="AE538" s="368"/>
      <c r="AF538" s="365"/>
      <c r="AG538" s="365"/>
      <c r="AH538" s="365"/>
      <c r="AI538" s="366"/>
      <c r="AJ538" s="367"/>
      <c r="AK538" s="368"/>
    </row>
    <row r="539" spans="2:37" ht="15.75" customHeight="1">
      <c r="B539" s="31"/>
      <c r="D539" s="30"/>
      <c r="E539" s="30"/>
      <c r="F539" s="32"/>
      <c r="H539" s="289"/>
      <c r="I539" s="290"/>
      <c r="J539" s="66"/>
      <c r="K539" s="66"/>
      <c r="L539" s="66"/>
      <c r="M539" s="66"/>
      <c r="N539" s="66"/>
      <c r="O539" s="66"/>
      <c r="P539" s="66"/>
      <c r="Q539" s="66"/>
      <c r="R539" s="365"/>
      <c r="S539" s="365"/>
      <c r="T539" s="365"/>
      <c r="U539" s="365"/>
      <c r="V539" s="365"/>
      <c r="W539" s="366"/>
      <c r="X539" s="367"/>
      <c r="Y539" s="368"/>
      <c r="Z539" s="365"/>
      <c r="AA539" s="365"/>
      <c r="AB539" s="365"/>
      <c r="AC539" s="366"/>
      <c r="AD539" s="367"/>
      <c r="AE539" s="368"/>
      <c r="AF539" s="365"/>
      <c r="AG539" s="365"/>
      <c r="AH539" s="365"/>
      <c r="AI539" s="366"/>
      <c r="AJ539" s="367"/>
      <c r="AK539" s="368"/>
    </row>
    <row r="540" spans="2:37" ht="15.75" customHeight="1">
      <c r="B540" s="31"/>
      <c r="D540" s="30"/>
      <c r="E540" s="30"/>
      <c r="F540" s="32"/>
      <c r="H540" s="289"/>
      <c r="I540" s="290"/>
      <c r="J540" s="66"/>
      <c r="K540" s="66"/>
      <c r="L540" s="66"/>
      <c r="M540" s="66"/>
      <c r="N540" s="66"/>
      <c r="O540" s="66"/>
      <c r="P540" s="66"/>
      <c r="Q540" s="66"/>
      <c r="R540" s="365"/>
      <c r="S540" s="365"/>
      <c r="T540" s="365"/>
      <c r="U540" s="365"/>
      <c r="V540" s="365"/>
      <c r="W540" s="366"/>
      <c r="X540" s="367"/>
      <c r="Y540" s="368"/>
      <c r="Z540" s="365"/>
      <c r="AA540" s="365"/>
      <c r="AB540" s="365"/>
      <c r="AC540" s="366"/>
      <c r="AD540" s="367"/>
      <c r="AE540" s="368"/>
      <c r="AF540" s="365"/>
      <c r="AG540" s="365"/>
      <c r="AH540" s="365"/>
      <c r="AI540" s="366"/>
      <c r="AJ540" s="367"/>
      <c r="AK540" s="368"/>
    </row>
    <row r="541" spans="2:37" ht="15.75" customHeight="1">
      <c r="B541" s="31"/>
      <c r="D541" s="30"/>
      <c r="E541" s="30"/>
      <c r="F541" s="32"/>
      <c r="H541" s="289"/>
      <c r="I541" s="290"/>
      <c r="J541" s="66"/>
      <c r="K541" s="66"/>
      <c r="L541" s="66"/>
      <c r="M541" s="66"/>
      <c r="N541" s="66"/>
      <c r="O541" s="66"/>
      <c r="P541" s="66"/>
      <c r="Q541" s="66"/>
      <c r="R541" s="365"/>
      <c r="S541" s="365"/>
      <c r="T541" s="365"/>
      <c r="U541" s="365"/>
      <c r="V541" s="365"/>
      <c r="W541" s="366"/>
      <c r="X541" s="367"/>
      <c r="Y541" s="368"/>
      <c r="Z541" s="365"/>
      <c r="AA541" s="365"/>
      <c r="AB541" s="365"/>
      <c r="AC541" s="366"/>
      <c r="AD541" s="367"/>
      <c r="AE541" s="368"/>
      <c r="AF541" s="365"/>
      <c r="AG541" s="365"/>
      <c r="AH541" s="365"/>
      <c r="AI541" s="366"/>
      <c r="AJ541" s="367"/>
      <c r="AK541" s="368"/>
    </row>
    <row r="542" spans="2:37" ht="15.75" customHeight="1">
      <c r="B542" s="31"/>
      <c r="D542" s="30"/>
      <c r="E542" s="30"/>
      <c r="F542" s="32"/>
      <c r="H542" s="289"/>
      <c r="I542" s="290"/>
      <c r="J542" s="66"/>
      <c r="K542" s="66"/>
      <c r="L542" s="66"/>
      <c r="M542" s="66"/>
      <c r="N542" s="66"/>
      <c r="O542" s="66"/>
      <c r="P542" s="66"/>
      <c r="Q542" s="66"/>
      <c r="R542" s="365"/>
      <c r="S542" s="365"/>
      <c r="T542" s="365"/>
      <c r="U542" s="365"/>
      <c r="V542" s="365"/>
      <c r="W542" s="366"/>
      <c r="X542" s="367"/>
      <c r="Y542" s="368"/>
      <c r="Z542" s="365"/>
      <c r="AA542" s="365"/>
      <c r="AB542" s="365"/>
      <c r="AC542" s="366"/>
      <c r="AD542" s="367"/>
      <c r="AE542" s="368"/>
      <c r="AF542" s="365"/>
      <c r="AG542" s="365"/>
      <c r="AH542" s="365"/>
      <c r="AI542" s="366"/>
      <c r="AJ542" s="367"/>
      <c r="AK542" s="368"/>
    </row>
    <row r="543" spans="2:37" ht="15.75" customHeight="1">
      <c r="B543" s="31"/>
      <c r="D543" s="30"/>
      <c r="E543" s="30"/>
      <c r="F543" s="32"/>
      <c r="H543" s="289"/>
      <c r="I543" s="290"/>
      <c r="J543" s="66"/>
      <c r="K543" s="66"/>
      <c r="L543" s="66"/>
      <c r="M543" s="66"/>
      <c r="N543" s="66"/>
      <c r="O543" s="66"/>
      <c r="P543" s="66"/>
      <c r="Q543" s="66"/>
      <c r="R543" s="365"/>
      <c r="S543" s="365"/>
      <c r="T543" s="365"/>
      <c r="U543" s="365"/>
      <c r="V543" s="365"/>
      <c r="W543" s="366"/>
      <c r="X543" s="367"/>
      <c r="Y543" s="368"/>
      <c r="Z543" s="365"/>
      <c r="AA543" s="365"/>
      <c r="AB543" s="365"/>
      <c r="AC543" s="366"/>
      <c r="AD543" s="367"/>
      <c r="AE543" s="368"/>
      <c r="AF543" s="365"/>
      <c r="AG543" s="365"/>
      <c r="AH543" s="365"/>
      <c r="AI543" s="366"/>
      <c r="AJ543" s="367"/>
      <c r="AK543" s="368"/>
    </row>
    <row r="544" spans="2:37" ht="15.75" customHeight="1">
      <c r="B544" s="31"/>
      <c r="D544" s="30"/>
      <c r="E544" s="30"/>
      <c r="F544" s="32"/>
      <c r="H544" s="289"/>
      <c r="I544" s="290"/>
      <c r="J544" s="66"/>
      <c r="K544" s="66"/>
      <c r="L544" s="66"/>
      <c r="M544" s="66"/>
      <c r="N544" s="66"/>
      <c r="O544" s="66"/>
      <c r="P544" s="66"/>
      <c r="Q544" s="66"/>
      <c r="R544" s="365"/>
      <c r="S544" s="365"/>
      <c r="T544" s="365"/>
      <c r="U544" s="365"/>
      <c r="V544" s="365"/>
      <c r="W544" s="366"/>
      <c r="X544" s="367"/>
      <c r="Y544" s="368"/>
      <c r="Z544" s="365"/>
      <c r="AA544" s="365"/>
      <c r="AB544" s="365"/>
      <c r="AC544" s="366"/>
      <c r="AD544" s="367"/>
      <c r="AE544" s="368"/>
      <c r="AF544" s="365"/>
      <c r="AG544" s="365"/>
      <c r="AH544" s="365"/>
      <c r="AI544" s="366"/>
      <c r="AJ544" s="367"/>
      <c r="AK544" s="368"/>
    </row>
    <row r="545" spans="2:37" ht="15.75" customHeight="1">
      <c r="B545" s="31"/>
      <c r="D545" s="30"/>
      <c r="E545" s="30"/>
      <c r="F545" s="32"/>
      <c r="H545" s="289"/>
      <c r="I545" s="290"/>
      <c r="J545" s="66"/>
      <c r="K545" s="66"/>
      <c r="L545" s="66"/>
      <c r="M545" s="66"/>
      <c r="N545" s="66"/>
      <c r="O545" s="66"/>
      <c r="P545" s="66"/>
      <c r="Q545" s="66"/>
      <c r="R545" s="365"/>
      <c r="S545" s="365"/>
      <c r="T545" s="365"/>
      <c r="U545" s="365"/>
      <c r="V545" s="365"/>
      <c r="W545" s="366"/>
      <c r="X545" s="367"/>
      <c r="Y545" s="368"/>
      <c r="Z545" s="365"/>
      <c r="AA545" s="365"/>
      <c r="AB545" s="365"/>
      <c r="AC545" s="366"/>
      <c r="AD545" s="367"/>
      <c r="AE545" s="368"/>
      <c r="AF545" s="365"/>
      <c r="AG545" s="365"/>
      <c r="AH545" s="365"/>
      <c r="AI545" s="366"/>
      <c r="AJ545" s="367"/>
      <c r="AK545" s="368"/>
    </row>
    <row r="546" spans="2:37" ht="15.75" customHeight="1">
      <c r="B546" s="31"/>
      <c r="D546" s="30"/>
      <c r="E546" s="30"/>
      <c r="F546" s="32"/>
      <c r="H546" s="289"/>
      <c r="I546" s="290"/>
      <c r="J546" s="66"/>
      <c r="K546" s="66"/>
      <c r="L546" s="66"/>
      <c r="M546" s="66"/>
      <c r="N546" s="66"/>
      <c r="O546" s="66"/>
      <c r="P546" s="66"/>
      <c r="Q546" s="66"/>
      <c r="R546" s="365"/>
      <c r="S546" s="365"/>
      <c r="T546" s="365"/>
      <c r="U546" s="365"/>
      <c r="V546" s="365"/>
      <c r="W546" s="366"/>
      <c r="X546" s="367"/>
      <c r="Y546" s="368"/>
      <c r="Z546" s="365"/>
      <c r="AA546" s="365"/>
      <c r="AB546" s="365"/>
      <c r="AC546" s="366"/>
      <c r="AD546" s="367"/>
      <c r="AE546" s="368"/>
      <c r="AF546" s="365"/>
      <c r="AG546" s="365"/>
      <c r="AH546" s="365"/>
      <c r="AI546" s="366"/>
      <c r="AJ546" s="367"/>
      <c r="AK546" s="368"/>
    </row>
    <row r="547" spans="2:37" ht="15.75" customHeight="1">
      <c r="B547" s="31"/>
      <c r="D547" s="30"/>
      <c r="E547" s="30"/>
      <c r="F547" s="32"/>
      <c r="H547" s="289"/>
      <c r="I547" s="290"/>
      <c r="J547" s="66"/>
      <c r="K547" s="66"/>
      <c r="L547" s="66"/>
      <c r="M547" s="66"/>
      <c r="N547" s="66"/>
      <c r="O547" s="66"/>
      <c r="P547" s="66"/>
      <c r="Q547" s="66"/>
      <c r="R547" s="365"/>
      <c r="S547" s="365"/>
      <c r="T547" s="365"/>
      <c r="U547" s="365"/>
      <c r="V547" s="365"/>
      <c r="W547" s="366"/>
      <c r="X547" s="367"/>
      <c r="Y547" s="368"/>
      <c r="Z547" s="365"/>
      <c r="AA547" s="365"/>
      <c r="AB547" s="365"/>
      <c r="AC547" s="366"/>
      <c r="AD547" s="367"/>
      <c r="AE547" s="368"/>
      <c r="AF547" s="365"/>
      <c r="AG547" s="365"/>
      <c r="AH547" s="365"/>
      <c r="AI547" s="366"/>
      <c r="AJ547" s="367"/>
      <c r="AK547" s="368"/>
    </row>
    <row r="548" spans="2:37" ht="15.75" customHeight="1">
      <c r="B548" s="31"/>
      <c r="D548" s="30"/>
      <c r="E548" s="30"/>
      <c r="F548" s="32"/>
      <c r="H548" s="289"/>
      <c r="I548" s="290"/>
      <c r="J548" s="66"/>
      <c r="K548" s="66"/>
      <c r="L548" s="66"/>
      <c r="M548" s="66"/>
      <c r="N548" s="66"/>
      <c r="O548" s="66"/>
      <c r="P548" s="66"/>
      <c r="Q548" s="66"/>
      <c r="R548" s="365"/>
      <c r="S548" s="365"/>
      <c r="T548" s="365"/>
      <c r="U548" s="365"/>
      <c r="V548" s="365"/>
      <c r="W548" s="366"/>
      <c r="X548" s="367"/>
      <c r="Y548" s="368"/>
      <c r="Z548" s="365"/>
      <c r="AA548" s="365"/>
      <c r="AB548" s="365"/>
      <c r="AC548" s="366"/>
      <c r="AD548" s="367"/>
      <c r="AE548" s="368"/>
      <c r="AF548" s="365"/>
      <c r="AG548" s="365"/>
      <c r="AH548" s="365"/>
      <c r="AI548" s="366"/>
      <c r="AJ548" s="367"/>
      <c r="AK548" s="368"/>
    </row>
    <row r="549" spans="2:37" ht="15.75" customHeight="1">
      <c r="B549" s="31"/>
      <c r="D549" s="30"/>
      <c r="E549" s="30"/>
      <c r="F549" s="32"/>
      <c r="H549" s="289"/>
      <c r="I549" s="290"/>
      <c r="J549" s="66"/>
      <c r="K549" s="66"/>
      <c r="L549" s="66"/>
      <c r="M549" s="66"/>
      <c r="N549" s="66"/>
      <c r="O549" s="66"/>
      <c r="P549" s="66"/>
      <c r="Q549" s="66"/>
      <c r="R549" s="365"/>
      <c r="S549" s="365"/>
      <c r="T549" s="365"/>
      <c r="U549" s="365"/>
      <c r="V549" s="365"/>
      <c r="W549" s="366"/>
      <c r="X549" s="367"/>
      <c r="Y549" s="368"/>
      <c r="Z549" s="365"/>
      <c r="AA549" s="365"/>
      <c r="AB549" s="365"/>
      <c r="AC549" s="366"/>
      <c r="AD549" s="367"/>
      <c r="AE549" s="368"/>
      <c r="AF549" s="365"/>
      <c r="AG549" s="365"/>
      <c r="AH549" s="365"/>
      <c r="AI549" s="366"/>
      <c r="AJ549" s="367"/>
      <c r="AK549" s="368"/>
    </row>
    <row r="550" spans="2:37" ht="15.75" customHeight="1">
      <c r="B550" s="31"/>
      <c r="D550" s="30"/>
      <c r="E550" s="30"/>
      <c r="F550" s="32"/>
      <c r="H550" s="289"/>
      <c r="I550" s="290"/>
      <c r="J550" s="66"/>
      <c r="K550" s="66"/>
      <c r="L550" s="66"/>
      <c r="M550" s="66"/>
      <c r="N550" s="66"/>
      <c r="O550" s="66"/>
      <c r="P550" s="66"/>
      <c r="Q550" s="66"/>
      <c r="R550" s="365"/>
      <c r="S550" s="365"/>
      <c r="T550" s="365"/>
      <c r="U550" s="365"/>
      <c r="V550" s="365"/>
      <c r="W550" s="366"/>
      <c r="X550" s="367"/>
      <c r="Y550" s="368"/>
      <c r="Z550" s="365"/>
      <c r="AA550" s="365"/>
      <c r="AB550" s="365"/>
      <c r="AC550" s="366"/>
      <c r="AD550" s="367"/>
      <c r="AE550" s="368"/>
      <c r="AF550" s="365"/>
      <c r="AG550" s="365"/>
      <c r="AH550" s="365"/>
      <c r="AI550" s="366"/>
      <c r="AJ550" s="367"/>
      <c r="AK550" s="368"/>
    </row>
    <row r="551" spans="2:37" ht="15.75" customHeight="1">
      <c r="B551" s="31"/>
      <c r="D551" s="30"/>
      <c r="E551" s="30"/>
      <c r="F551" s="32"/>
      <c r="H551" s="289"/>
      <c r="I551" s="290"/>
      <c r="J551" s="66"/>
      <c r="K551" s="66"/>
      <c r="L551" s="66"/>
      <c r="M551" s="66"/>
      <c r="N551" s="66"/>
      <c r="O551" s="66"/>
      <c r="P551" s="66"/>
      <c r="Q551" s="66"/>
      <c r="R551" s="365"/>
      <c r="S551" s="365"/>
      <c r="T551" s="365"/>
      <c r="U551" s="365"/>
      <c r="V551" s="365"/>
      <c r="W551" s="366"/>
      <c r="X551" s="367"/>
      <c r="Y551" s="368"/>
      <c r="Z551" s="365"/>
      <c r="AA551" s="365"/>
      <c r="AB551" s="365"/>
      <c r="AC551" s="366"/>
      <c r="AD551" s="367"/>
      <c r="AE551" s="368"/>
      <c r="AF551" s="365"/>
      <c r="AG551" s="365"/>
      <c r="AH551" s="365"/>
      <c r="AI551" s="366"/>
      <c r="AJ551" s="367"/>
      <c r="AK551" s="368"/>
    </row>
    <row r="552" spans="2:37" ht="15.75" customHeight="1">
      <c r="B552" s="31"/>
      <c r="D552" s="30"/>
      <c r="E552" s="30"/>
      <c r="F552" s="32"/>
      <c r="H552" s="289"/>
      <c r="I552" s="290"/>
      <c r="J552" s="66"/>
      <c r="K552" s="66"/>
      <c r="L552" s="66"/>
      <c r="M552" s="66"/>
      <c r="N552" s="66"/>
      <c r="O552" s="66"/>
      <c r="P552" s="66"/>
      <c r="Q552" s="66"/>
      <c r="R552" s="365"/>
      <c r="S552" s="365"/>
      <c r="T552" s="365"/>
      <c r="U552" s="365"/>
      <c r="V552" s="365"/>
      <c r="W552" s="366"/>
      <c r="X552" s="367"/>
      <c r="Y552" s="368"/>
      <c r="Z552" s="365"/>
      <c r="AA552" s="365"/>
      <c r="AB552" s="365"/>
      <c r="AC552" s="366"/>
      <c r="AD552" s="367"/>
      <c r="AE552" s="368"/>
      <c r="AF552" s="365"/>
      <c r="AG552" s="365"/>
      <c r="AH552" s="365"/>
      <c r="AI552" s="366"/>
      <c r="AJ552" s="367"/>
      <c r="AK552" s="368"/>
    </row>
    <row r="553" spans="2:37" ht="15.75" customHeight="1">
      <c r="B553" s="31"/>
      <c r="D553" s="30"/>
      <c r="E553" s="30"/>
      <c r="F553" s="32"/>
      <c r="H553" s="289"/>
      <c r="I553" s="290"/>
      <c r="J553" s="66"/>
      <c r="K553" s="66"/>
      <c r="L553" s="66"/>
      <c r="M553" s="66"/>
      <c r="N553" s="66"/>
      <c r="O553" s="66"/>
      <c r="P553" s="66"/>
      <c r="Q553" s="66"/>
      <c r="R553" s="365"/>
      <c r="S553" s="365"/>
      <c r="T553" s="365"/>
      <c r="U553" s="365"/>
      <c r="V553" s="365"/>
      <c r="W553" s="366"/>
      <c r="X553" s="367"/>
      <c r="Y553" s="368"/>
      <c r="Z553" s="365"/>
      <c r="AA553" s="365"/>
      <c r="AB553" s="365"/>
      <c r="AC553" s="366"/>
      <c r="AD553" s="367"/>
      <c r="AE553" s="368"/>
      <c r="AF553" s="365"/>
      <c r="AG553" s="365"/>
      <c r="AH553" s="365"/>
      <c r="AI553" s="366"/>
      <c r="AJ553" s="367"/>
      <c r="AK553" s="368"/>
    </row>
    <row r="554" spans="2:37" ht="15.75" customHeight="1">
      <c r="B554" s="31"/>
      <c r="D554" s="30"/>
      <c r="E554" s="30"/>
      <c r="F554" s="32"/>
      <c r="H554" s="289"/>
      <c r="I554" s="290"/>
      <c r="J554" s="66"/>
      <c r="K554" s="66"/>
      <c r="L554" s="66"/>
      <c r="M554" s="66"/>
      <c r="N554" s="66"/>
      <c r="O554" s="66"/>
      <c r="P554" s="66"/>
      <c r="Q554" s="66"/>
      <c r="R554" s="365"/>
      <c r="S554" s="365"/>
      <c r="T554" s="365"/>
      <c r="U554" s="365"/>
      <c r="V554" s="365"/>
      <c r="W554" s="366"/>
      <c r="X554" s="367"/>
      <c r="Y554" s="368"/>
      <c r="Z554" s="365"/>
      <c r="AA554" s="365"/>
      <c r="AB554" s="365"/>
      <c r="AC554" s="366"/>
      <c r="AD554" s="367"/>
      <c r="AE554" s="368"/>
      <c r="AF554" s="365"/>
      <c r="AG554" s="365"/>
      <c r="AH554" s="365"/>
      <c r="AI554" s="366"/>
      <c r="AJ554" s="367"/>
      <c r="AK554" s="368"/>
    </row>
    <row r="555" spans="2:37" ht="15.75" customHeight="1">
      <c r="B555" s="31"/>
      <c r="D555" s="30"/>
      <c r="E555" s="30"/>
      <c r="F555" s="32"/>
      <c r="H555" s="289"/>
      <c r="I555" s="290"/>
      <c r="J555" s="66"/>
      <c r="K555" s="66"/>
      <c r="L555" s="66"/>
      <c r="M555" s="66"/>
      <c r="N555" s="66"/>
      <c r="O555" s="66"/>
      <c r="P555" s="66"/>
      <c r="Q555" s="66"/>
      <c r="R555" s="365"/>
      <c r="S555" s="365"/>
      <c r="T555" s="365"/>
      <c r="U555" s="365"/>
      <c r="V555" s="365"/>
      <c r="W555" s="366"/>
      <c r="X555" s="367"/>
      <c r="Y555" s="368"/>
      <c r="Z555" s="365"/>
      <c r="AA555" s="365"/>
      <c r="AB555" s="365"/>
      <c r="AC555" s="366"/>
      <c r="AD555" s="367"/>
      <c r="AE555" s="368"/>
      <c r="AF555" s="365"/>
      <c r="AG555" s="365"/>
      <c r="AH555" s="365"/>
      <c r="AI555" s="366"/>
      <c r="AJ555" s="367"/>
      <c r="AK555" s="368"/>
    </row>
    <row r="556" spans="2:37" ht="15.75" customHeight="1">
      <c r="B556" s="31"/>
      <c r="D556" s="30"/>
      <c r="E556" s="30"/>
      <c r="F556" s="32"/>
      <c r="H556" s="289"/>
      <c r="I556" s="290"/>
      <c r="J556" s="66"/>
      <c r="K556" s="66"/>
      <c r="L556" s="66"/>
      <c r="M556" s="66"/>
      <c r="N556" s="66"/>
      <c r="O556" s="66"/>
      <c r="P556" s="66"/>
      <c r="Q556" s="66"/>
      <c r="R556" s="365"/>
      <c r="S556" s="365"/>
      <c r="T556" s="365"/>
      <c r="U556" s="365"/>
      <c r="V556" s="365"/>
      <c r="W556" s="366"/>
      <c r="X556" s="367"/>
      <c r="Y556" s="368"/>
      <c r="Z556" s="365"/>
      <c r="AA556" s="365"/>
      <c r="AB556" s="365"/>
      <c r="AC556" s="366"/>
      <c r="AD556" s="367"/>
      <c r="AE556" s="368"/>
      <c r="AF556" s="365"/>
      <c r="AG556" s="365"/>
      <c r="AH556" s="365"/>
      <c r="AI556" s="366"/>
      <c r="AJ556" s="367"/>
      <c r="AK556" s="368"/>
    </row>
    <row r="557" spans="2:37" ht="15.75" customHeight="1">
      <c r="B557" s="31"/>
      <c r="D557" s="30"/>
      <c r="E557" s="30"/>
      <c r="F557" s="32"/>
      <c r="H557" s="289"/>
      <c r="I557" s="290"/>
      <c r="J557" s="66"/>
      <c r="K557" s="66"/>
      <c r="L557" s="66"/>
      <c r="M557" s="66"/>
      <c r="N557" s="66"/>
      <c r="O557" s="66"/>
      <c r="P557" s="66"/>
      <c r="Q557" s="66"/>
      <c r="R557" s="365"/>
      <c r="S557" s="365"/>
      <c r="T557" s="365"/>
      <c r="U557" s="365"/>
      <c r="V557" s="365"/>
      <c r="W557" s="366"/>
      <c r="X557" s="367"/>
      <c r="Y557" s="368"/>
      <c r="Z557" s="365"/>
      <c r="AA557" s="365"/>
      <c r="AB557" s="365"/>
      <c r="AC557" s="366"/>
      <c r="AD557" s="367"/>
      <c r="AE557" s="368"/>
      <c r="AF557" s="365"/>
      <c r="AG557" s="365"/>
      <c r="AH557" s="365"/>
      <c r="AI557" s="366"/>
      <c r="AJ557" s="367"/>
      <c r="AK557" s="368"/>
    </row>
    <row r="558" spans="2:37" ht="15.75" customHeight="1">
      <c r="B558" s="31"/>
      <c r="D558" s="30"/>
      <c r="E558" s="30"/>
      <c r="F558" s="32"/>
      <c r="H558" s="289"/>
      <c r="I558" s="290"/>
      <c r="J558" s="66"/>
      <c r="K558" s="66"/>
      <c r="L558" s="66"/>
      <c r="M558" s="66"/>
      <c r="N558" s="66"/>
      <c r="O558" s="66"/>
      <c r="P558" s="66"/>
      <c r="Q558" s="66"/>
      <c r="R558" s="365"/>
      <c r="S558" s="365"/>
      <c r="T558" s="365"/>
      <c r="U558" s="365"/>
      <c r="V558" s="365"/>
      <c r="W558" s="366"/>
      <c r="X558" s="367"/>
      <c r="Y558" s="368"/>
      <c r="Z558" s="365"/>
      <c r="AA558" s="365"/>
      <c r="AB558" s="365"/>
      <c r="AC558" s="366"/>
      <c r="AD558" s="367"/>
      <c r="AE558" s="368"/>
      <c r="AF558" s="365"/>
      <c r="AG558" s="365"/>
      <c r="AH558" s="365"/>
      <c r="AI558" s="366"/>
      <c r="AJ558" s="367"/>
      <c r="AK558" s="368"/>
    </row>
    <row r="559" spans="2:37" ht="15.75" customHeight="1">
      <c r="B559" s="31"/>
      <c r="D559" s="30"/>
      <c r="E559" s="30"/>
      <c r="F559" s="32"/>
      <c r="H559" s="289"/>
      <c r="I559" s="290"/>
      <c r="J559" s="66"/>
      <c r="K559" s="66"/>
      <c r="L559" s="66"/>
      <c r="M559" s="66"/>
      <c r="N559" s="66"/>
      <c r="O559" s="66"/>
      <c r="P559" s="66"/>
      <c r="Q559" s="66"/>
      <c r="R559" s="365"/>
      <c r="S559" s="365"/>
      <c r="T559" s="365"/>
      <c r="U559" s="365"/>
      <c r="V559" s="365"/>
      <c r="W559" s="366"/>
      <c r="X559" s="367"/>
      <c r="Y559" s="368"/>
      <c r="Z559" s="365"/>
      <c r="AA559" s="365"/>
      <c r="AB559" s="365"/>
      <c r="AC559" s="366"/>
      <c r="AD559" s="367"/>
      <c r="AE559" s="368"/>
      <c r="AF559" s="365"/>
      <c r="AG559" s="365"/>
      <c r="AH559" s="365"/>
      <c r="AI559" s="366"/>
      <c r="AJ559" s="367"/>
      <c r="AK559" s="368"/>
    </row>
    <row r="560" spans="2:37" ht="15.75" customHeight="1">
      <c r="B560" s="31"/>
      <c r="D560" s="30"/>
      <c r="E560" s="30"/>
      <c r="F560" s="32"/>
      <c r="H560" s="289"/>
      <c r="I560" s="290"/>
      <c r="J560" s="66"/>
      <c r="K560" s="66"/>
      <c r="L560" s="66"/>
      <c r="M560" s="66"/>
      <c r="N560" s="66"/>
      <c r="O560" s="66"/>
      <c r="P560" s="66"/>
      <c r="Q560" s="66"/>
      <c r="R560" s="365"/>
      <c r="S560" s="365"/>
      <c r="T560" s="365"/>
      <c r="U560" s="365"/>
      <c r="V560" s="365"/>
      <c r="W560" s="366"/>
      <c r="X560" s="367"/>
      <c r="Y560" s="368"/>
      <c r="Z560" s="365"/>
      <c r="AA560" s="365"/>
      <c r="AB560" s="365"/>
      <c r="AC560" s="366"/>
      <c r="AD560" s="367"/>
      <c r="AE560" s="368"/>
      <c r="AF560" s="365"/>
      <c r="AG560" s="365"/>
      <c r="AH560" s="365"/>
      <c r="AI560" s="366"/>
      <c r="AJ560" s="367"/>
      <c r="AK560" s="368"/>
    </row>
    <row r="561" spans="2:37" ht="15.75" customHeight="1">
      <c r="B561" s="31"/>
      <c r="D561" s="30"/>
      <c r="E561" s="30"/>
      <c r="F561" s="32"/>
      <c r="H561" s="289"/>
      <c r="I561" s="290"/>
      <c r="J561" s="66"/>
      <c r="K561" s="66"/>
      <c r="L561" s="66"/>
      <c r="M561" s="66"/>
      <c r="N561" s="66"/>
      <c r="O561" s="66"/>
      <c r="P561" s="66"/>
      <c r="Q561" s="66"/>
      <c r="R561" s="365"/>
      <c r="S561" s="365"/>
      <c r="T561" s="365"/>
      <c r="U561" s="365"/>
      <c r="V561" s="365"/>
      <c r="W561" s="366"/>
      <c r="X561" s="367"/>
      <c r="Y561" s="368"/>
      <c r="Z561" s="365"/>
      <c r="AA561" s="365"/>
      <c r="AB561" s="365"/>
      <c r="AC561" s="366"/>
      <c r="AD561" s="367"/>
      <c r="AE561" s="368"/>
      <c r="AF561" s="365"/>
      <c r="AG561" s="365"/>
      <c r="AH561" s="365"/>
      <c r="AI561" s="366"/>
      <c r="AJ561" s="367"/>
      <c r="AK561" s="368"/>
    </row>
    <row r="562" spans="2:37" ht="15.75" customHeight="1">
      <c r="B562" s="31"/>
      <c r="D562" s="30"/>
      <c r="E562" s="30"/>
      <c r="F562" s="32"/>
      <c r="H562" s="289"/>
      <c r="I562" s="290"/>
      <c r="J562" s="66"/>
      <c r="K562" s="66"/>
      <c r="L562" s="66"/>
      <c r="M562" s="66"/>
      <c r="N562" s="66"/>
      <c r="O562" s="66"/>
      <c r="P562" s="66"/>
      <c r="Q562" s="66"/>
      <c r="R562" s="365"/>
      <c r="S562" s="365"/>
      <c r="T562" s="365"/>
      <c r="U562" s="365"/>
      <c r="V562" s="365"/>
      <c r="W562" s="366"/>
      <c r="X562" s="367"/>
      <c r="Y562" s="368"/>
      <c r="Z562" s="365"/>
      <c r="AA562" s="365"/>
      <c r="AB562" s="365"/>
      <c r="AC562" s="366"/>
      <c r="AD562" s="367"/>
      <c r="AE562" s="368"/>
      <c r="AF562" s="365"/>
      <c r="AG562" s="365"/>
      <c r="AH562" s="365"/>
      <c r="AI562" s="366"/>
      <c r="AJ562" s="367"/>
      <c r="AK562" s="368"/>
    </row>
    <row r="563" spans="2:37" ht="15.75" customHeight="1">
      <c r="B563" s="31"/>
      <c r="D563" s="30"/>
      <c r="E563" s="30"/>
      <c r="F563" s="32"/>
      <c r="H563" s="289"/>
      <c r="I563" s="290"/>
      <c r="J563" s="66"/>
      <c r="K563" s="66"/>
      <c r="L563" s="66"/>
      <c r="M563" s="66"/>
      <c r="N563" s="66"/>
      <c r="O563" s="66"/>
      <c r="P563" s="66"/>
      <c r="Q563" s="66"/>
      <c r="R563" s="365"/>
      <c r="S563" s="365"/>
      <c r="T563" s="365"/>
      <c r="U563" s="365"/>
      <c r="V563" s="365"/>
      <c r="W563" s="366"/>
      <c r="X563" s="367"/>
      <c r="Y563" s="368"/>
      <c r="Z563" s="365"/>
      <c r="AA563" s="365"/>
      <c r="AB563" s="365"/>
      <c r="AC563" s="366"/>
      <c r="AD563" s="367"/>
      <c r="AE563" s="368"/>
      <c r="AF563" s="365"/>
      <c r="AG563" s="365"/>
      <c r="AH563" s="365"/>
      <c r="AI563" s="366"/>
      <c r="AJ563" s="367"/>
      <c r="AK563" s="368"/>
    </row>
    <row r="564" spans="2:37" ht="15.75" customHeight="1">
      <c r="B564" s="31"/>
      <c r="D564" s="30"/>
      <c r="E564" s="30"/>
      <c r="F564" s="32"/>
      <c r="H564" s="289"/>
      <c r="I564" s="290"/>
      <c r="J564" s="66"/>
      <c r="K564" s="66"/>
      <c r="L564" s="66"/>
      <c r="M564" s="66"/>
      <c r="N564" s="66"/>
      <c r="O564" s="66"/>
      <c r="P564" s="66"/>
      <c r="Q564" s="66"/>
      <c r="R564" s="365"/>
      <c r="S564" s="365"/>
      <c r="T564" s="365"/>
      <c r="U564" s="365"/>
      <c r="V564" s="365"/>
      <c r="W564" s="366"/>
      <c r="X564" s="367"/>
      <c r="Y564" s="368"/>
      <c r="Z564" s="365"/>
      <c r="AA564" s="365"/>
      <c r="AB564" s="365"/>
      <c r="AC564" s="366"/>
      <c r="AD564" s="367"/>
      <c r="AE564" s="368"/>
      <c r="AF564" s="365"/>
      <c r="AG564" s="365"/>
      <c r="AH564" s="365"/>
      <c r="AI564" s="366"/>
      <c r="AJ564" s="367"/>
      <c r="AK564" s="368"/>
    </row>
    <row r="565" spans="2:37" ht="15.75" customHeight="1">
      <c r="B565" s="31"/>
      <c r="D565" s="30"/>
      <c r="E565" s="30"/>
      <c r="F565" s="32"/>
      <c r="H565" s="289"/>
      <c r="I565" s="290"/>
      <c r="J565" s="66"/>
      <c r="K565" s="66"/>
      <c r="L565" s="66"/>
      <c r="M565" s="66"/>
      <c r="N565" s="66"/>
      <c r="O565" s="66"/>
      <c r="P565" s="66"/>
      <c r="Q565" s="66"/>
      <c r="R565" s="365"/>
      <c r="S565" s="365"/>
      <c r="T565" s="365"/>
      <c r="U565" s="365"/>
      <c r="V565" s="365"/>
      <c r="W565" s="366"/>
      <c r="X565" s="367"/>
      <c r="Y565" s="368"/>
      <c r="Z565" s="365"/>
      <c r="AA565" s="365"/>
      <c r="AB565" s="365"/>
      <c r="AC565" s="366"/>
      <c r="AD565" s="367"/>
      <c r="AE565" s="368"/>
      <c r="AF565" s="365"/>
      <c r="AG565" s="365"/>
      <c r="AH565" s="365"/>
      <c r="AI565" s="366"/>
      <c r="AJ565" s="367"/>
      <c r="AK565" s="368"/>
    </row>
    <row r="566" spans="2:37" ht="15.75" customHeight="1">
      <c r="B566" s="31"/>
      <c r="D566" s="30"/>
      <c r="E566" s="30"/>
      <c r="F566" s="32"/>
      <c r="H566" s="289"/>
      <c r="I566" s="290"/>
      <c r="J566" s="66"/>
      <c r="K566" s="66"/>
      <c r="L566" s="66"/>
      <c r="M566" s="66"/>
      <c r="N566" s="66"/>
      <c r="O566" s="66"/>
      <c r="P566" s="66"/>
      <c r="Q566" s="66"/>
      <c r="R566" s="365"/>
      <c r="S566" s="365"/>
      <c r="T566" s="365"/>
      <c r="U566" s="365"/>
      <c r="V566" s="365"/>
      <c r="W566" s="366"/>
      <c r="X566" s="367"/>
      <c r="Y566" s="368"/>
      <c r="Z566" s="365"/>
      <c r="AA566" s="365"/>
      <c r="AB566" s="365"/>
      <c r="AC566" s="366"/>
      <c r="AD566" s="367"/>
      <c r="AE566" s="368"/>
      <c r="AF566" s="365"/>
      <c r="AG566" s="365"/>
      <c r="AH566" s="365"/>
      <c r="AI566" s="366"/>
      <c r="AJ566" s="367"/>
      <c r="AK566" s="368"/>
    </row>
    <row r="567" spans="2:37" ht="15.75" customHeight="1">
      <c r="B567" s="31"/>
      <c r="D567" s="30"/>
      <c r="E567" s="30"/>
      <c r="F567" s="32"/>
      <c r="H567" s="289"/>
      <c r="I567" s="290"/>
      <c r="J567" s="66"/>
      <c r="K567" s="66"/>
      <c r="L567" s="66"/>
      <c r="M567" s="66"/>
      <c r="N567" s="66"/>
      <c r="O567" s="66"/>
      <c r="P567" s="66"/>
      <c r="Q567" s="66"/>
      <c r="R567" s="365"/>
      <c r="S567" s="365"/>
      <c r="T567" s="365"/>
      <c r="U567" s="365"/>
      <c r="V567" s="365"/>
      <c r="W567" s="366"/>
      <c r="X567" s="367"/>
      <c r="Y567" s="368"/>
      <c r="Z567" s="365"/>
      <c r="AA567" s="365"/>
      <c r="AB567" s="365"/>
      <c r="AC567" s="366"/>
      <c r="AD567" s="367"/>
      <c r="AE567" s="368"/>
      <c r="AF567" s="365"/>
      <c r="AG567" s="365"/>
      <c r="AH567" s="365"/>
      <c r="AI567" s="366"/>
      <c r="AJ567" s="367"/>
      <c r="AK567" s="368"/>
    </row>
    <row r="568" spans="2:37" ht="15.75" customHeight="1">
      <c r="B568" s="31"/>
      <c r="D568" s="30"/>
      <c r="E568" s="30"/>
      <c r="F568" s="32"/>
      <c r="H568" s="289"/>
      <c r="I568" s="290"/>
      <c r="J568" s="66"/>
      <c r="K568" s="66"/>
      <c r="L568" s="66"/>
      <c r="M568" s="66"/>
      <c r="N568" s="66"/>
      <c r="O568" s="66"/>
      <c r="P568" s="66"/>
      <c r="Q568" s="66"/>
      <c r="R568" s="365"/>
      <c r="S568" s="365"/>
      <c r="T568" s="365"/>
      <c r="U568" s="365"/>
      <c r="V568" s="365"/>
      <c r="W568" s="366"/>
      <c r="X568" s="367"/>
      <c r="Y568" s="368"/>
      <c r="Z568" s="365"/>
      <c r="AA568" s="365"/>
      <c r="AB568" s="365"/>
      <c r="AC568" s="366"/>
      <c r="AD568" s="367"/>
      <c r="AE568" s="368"/>
      <c r="AF568" s="365"/>
      <c r="AG568" s="365"/>
      <c r="AH568" s="365"/>
      <c r="AI568" s="366"/>
      <c r="AJ568" s="367"/>
      <c r="AK568" s="368"/>
    </row>
    <row r="569" spans="2:37" ht="15.75" customHeight="1">
      <c r="B569" s="31"/>
      <c r="D569" s="30"/>
      <c r="E569" s="30"/>
      <c r="F569" s="32"/>
      <c r="H569" s="289"/>
      <c r="I569" s="290"/>
      <c r="J569" s="66"/>
      <c r="K569" s="66"/>
      <c r="L569" s="66"/>
      <c r="M569" s="66"/>
      <c r="N569" s="66"/>
      <c r="O569" s="66"/>
      <c r="P569" s="66"/>
      <c r="Q569" s="66"/>
      <c r="R569" s="365"/>
      <c r="S569" s="365"/>
      <c r="T569" s="365"/>
      <c r="U569" s="365"/>
      <c r="V569" s="365"/>
      <c r="W569" s="366"/>
      <c r="X569" s="367"/>
      <c r="Y569" s="368"/>
      <c r="Z569" s="365"/>
      <c r="AA569" s="365"/>
      <c r="AB569" s="365"/>
      <c r="AC569" s="366"/>
      <c r="AD569" s="367"/>
      <c r="AE569" s="368"/>
      <c r="AF569" s="365"/>
      <c r="AG569" s="365"/>
      <c r="AH569" s="365"/>
      <c r="AI569" s="366"/>
      <c r="AJ569" s="367"/>
      <c r="AK569" s="368"/>
    </row>
    <row r="570" spans="2:37" ht="15.75" customHeight="1">
      <c r="B570" s="31"/>
      <c r="D570" s="30"/>
      <c r="E570" s="30"/>
      <c r="F570" s="32"/>
      <c r="H570" s="289"/>
      <c r="I570" s="290"/>
      <c r="J570" s="66"/>
      <c r="K570" s="66"/>
      <c r="L570" s="66"/>
      <c r="M570" s="66"/>
      <c r="N570" s="66"/>
      <c r="O570" s="66"/>
      <c r="P570" s="66"/>
      <c r="Q570" s="66"/>
      <c r="R570" s="365"/>
      <c r="S570" s="365"/>
      <c r="T570" s="365"/>
      <c r="U570" s="365"/>
      <c r="V570" s="365"/>
      <c r="W570" s="366"/>
      <c r="X570" s="367"/>
      <c r="Y570" s="368"/>
      <c r="Z570" s="365"/>
      <c r="AA570" s="365"/>
      <c r="AB570" s="365"/>
      <c r="AC570" s="366"/>
      <c r="AD570" s="367"/>
      <c r="AE570" s="368"/>
      <c r="AF570" s="365"/>
      <c r="AG570" s="365"/>
      <c r="AH570" s="365"/>
      <c r="AI570" s="366"/>
      <c r="AJ570" s="367"/>
      <c r="AK570" s="368"/>
    </row>
    <row r="571" spans="2:37" ht="15.75" customHeight="1">
      <c r="B571" s="31"/>
      <c r="D571" s="30"/>
      <c r="E571" s="30"/>
      <c r="F571" s="32"/>
      <c r="H571" s="289"/>
      <c r="I571" s="290"/>
      <c r="J571" s="66"/>
      <c r="K571" s="66"/>
      <c r="L571" s="66"/>
      <c r="M571" s="66"/>
      <c r="N571" s="66"/>
      <c r="O571" s="66"/>
      <c r="P571" s="66"/>
      <c r="Q571" s="66"/>
      <c r="R571" s="365"/>
      <c r="S571" s="365"/>
      <c r="T571" s="365"/>
      <c r="U571" s="365"/>
      <c r="V571" s="365"/>
      <c r="W571" s="366"/>
      <c r="X571" s="367"/>
      <c r="Y571" s="368"/>
      <c r="Z571" s="365"/>
      <c r="AA571" s="365"/>
      <c r="AB571" s="365"/>
      <c r="AC571" s="366"/>
      <c r="AD571" s="367"/>
      <c r="AE571" s="368"/>
      <c r="AF571" s="365"/>
      <c r="AG571" s="365"/>
      <c r="AH571" s="365"/>
      <c r="AI571" s="366"/>
      <c r="AJ571" s="367"/>
      <c r="AK571" s="368"/>
    </row>
    <row r="572" spans="2:37" ht="15.75" customHeight="1">
      <c r="B572" s="31"/>
      <c r="D572" s="30"/>
      <c r="E572" s="30"/>
      <c r="F572" s="32"/>
      <c r="H572" s="289"/>
      <c r="I572" s="290"/>
      <c r="J572" s="66"/>
      <c r="K572" s="66"/>
      <c r="L572" s="66"/>
      <c r="M572" s="66"/>
      <c r="N572" s="66"/>
      <c r="O572" s="66"/>
      <c r="P572" s="66"/>
      <c r="Q572" s="66"/>
      <c r="R572" s="365"/>
      <c r="S572" s="365"/>
      <c r="T572" s="365"/>
      <c r="U572" s="365"/>
      <c r="V572" s="365"/>
      <c r="W572" s="366"/>
      <c r="X572" s="367"/>
      <c r="Y572" s="368"/>
      <c r="Z572" s="365"/>
      <c r="AA572" s="365"/>
      <c r="AB572" s="365"/>
      <c r="AC572" s="366"/>
      <c r="AD572" s="367"/>
      <c r="AE572" s="368"/>
      <c r="AF572" s="365"/>
      <c r="AG572" s="365"/>
      <c r="AH572" s="365"/>
      <c r="AI572" s="366"/>
      <c r="AJ572" s="367"/>
      <c r="AK572" s="368"/>
    </row>
    <row r="573" spans="2:37" ht="15.75" customHeight="1">
      <c r="B573" s="31"/>
      <c r="D573" s="30"/>
      <c r="E573" s="30"/>
      <c r="F573" s="32"/>
      <c r="H573" s="289"/>
      <c r="I573" s="290"/>
      <c r="J573" s="66"/>
      <c r="K573" s="66"/>
      <c r="L573" s="66"/>
      <c r="M573" s="66"/>
      <c r="N573" s="66"/>
      <c r="O573" s="66"/>
      <c r="P573" s="66"/>
      <c r="Q573" s="66"/>
      <c r="R573" s="365"/>
      <c r="S573" s="365"/>
      <c r="T573" s="365"/>
      <c r="U573" s="365"/>
      <c r="V573" s="365"/>
      <c r="W573" s="366"/>
      <c r="X573" s="367"/>
      <c r="Y573" s="368"/>
      <c r="Z573" s="365"/>
      <c r="AA573" s="365"/>
      <c r="AB573" s="365"/>
      <c r="AC573" s="366"/>
      <c r="AD573" s="367"/>
      <c r="AE573" s="368"/>
      <c r="AF573" s="365"/>
      <c r="AG573" s="365"/>
      <c r="AH573" s="365"/>
      <c r="AI573" s="366"/>
      <c r="AJ573" s="367"/>
      <c r="AK573" s="368"/>
    </row>
    <row r="574" spans="2:37" ht="15.75" customHeight="1">
      <c r="B574" s="31"/>
      <c r="D574" s="30"/>
      <c r="E574" s="30"/>
      <c r="F574" s="32"/>
      <c r="H574" s="289"/>
      <c r="I574" s="290"/>
      <c r="J574" s="66"/>
      <c r="K574" s="66"/>
      <c r="L574" s="66"/>
      <c r="M574" s="66"/>
      <c r="N574" s="66"/>
      <c r="O574" s="66"/>
      <c r="P574" s="66"/>
      <c r="Q574" s="66"/>
      <c r="R574" s="365"/>
      <c r="S574" s="365"/>
      <c r="T574" s="365"/>
      <c r="U574" s="365"/>
      <c r="V574" s="365"/>
      <c r="W574" s="366"/>
      <c r="X574" s="367"/>
      <c r="Y574" s="368"/>
      <c r="Z574" s="365"/>
      <c r="AA574" s="365"/>
      <c r="AB574" s="365"/>
      <c r="AC574" s="366"/>
      <c r="AD574" s="367"/>
      <c r="AE574" s="368"/>
      <c r="AF574" s="365"/>
      <c r="AG574" s="365"/>
      <c r="AH574" s="365"/>
      <c r="AI574" s="366"/>
      <c r="AJ574" s="367"/>
      <c r="AK574" s="368"/>
    </row>
    <row r="575" spans="2:37" ht="15.75" customHeight="1">
      <c r="B575" s="31"/>
      <c r="D575" s="30"/>
      <c r="E575" s="30"/>
      <c r="F575" s="32"/>
      <c r="H575" s="289"/>
      <c r="I575" s="290"/>
      <c r="J575" s="66"/>
      <c r="K575" s="66"/>
      <c r="L575" s="66"/>
      <c r="M575" s="66"/>
      <c r="N575" s="66"/>
      <c r="O575" s="66"/>
      <c r="P575" s="66"/>
      <c r="Q575" s="66"/>
      <c r="R575" s="365"/>
      <c r="S575" s="365"/>
      <c r="T575" s="365"/>
      <c r="U575" s="365"/>
      <c r="V575" s="365"/>
      <c r="W575" s="366"/>
      <c r="X575" s="367"/>
      <c r="Y575" s="368"/>
      <c r="Z575" s="365"/>
      <c r="AA575" s="365"/>
      <c r="AB575" s="365"/>
      <c r="AC575" s="366"/>
      <c r="AD575" s="367"/>
      <c r="AE575" s="368"/>
      <c r="AF575" s="365"/>
      <c r="AG575" s="365"/>
      <c r="AH575" s="365"/>
      <c r="AI575" s="366"/>
      <c r="AJ575" s="367"/>
      <c r="AK575" s="368"/>
    </row>
    <row r="576" spans="2:37" ht="15.75" customHeight="1">
      <c r="B576" s="31"/>
      <c r="D576" s="30"/>
      <c r="E576" s="30"/>
      <c r="F576" s="32"/>
      <c r="H576" s="289"/>
      <c r="I576" s="290"/>
      <c r="J576" s="66"/>
      <c r="K576" s="66"/>
      <c r="L576" s="66"/>
      <c r="M576" s="66"/>
      <c r="N576" s="66"/>
      <c r="O576" s="66"/>
      <c r="P576" s="66"/>
      <c r="Q576" s="66"/>
      <c r="R576" s="365"/>
      <c r="S576" s="365"/>
      <c r="T576" s="365"/>
      <c r="U576" s="365"/>
      <c r="V576" s="365"/>
      <c r="W576" s="366"/>
      <c r="X576" s="367"/>
      <c r="Y576" s="368"/>
      <c r="Z576" s="365"/>
      <c r="AA576" s="365"/>
      <c r="AB576" s="365"/>
      <c r="AC576" s="366"/>
      <c r="AD576" s="367"/>
      <c r="AE576" s="368"/>
      <c r="AF576" s="365"/>
      <c r="AG576" s="365"/>
      <c r="AH576" s="365"/>
      <c r="AI576" s="366"/>
      <c r="AJ576" s="367"/>
      <c r="AK576" s="368"/>
    </row>
    <row r="577" spans="2:37" ht="15.75" customHeight="1">
      <c r="B577" s="31"/>
      <c r="D577" s="30"/>
      <c r="E577" s="30"/>
      <c r="F577" s="32"/>
      <c r="H577" s="289"/>
      <c r="I577" s="290"/>
      <c r="J577" s="66"/>
      <c r="K577" s="66"/>
      <c r="L577" s="66"/>
      <c r="M577" s="66"/>
      <c r="N577" s="66"/>
      <c r="O577" s="66"/>
      <c r="P577" s="66"/>
      <c r="Q577" s="66"/>
      <c r="R577" s="365"/>
      <c r="S577" s="365"/>
      <c r="T577" s="365"/>
      <c r="U577" s="365"/>
      <c r="V577" s="365"/>
      <c r="W577" s="366"/>
      <c r="X577" s="367"/>
      <c r="Y577" s="368"/>
      <c r="Z577" s="365"/>
      <c r="AA577" s="365"/>
      <c r="AB577" s="365"/>
      <c r="AC577" s="366"/>
      <c r="AD577" s="367"/>
      <c r="AE577" s="368"/>
      <c r="AF577" s="365"/>
      <c r="AG577" s="365"/>
      <c r="AH577" s="365"/>
      <c r="AI577" s="366"/>
      <c r="AJ577" s="367"/>
      <c r="AK577" s="368"/>
    </row>
    <row r="578" spans="2:37" ht="15.75" customHeight="1">
      <c r="B578" s="31"/>
      <c r="D578" s="30"/>
      <c r="E578" s="30"/>
      <c r="F578" s="32"/>
      <c r="H578" s="289"/>
      <c r="I578" s="290"/>
      <c r="J578" s="66"/>
      <c r="K578" s="66"/>
      <c r="L578" s="66"/>
      <c r="M578" s="66"/>
      <c r="N578" s="66"/>
      <c r="O578" s="66"/>
      <c r="P578" s="66"/>
      <c r="Q578" s="66"/>
      <c r="R578" s="365"/>
      <c r="S578" s="365"/>
      <c r="T578" s="365"/>
      <c r="U578" s="365"/>
      <c r="V578" s="365"/>
      <c r="W578" s="366"/>
      <c r="X578" s="367"/>
      <c r="Y578" s="368"/>
      <c r="Z578" s="365"/>
      <c r="AA578" s="365"/>
      <c r="AB578" s="365"/>
      <c r="AC578" s="366"/>
      <c r="AD578" s="367"/>
      <c r="AE578" s="368"/>
      <c r="AF578" s="365"/>
      <c r="AG578" s="365"/>
      <c r="AH578" s="365"/>
      <c r="AI578" s="366"/>
      <c r="AJ578" s="367"/>
      <c r="AK578" s="368"/>
    </row>
    <row r="579" spans="2:37" ht="15.75" customHeight="1">
      <c r="B579" s="31"/>
      <c r="D579" s="30"/>
      <c r="E579" s="30"/>
      <c r="F579" s="32"/>
      <c r="H579" s="289"/>
      <c r="I579" s="290"/>
      <c r="J579" s="66"/>
      <c r="K579" s="66"/>
      <c r="L579" s="66"/>
      <c r="M579" s="66"/>
      <c r="N579" s="66"/>
      <c r="O579" s="66"/>
      <c r="P579" s="66"/>
      <c r="Q579" s="66"/>
      <c r="R579" s="365"/>
      <c r="S579" s="365"/>
      <c r="T579" s="365"/>
      <c r="U579" s="365"/>
      <c r="V579" s="365"/>
      <c r="W579" s="366"/>
      <c r="X579" s="367"/>
      <c r="Y579" s="368"/>
      <c r="Z579" s="365"/>
      <c r="AA579" s="365"/>
      <c r="AB579" s="365"/>
      <c r="AC579" s="366"/>
      <c r="AD579" s="367"/>
      <c r="AE579" s="368"/>
      <c r="AF579" s="365"/>
      <c r="AG579" s="365"/>
      <c r="AH579" s="365"/>
      <c r="AI579" s="366"/>
      <c r="AJ579" s="367"/>
      <c r="AK579" s="368"/>
    </row>
    <row r="580" spans="2:37" ht="15.75" customHeight="1">
      <c r="B580" s="31"/>
      <c r="D580" s="30"/>
      <c r="E580" s="30"/>
      <c r="F580" s="32"/>
      <c r="H580" s="289"/>
      <c r="I580" s="290"/>
      <c r="J580" s="66"/>
      <c r="K580" s="66"/>
      <c r="L580" s="66"/>
      <c r="M580" s="66"/>
      <c r="N580" s="66"/>
      <c r="O580" s="66"/>
      <c r="P580" s="66"/>
      <c r="Q580" s="66"/>
      <c r="R580" s="365"/>
      <c r="S580" s="365"/>
      <c r="T580" s="365"/>
      <c r="U580" s="365"/>
      <c r="V580" s="365"/>
      <c r="W580" s="366"/>
      <c r="X580" s="367"/>
      <c r="Y580" s="368"/>
      <c r="Z580" s="365"/>
      <c r="AA580" s="365"/>
      <c r="AB580" s="365"/>
      <c r="AC580" s="366"/>
      <c r="AD580" s="367"/>
      <c r="AE580" s="368"/>
      <c r="AF580" s="365"/>
      <c r="AG580" s="365"/>
      <c r="AH580" s="365"/>
      <c r="AI580" s="366"/>
      <c r="AJ580" s="367"/>
      <c r="AK580" s="368"/>
    </row>
    <row r="581" spans="2:37" ht="15.75" customHeight="1">
      <c r="B581" s="31"/>
      <c r="D581" s="30"/>
      <c r="E581" s="30"/>
      <c r="F581" s="32"/>
      <c r="H581" s="289"/>
      <c r="I581" s="290"/>
      <c r="J581" s="66"/>
      <c r="K581" s="66"/>
      <c r="L581" s="66"/>
      <c r="M581" s="66"/>
      <c r="N581" s="66"/>
      <c r="O581" s="66"/>
      <c r="P581" s="66"/>
      <c r="Q581" s="66"/>
      <c r="R581" s="365"/>
      <c r="S581" s="365"/>
      <c r="T581" s="365"/>
      <c r="U581" s="365"/>
      <c r="V581" s="365"/>
      <c r="W581" s="366"/>
      <c r="X581" s="367"/>
      <c r="Y581" s="368"/>
      <c r="Z581" s="365"/>
      <c r="AA581" s="365"/>
      <c r="AB581" s="365"/>
      <c r="AC581" s="366"/>
      <c r="AD581" s="367"/>
      <c r="AE581" s="368"/>
      <c r="AF581" s="365"/>
      <c r="AG581" s="365"/>
      <c r="AH581" s="365"/>
      <c r="AI581" s="366"/>
      <c r="AJ581" s="367"/>
      <c r="AK581" s="368"/>
    </row>
    <row r="582" spans="2:37" ht="15.75" customHeight="1">
      <c r="B582" s="31"/>
      <c r="D582" s="30"/>
      <c r="E582" s="30"/>
      <c r="F582" s="32"/>
      <c r="H582" s="289"/>
      <c r="I582" s="290"/>
      <c r="J582" s="66"/>
      <c r="K582" s="66"/>
      <c r="L582" s="66"/>
      <c r="M582" s="66"/>
      <c r="N582" s="66"/>
      <c r="O582" s="66"/>
      <c r="P582" s="66"/>
      <c r="Q582" s="66"/>
      <c r="R582" s="365"/>
      <c r="S582" s="365"/>
      <c r="T582" s="365"/>
      <c r="U582" s="365"/>
      <c r="V582" s="365"/>
      <c r="W582" s="366"/>
      <c r="X582" s="367"/>
      <c r="Y582" s="368"/>
      <c r="Z582" s="365"/>
      <c r="AA582" s="365"/>
      <c r="AB582" s="365"/>
      <c r="AC582" s="366"/>
      <c r="AD582" s="367"/>
      <c r="AE582" s="368"/>
      <c r="AF582" s="365"/>
      <c r="AG582" s="365"/>
      <c r="AH582" s="365"/>
      <c r="AI582" s="366"/>
      <c r="AJ582" s="367"/>
      <c r="AK582" s="368"/>
    </row>
    <row r="583" spans="2:37" ht="15.75" customHeight="1">
      <c r="B583" s="31"/>
      <c r="D583" s="30"/>
      <c r="E583" s="30"/>
      <c r="F583" s="32"/>
      <c r="H583" s="289"/>
      <c r="I583" s="290"/>
      <c r="J583" s="66"/>
      <c r="K583" s="66"/>
      <c r="L583" s="66"/>
      <c r="M583" s="66"/>
      <c r="N583" s="66"/>
      <c r="O583" s="66"/>
      <c r="P583" s="66"/>
      <c r="Q583" s="66"/>
      <c r="R583" s="365"/>
      <c r="S583" s="365"/>
      <c r="T583" s="365"/>
      <c r="U583" s="365"/>
      <c r="V583" s="365"/>
      <c r="W583" s="366"/>
      <c r="X583" s="367"/>
      <c r="Y583" s="368"/>
      <c r="Z583" s="365"/>
      <c r="AA583" s="365"/>
      <c r="AB583" s="365"/>
      <c r="AC583" s="366"/>
      <c r="AD583" s="367"/>
      <c r="AE583" s="368"/>
      <c r="AF583" s="365"/>
      <c r="AG583" s="365"/>
      <c r="AH583" s="365"/>
      <c r="AI583" s="366"/>
      <c r="AJ583" s="367"/>
      <c r="AK583" s="368"/>
    </row>
    <row r="584" spans="2:37" ht="15.75" customHeight="1">
      <c r="B584" s="31"/>
      <c r="D584" s="30"/>
      <c r="E584" s="30"/>
      <c r="F584" s="32"/>
      <c r="H584" s="289"/>
      <c r="I584" s="290"/>
      <c r="J584" s="66"/>
      <c r="K584" s="66"/>
      <c r="L584" s="66"/>
      <c r="M584" s="66"/>
      <c r="N584" s="66"/>
      <c r="O584" s="66"/>
      <c r="P584" s="66"/>
      <c r="Q584" s="66"/>
      <c r="R584" s="365"/>
      <c r="S584" s="365"/>
      <c r="T584" s="365"/>
      <c r="U584" s="365"/>
      <c r="V584" s="365"/>
      <c r="W584" s="366"/>
      <c r="X584" s="367"/>
      <c r="Y584" s="368"/>
      <c r="Z584" s="365"/>
      <c r="AA584" s="365"/>
      <c r="AB584" s="365"/>
      <c r="AC584" s="366"/>
      <c r="AD584" s="367"/>
      <c r="AE584" s="368"/>
      <c r="AF584" s="365"/>
      <c r="AG584" s="365"/>
      <c r="AH584" s="365"/>
      <c r="AI584" s="366"/>
      <c r="AJ584" s="367"/>
      <c r="AK584" s="368"/>
    </row>
    <row r="585" spans="2:37" ht="15.75" customHeight="1">
      <c r="B585" s="31"/>
      <c r="D585" s="30"/>
      <c r="E585" s="30"/>
      <c r="F585" s="32"/>
      <c r="H585" s="289"/>
      <c r="I585" s="290"/>
      <c r="J585" s="66"/>
      <c r="K585" s="66"/>
      <c r="L585" s="66"/>
      <c r="M585" s="66"/>
      <c r="N585" s="66"/>
      <c r="O585" s="66"/>
      <c r="P585" s="66"/>
      <c r="Q585" s="66"/>
      <c r="R585" s="365"/>
      <c r="S585" s="365"/>
      <c r="T585" s="365"/>
      <c r="U585" s="365"/>
      <c r="V585" s="365"/>
      <c r="W585" s="366"/>
      <c r="X585" s="367"/>
      <c r="Y585" s="368"/>
      <c r="Z585" s="365"/>
      <c r="AA585" s="365"/>
      <c r="AB585" s="365"/>
      <c r="AC585" s="366"/>
      <c r="AD585" s="367"/>
      <c r="AE585" s="368"/>
      <c r="AF585" s="365"/>
      <c r="AG585" s="365"/>
      <c r="AH585" s="365"/>
      <c r="AI585" s="366"/>
      <c r="AJ585" s="367"/>
      <c r="AK585" s="368"/>
    </row>
    <row r="586" spans="2:37" ht="15.75" customHeight="1">
      <c r="B586" s="31"/>
      <c r="D586" s="30"/>
      <c r="E586" s="30"/>
      <c r="F586" s="32"/>
      <c r="H586" s="289"/>
      <c r="I586" s="290"/>
      <c r="J586" s="66"/>
      <c r="K586" s="66"/>
      <c r="L586" s="66"/>
      <c r="M586" s="66"/>
      <c r="N586" s="66"/>
      <c r="O586" s="66"/>
      <c r="P586" s="66"/>
      <c r="Q586" s="66"/>
      <c r="R586" s="365"/>
      <c r="S586" s="365"/>
      <c r="T586" s="365"/>
      <c r="U586" s="365"/>
      <c r="V586" s="365"/>
      <c r="W586" s="366"/>
      <c r="X586" s="367"/>
      <c r="Y586" s="368"/>
      <c r="Z586" s="365"/>
      <c r="AA586" s="365"/>
      <c r="AB586" s="365"/>
      <c r="AC586" s="366"/>
      <c r="AD586" s="367"/>
      <c r="AE586" s="368"/>
      <c r="AF586" s="365"/>
      <c r="AG586" s="365"/>
      <c r="AH586" s="365"/>
      <c r="AI586" s="366"/>
      <c r="AJ586" s="367"/>
      <c r="AK586" s="368"/>
    </row>
    <row r="587" spans="2:37" ht="15.75" customHeight="1">
      <c r="B587" s="31"/>
      <c r="D587" s="30"/>
      <c r="E587" s="30"/>
      <c r="F587" s="32"/>
      <c r="H587" s="289"/>
      <c r="I587" s="290"/>
      <c r="J587" s="66"/>
      <c r="K587" s="66"/>
      <c r="L587" s="66"/>
      <c r="M587" s="66"/>
      <c r="N587" s="66"/>
      <c r="O587" s="66"/>
      <c r="P587" s="66"/>
      <c r="Q587" s="66"/>
      <c r="R587" s="365"/>
      <c r="S587" s="365"/>
      <c r="T587" s="365"/>
      <c r="U587" s="365"/>
      <c r="V587" s="365"/>
      <c r="W587" s="366"/>
      <c r="X587" s="367"/>
      <c r="Y587" s="368"/>
      <c r="Z587" s="365"/>
      <c r="AA587" s="365"/>
      <c r="AB587" s="365"/>
      <c r="AC587" s="366"/>
      <c r="AD587" s="367"/>
      <c r="AE587" s="368"/>
      <c r="AF587" s="365"/>
      <c r="AG587" s="365"/>
      <c r="AH587" s="365"/>
      <c r="AI587" s="366"/>
      <c r="AJ587" s="367"/>
      <c r="AK587" s="368"/>
    </row>
    <row r="588" spans="2:37" ht="15.75" customHeight="1">
      <c r="B588" s="31"/>
      <c r="D588" s="30"/>
      <c r="E588" s="30"/>
      <c r="F588" s="32"/>
      <c r="H588" s="289"/>
      <c r="I588" s="290"/>
      <c r="J588" s="66"/>
      <c r="K588" s="66"/>
      <c r="L588" s="66"/>
      <c r="M588" s="66"/>
      <c r="N588" s="66"/>
      <c r="O588" s="66"/>
      <c r="P588" s="66"/>
      <c r="Q588" s="66"/>
      <c r="R588" s="365"/>
      <c r="S588" s="365"/>
      <c r="T588" s="365"/>
      <c r="U588" s="365"/>
      <c r="V588" s="365"/>
      <c r="W588" s="366"/>
      <c r="X588" s="367"/>
      <c r="Y588" s="368"/>
      <c r="Z588" s="365"/>
      <c r="AA588" s="365"/>
      <c r="AB588" s="365"/>
      <c r="AC588" s="366"/>
      <c r="AD588" s="367"/>
      <c r="AE588" s="368"/>
      <c r="AF588" s="365"/>
      <c r="AG588" s="365"/>
      <c r="AH588" s="365"/>
      <c r="AI588" s="366"/>
      <c r="AJ588" s="367"/>
      <c r="AK588" s="368"/>
    </row>
    <row r="589" spans="2:37" ht="15.75" customHeight="1">
      <c r="B589" s="31"/>
      <c r="D589" s="30"/>
      <c r="E589" s="30"/>
      <c r="F589" s="32"/>
      <c r="H589" s="289"/>
      <c r="I589" s="290"/>
      <c r="J589" s="66"/>
      <c r="K589" s="66"/>
      <c r="L589" s="66"/>
      <c r="M589" s="66"/>
      <c r="N589" s="66"/>
      <c r="O589" s="66"/>
      <c r="P589" s="66"/>
      <c r="Q589" s="66"/>
      <c r="R589" s="365"/>
      <c r="S589" s="365"/>
      <c r="T589" s="365"/>
      <c r="U589" s="365"/>
      <c r="V589" s="365"/>
      <c r="W589" s="366"/>
      <c r="X589" s="367"/>
      <c r="Y589" s="368"/>
      <c r="Z589" s="365"/>
      <c r="AA589" s="365"/>
      <c r="AB589" s="365"/>
      <c r="AC589" s="366"/>
      <c r="AD589" s="367"/>
      <c r="AE589" s="368"/>
      <c r="AF589" s="365"/>
      <c r="AG589" s="365"/>
      <c r="AH589" s="365"/>
      <c r="AI589" s="366"/>
      <c r="AJ589" s="367"/>
      <c r="AK589" s="368"/>
    </row>
    <row r="590" spans="2:37" ht="15.75" customHeight="1">
      <c r="B590" s="31"/>
      <c r="D590" s="30"/>
      <c r="E590" s="30"/>
      <c r="F590" s="32"/>
      <c r="H590" s="289"/>
      <c r="I590" s="290"/>
      <c r="J590" s="66"/>
      <c r="K590" s="66"/>
      <c r="L590" s="66"/>
      <c r="M590" s="66"/>
      <c r="N590" s="66"/>
      <c r="O590" s="66"/>
      <c r="P590" s="66"/>
      <c r="Q590" s="66"/>
      <c r="R590" s="365"/>
      <c r="S590" s="365"/>
      <c r="T590" s="365"/>
      <c r="U590" s="365"/>
      <c r="V590" s="365"/>
      <c r="W590" s="366"/>
      <c r="X590" s="367"/>
      <c r="Y590" s="368"/>
      <c r="Z590" s="365"/>
      <c r="AA590" s="365"/>
      <c r="AB590" s="365"/>
      <c r="AC590" s="366"/>
      <c r="AD590" s="367"/>
      <c r="AE590" s="368"/>
      <c r="AF590" s="365"/>
      <c r="AG590" s="365"/>
      <c r="AH590" s="365"/>
      <c r="AI590" s="366"/>
      <c r="AJ590" s="367"/>
      <c r="AK590" s="368"/>
    </row>
    <row r="591" spans="2:37" ht="15.75" customHeight="1">
      <c r="B591" s="31"/>
      <c r="D591" s="30"/>
      <c r="E591" s="30"/>
      <c r="F591" s="32"/>
      <c r="H591" s="289"/>
      <c r="I591" s="290"/>
      <c r="J591" s="66"/>
      <c r="K591" s="66"/>
      <c r="L591" s="66"/>
      <c r="M591" s="66"/>
      <c r="N591" s="66"/>
      <c r="O591" s="66"/>
      <c r="P591" s="66"/>
      <c r="Q591" s="66"/>
      <c r="R591" s="365"/>
      <c r="S591" s="365"/>
      <c r="T591" s="365"/>
      <c r="U591" s="365"/>
      <c r="V591" s="365"/>
      <c r="W591" s="366"/>
      <c r="X591" s="367"/>
      <c r="Y591" s="368"/>
      <c r="Z591" s="365"/>
      <c r="AA591" s="365"/>
      <c r="AB591" s="365"/>
      <c r="AC591" s="366"/>
      <c r="AD591" s="367"/>
      <c r="AE591" s="368"/>
      <c r="AF591" s="365"/>
      <c r="AG591" s="365"/>
      <c r="AH591" s="365"/>
      <c r="AI591" s="366"/>
      <c r="AJ591" s="367"/>
      <c r="AK591" s="368"/>
    </row>
    <row r="592" spans="2:37" ht="15.75" customHeight="1">
      <c r="B592" s="31"/>
      <c r="D592" s="30"/>
      <c r="E592" s="30"/>
      <c r="F592" s="32"/>
      <c r="H592" s="289"/>
      <c r="I592" s="290"/>
      <c r="J592" s="66"/>
      <c r="K592" s="66"/>
      <c r="L592" s="66"/>
      <c r="M592" s="66"/>
      <c r="N592" s="66"/>
      <c r="O592" s="66"/>
      <c r="P592" s="66"/>
      <c r="Q592" s="66"/>
      <c r="R592" s="365"/>
      <c r="S592" s="365"/>
      <c r="T592" s="365"/>
      <c r="U592" s="365"/>
      <c r="V592" s="365"/>
      <c r="W592" s="366"/>
      <c r="X592" s="367"/>
      <c r="Y592" s="368"/>
      <c r="Z592" s="365"/>
      <c r="AA592" s="365"/>
      <c r="AB592" s="365"/>
      <c r="AC592" s="366"/>
      <c r="AD592" s="367"/>
      <c r="AE592" s="368"/>
      <c r="AF592" s="365"/>
      <c r="AG592" s="365"/>
      <c r="AH592" s="365"/>
      <c r="AI592" s="366"/>
      <c r="AJ592" s="367"/>
      <c r="AK592" s="368"/>
    </row>
    <row r="593" spans="2:37" ht="15.75" customHeight="1">
      <c r="B593" s="31"/>
      <c r="D593" s="30"/>
      <c r="E593" s="30"/>
      <c r="F593" s="32"/>
      <c r="H593" s="289"/>
      <c r="I593" s="290"/>
      <c r="J593" s="66"/>
      <c r="K593" s="66"/>
      <c r="L593" s="66"/>
      <c r="M593" s="66"/>
      <c r="N593" s="66"/>
      <c r="O593" s="66"/>
      <c r="P593" s="66"/>
      <c r="Q593" s="66"/>
      <c r="R593" s="365"/>
      <c r="S593" s="365"/>
      <c r="T593" s="365"/>
      <c r="U593" s="365"/>
      <c r="V593" s="365"/>
      <c r="W593" s="366"/>
      <c r="X593" s="367"/>
      <c r="Y593" s="368"/>
      <c r="Z593" s="365"/>
      <c r="AA593" s="365"/>
      <c r="AB593" s="365"/>
      <c r="AC593" s="366"/>
      <c r="AD593" s="367"/>
      <c r="AE593" s="368"/>
      <c r="AF593" s="365"/>
      <c r="AG593" s="365"/>
      <c r="AH593" s="365"/>
      <c r="AI593" s="366"/>
      <c r="AJ593" s="367"/>
      <c r="AK593" s="368"/>
    </row>
    <row r="594" spans="2:37" ht="15.75" customHeight="1">
      <c r="B594" s="31"/>
      <c r="D594" s="30"/>
      <c r="E594" s="30"/>
      <c r="F594" s="32"/>
      <c r="H594" s="289"/>
      <c r="I594" s="290"/>
      <c r="J594" s="66"/>
      <c r="K594" s="66"/>
      <c r="L594" s="66"/>
      <c r="M594" s="66"/>
      <c r="N594" s="66"/>
      <c r="O594" s="66"/>
      <c r="P594" s="66"/>
      <c r="Q594" s="66"/>
      <c r="R594" s="365"/>
      <c r="S594" s="365"/>
      <c r="T594" s="365"/>
      <c r="U594" s="365"/>
      <c r="V594" s="365"/>
      <c r="W594" s="366"/>
      <c r="X594" s="367"/>
      <c r="Y594" s="368"/>
      <c r="Z594" s="365"/>
      <c r="AA594" s="365"/>
      <c r="AB594" s="365"/>
      <c r="AC594" s="366"/>
      <c r="AD594" s="367"/>
      <c r="AE594" s="368"/>
      <c r="AF594" s="365"/>
      <c r="AG594" s="365"/>
      <c r="AH594" s="365"/>
      <c r="AI594" s="366"/>
      <c r="AJ594" s="367"/>
      <c r="AK594" s="368"/>
    </row>
    <row r="595" spans="2:37" ht="15.75" customHeight="1">
      <c r="B595" s="31"/>
      <c r="D595" s="30"/>
      <c r="E595" s="30"/>
      <c r="F595" s="32"/>
      <c r="H595" s="289"/>
      <c r="I595" s="290"/>
      <c r="J595" s="66"/>
      <c r="K595" s="66"/>
      <c r="L595" s="66"/>
      <c r="M595" s="66"/>
      <c r="N595" s="66"/>
      <c r="O595" s="66"/>
      <c r="P595" s="66"/>
      <c r="Q595" s="66"/>
      <c r="R595" s="365"/>
      <c r="S595" s="365"/>
      <c r="T595" s="365"/>
      <c r="U595" s="365"/>
      <c r="V595" s="365"/>
      <c r="W595" s="366"/>
      <c r="X595" s="367"/>
      <c r="Y595" s="368"/>
      <c r="Z595" s="365"/>
      <c r="AA595" s="365"/>
      <c r="AB595" s="365"/>
      <c r="AC595" s="366"/>
      <c r="AD595" s="367"/>
      <c r="AE595" s="368"/>
      <c r="AF595" s="365"/>
      <c r="AG595" s="365"/>
      <c r="AH595" s="365"/>
      <c r="AI595" s="366"/>
      <c r="AJ595" s="367"/>
      <c r="AK595" s="368"/>
    </row>
    <row r="596" spans="2:37" ht="15.75" customHeight="1">
      <c r="B596" s="31"/>
      <c r="D596" s="30"/>
      <c r="E596" s="30"/>
      <c r="F596" s="32"/>
      <c r="H596" s="289"/>
      <c r="I596" s="290"/>
      <c r="J596" s="66"/>
      <c r="K596" s="66"/>
      <c r="L596" s="66"/>
      <c r="M596" s="66"/>
      <c r="N596" s="66"/>
      <c r="O596" s="66"/>
      <c r="P596" s="66"/>
      <c r="Q596" s="66"/>
      <c r="R596" s="365"/>
      <c r="S596" s="365"/>
      <c r="T596" s="365"/>
      <c r="U596" s="365"/>
      <c r="V596" s="365"/>
      <c r="W596" s="366"/>
      <c r="X596" s="367"/>
      <c r="Y596" s="368"/>
      <c r="Z596" s="365"/>
      <c r="AA596" s="365"/>
      <c r="AB596" s="365"/>
      <c r="AC596" s="366"/>
      <c r="AD596" s="367"/>
      <c r="AE596" s="368"/>
      <c r="AF596" s="365"/>
      <c r="AG596" s="365"/>
      <c r="AH596" s="365"/>
      <c r="AI596" s="366"/>
      <c r="AJ596" s="367"/>
      <c r="AK596" s="368"/>
    </row>
    <row r="597" spans="2:37" ht="15.75" customHeight="1">
      <c r="B597" s="31"/>
      <c r="D597" s="30"/>
      <c r="E597" s="30"/>
      <c r="F597" s="32"/>
      <c r="H597" s="289"/>
      <c r="I597" s="290"/>
      <c r="J597" s="66"/>
      <c r="K597" s="66"/>
      <c r="L597" s="66"/>
      <c r="M597" s="66"/>
      <c r="N597" s="66"/>
      <c r="O597" s="66"/>
      <c r="P597" s="66"/>
      <c r="Q597" s="66"/>
      <c r="R597" s="365"/>
      <c r="S597" s="365"/>
      <c r="T597" s="365"/>
      <c r="U597" s="365"/>
      <c r="V597" s="365"/>
      <c r="W597" s="366"/>
      <c r="X597" s="367"/>
      <c r="Y597" s="368"/>
      <c r="Z597" s="365"/>
      <c r="AA597" s="365"/>
      <c r="AB597" s="365"/>
      <c r="AC597" s="366"/>
      <c r="AD597" s="367"/>
      <c r="AE597" s="368"/>
      <c r="AF597" s="365"/>
      <c r="AG597" s="365"/>
      <c r="AH597" s="365"/>
      <c r="AI597" s="366"/>
      <c r="AJ597" s="367"/>
      <c r="AK597" s="368"/>
    </row>
    <row r="598" spans="2:37" ht="15.75" customHeight="1">
      <c r="B598" s="31"/>
      <c r="D598" s="30"/>
      <c r="E598" s="30"/>
      <c r="F598" s="32"/>
      <c r="H598" s="289"/>
      <c r="I598" s="290"/>
      <c r="J598" s="66"/>
      <c r="K598" s="66"/>
      <c r="L598" s="66"/>
      <c r="M598" s="66"/>
      <c r="N598" s="66"/>
      <c r="O598" s="66"/>
      <c r="P598" s="66"/>
      <c r="Q598" s="66"/>
      <c r="R598" s="365"/>
      <c r="S598" s="365"/>
      <c r="T598" s="365"/>
      <c r="U598" s="365"/>
      <c r="V598" s="365"/>
      <c r="W598" s="366"/>
      <c r="X598" s="367"/>
      <c r="Y598" s="368"/>
      <c r="Z598" s="365"/>
      <c r="AA598" s="365"/>
      <c r="AB598" s="365"/>
      <c r="AC598" s="366"/>
      <c r="AD598" s="367"/>
      <c r="AE598" s="368"/>
      <c r="AF598" s="365"/>
      <c r="AG598" s="365"/>
      <c r="AH598" s="365"/>
      <c r="AI598" s="366"/>
      <c r="AJ598" s="367"/>
      <c r="AK598" s="368"/>
    </row>
    <row r="599" spans="2:37" ht="15.75" customHeight="1">
      <c r="B599" s="31"/>
      <c r="D599" s="30"/>
      <c r="E599" s="30"/>
      <c r="F599" s="32"/>
      <c r="H599" s="289"/>
      <c r="I599" s="290"/>
      <c r="J599" s="66"/>
      <c r="K599" s="66"/>
      <c r="L599" s="66"/>
      <c r="M599" s="66"/>
      <c r="N599" s="66"/>
      <c r="O599" s="66"/>
      <c r="P599" s="66"/>
      <c r="Q599" s="66"/>
      <c r="R599" s="365"/>
      <c r="S599" s="365"/>
      <c r="T599" s="365"/>
      <c r="U599" s="365"/>
      <c r="V599" s="365"/>
      <c r="W599" s="366"/>
      <c r="X599" s="367"/>
      <c r="Y599" s="368"/>
      <c r="Z599" s="365"/>
      <c r="AA599" s="365"/>
      <c r="AB599" s="365"/>
      <c r="AC599" s="366"/>
      <c r="AD599" s="367"/>
      <c r="AE599" s="368"/>
      <c r="AF599" s="365"/>
      <c r="AG599" s="365"/>
      <c r="AH599" s="365"/>
      <c r="AI599" s="366"/>
      <c r="AJ599" s="367"/>
      <c r="AK599" s="368"/>
    </row>
    <row r="600" spans="2:37" ht="15.75" customHeight="1">
      <c r="B600" s="31"/>
      <c r="D600" s="30"/>
      <c r="E600" s="30"/>
      <c r="F600" s="32"/>
      <c r="H600" s="289"/>
      <c r="I600" s="290"/>
      <c r="J600" s="66"/>
      <c r="K600" s="66"/>
      <c r="L600" s="66"/>
      <c r="M600" s="66"/>
      <c r="N600" s="66"/>
      <c r="O600" s="66"/>
      <c r="P600" s="66"/>
      <c r="Q600" s="66"/>
      <c r="R600" s="365"/>
      <c r="S600" s="365"/>
      <c r="T600" s="365"/>
      <c r="U600" s="365"/>
      <c r="V600" s="365"/>
      <c r="W600" s="366"/>
      <c r="X600" s="367"/>
      <c r="Y600" s="368"/>
      <c r="Z600" s="365"/>
      <c r="AA600" s="365"/>
      <c r="AB600" s="365"/>
      <c r="AC600" s="366"/>
      <c r="AD600" s="367"/>
      <c r="AE600" s="368"/>
      <c r="AF600" s="365"/>
      <c r="AG600" s="365"/>
      <c r="AH600" s="365"/>
      <c r="AI600" s="366"/>
      <c r="AJ600" s="367"/>
      <c r="AK600" s="368"/>
    </row>
    <row r="601" spans="2:37" ht="15.75" customHeight="1">
      <c r="B601" s="31"/>
      <c r="D601" s="30"/>
      <c r="E601" s="30"/>
      <c r="F601" s="32"/>
      <c r="H601" s="289"/>
      <c r="I601" s="290"/>
      <c r="J601" s="66"/>
      <c r="K601" s="66"/>
      <c r="L601" s="66"/>
      <c r="M601" s="66"/>
      <c r="N601" s="66"/>
      <c r="O601" s="66"/>
      <c r="P601" s="66"/>
      <c r="Q601" s="66"/>
      <c r="R601" s="365"/>
      <c r="S601" s="365"/>
      <c r="T601" s="365"/>
      <c r="U601" s="365"/>
      <c r="V601" s="365"/>
      <c r="W601" s="366"/>
      <c r="X601" s="367"/>
      <c r="Y601" s="368"/>
      <c r="Z601" s="365"/>
      <c r="AA601" s="365"/>
      <c r="AB601" s="365"/>
      <c r="AC601" s="366"/>
      <c r="AD601" s="367"/>
      <c r="AE601" s="368"/>
      <c r="AF601" s="365"/>
      <c r="AG601" s="365"/>
      <c r="AH601" s="365"/>
      <c r="AI601" s="366"/>
      <c r="AJ601" s="367"/>
      <c r="AK601" s="368"/>
    </row>
    <row r="602" spans="2:37" ht="15.75" customHeight="1">
      <c r="B602" s="31"/>
      <c r="D602" s="30"/>
      <c r="E602" s="30"/>
      <c r="F602" s="32"/>
      <c r="H602" s="289"/>
      <c r="I602" s="290"/>
      <c r="J602" s="66"/>
      <c r="K602" s="66"/>
      <c r="L602" s="66"/>
      <c r="M602" s="66"/>
      <c r="N602" s="66"/>
      <c r="O602" s="66"/>
      <c r="P602" s="66"/>
      <c r="Q602" s="66"/>
      <c r="R602" s="365"/>
      <c r="S602" s="365"/>
      <c r="T602" s="365"/>
      <c r="U602" s="365"/>
      <c r="V602" s="365"/>
      <c r="W602" s="366"/>
      <c r="X602" s="367"/>
      <c r="Y602" s="368"/>
      <c r="Z602" s="365"/>
      <c r="AA602" s="365"/>
      <c r="AB602" s="365"/>
      <c r="AC602" s="366"/>
      <c r="AD602" s="367"/>
      <c r="AE602" s="368"/>
      <c r="AF602" s="365"/>
      <c r="AG602" s="365"/>
      <c r="AH602" s="365"/>
      <c r="AI602" s="366"/>
      <c r="AJ602" s="367"/>
      <c r="AK602" s="368"/>
    </row>
    <row r="603" spans="2:37" ht="15.75" customHeight="1">
      <c r="B603" s="31"/>
      <c r="D603" s="30"/>
      <c r="E603" s="30"/>
      <c r="F603" s="32"/>
      <c r="H603" s="289"/>
      <c r="I603" s="290"/>
      <c r="J603" s="66"/>
      <c r="K603" s="66"/>
      <c r="L603" s="66"/>
      <c r="M603" s="66"/>
      <c r="N603" s="66"/>
      <c r="O603" s="66"/>
      <c r="P603" s="66"/>
      <c r="Q603" s="66"/>
      <c r="R603" s="365"/>
      <c r="S603" s="365"/>
      <c r="T603" s="365"/>
      <c r="U603" s="365"/>
      <c r="V603" s="365"/>
      <c r="W603" s="366"/>
      <c r="X603" s="367"/>
      <c r="Y603" s="368"/>
      <c r="Z603" s="365"/>
      <c r="AA603" s="365"/>
      <c r="AB603" s="365"/>
      <c r="AC603" s="366"/>
      <c r="AD603" s="367"/>
      <c r="AE603" s="368"/>
      <c r="AF603" s="365"/>
      <c r="AG603" s="365"/>
      <c r="AH603" s="365"/>
      <c r="AI603" s="366"/>
      <c r="AJ603" s="367"/>
      <c r="AK603" s="368"/>
    </row>
    <row r="604" spans="2:37" ht="15.75" customHeight="1">
      <c r="B604" s="31"/>
      <c r="D604" s="30"/>
      <c r="E604" s="30"/>
      <c r="F604" s="32"/>
      <c r="H604" s="289"/>
      <c r="I604" s="290"/>
      <c r="J604" s="66"/>
      <c r="K604" s="66"/>
      <c r="L604" s="66"/>
      <c r="M604" s="66"/>
      <c r="N604" s="66"/>
      <c r="O604" s="66"/>
      <c r="P604" s="66"/>
      <c r="Q604" s="66"/>
      <c r="R604" s="365"/>
      <c r="S604" s="365"/>
      <c r="T604" s="365"/>
      <c r="U604" s="365"/>
      <c r="V604" s="365"/>
      <c r="W604" s="366"/>
      <c r="X604" s="367"/>
      <c r="Y604" s="368"/>
      <c r="Z604" s="365"/>
      <c r="AA604" s="365"/>
      <c r="AB604" s="365"/>
      <c r="AC604" s="366"/>
      <c r="AD604" s="367"/>
      <c r="AE604" s="368"/>
      <c r="AF604" s="365"/>
      <c r="AG604" s="365"/>
      <c r="AH604" s="365"/>
      <c r="AI604" s="366"/>
      <c r="AJ604" s="367"/>
      <c r="AK604" s="368"/>
    </row>
    <row r="605" spans="2:37" ht="15.75" customHeight="1">
      <c r="B605" s="31"/>
      <c r="D605" s="30"/>
      <c r="E605" s="30"/>
      <c r="F605" s="32"/>
      <c r="H605" s="289"/>
      <c r="I605" s="290"/>
      <c r="J605" s="66"/>
      <c r="K605" s="66"/>
      <c r="L605" s="66"/>
      <c r="M605" s="66"/>
      <c r="N605" s="66"/>
      <c r="O605" s="66"/>
      <c r="P605" s="66"/>
      <c r="Q605" s="66"/>
      <c r="R605" s="365"/>
      <c r="S605" s="365"/>
      <c r="T605" s="365"/>
      <c r="U605" s="365"/>
      <c r="V605" s="365"/>
      <c r="W605" s="366"/>
      <c r="X605" s="367"/>
      <c r="Y605" s="368"/>
      <c r="Z605" s="365"/>
      <c r="AA605" s="365"/>
      <c r="AB605" s="365"/>
      <c r="AC605" s="366"/>
      <c r="AD605" s="367"/>
      <c r="AE605" s="368"/>
      <c r="AF605" s="365"/>
      <c r="AG605" s="365"/>
      <c r="AH605" s="365"/>
      <c r="AI605" s="366"/>
      <c r="AJ605" s="367"/>
      <c r="AK605" s="368"/>
    </row>
    <row r="606" spans="2:37" ht="15.75" customHeight="1">
      <c r="B606" s="31"/>
      <c r="D606" s="30"/>
      <c r="E606" s="30"/>
      <c r="F606" s="32"/>
      <c r="H606" s="289"/>
      <c r="I606" s="290"/>
      <c r="J606" s="66"/>
      <c r="K606" s="66"/>
      <c r="L606" s="66"/>
      <c r="M606" s="66"/>
      <c r="N606" s="66"/>
      <c r="O606" s="66"/>
      <c r="P606" s="66"/>
      <c r="Q606" s="66"/>
      <c r="R606" s="365"/>
      <c r="S606" s="365"/>
      <c r="T606" s="365"/>
      <c r="U606" s="365"/>
      <c r="V606" s="365"/>
      <c r="W606" s="366"/>
      <c r="X606" s="367"/>
      <c r="Y606" s="368"/>
      <c r="Z606" s="365"/>
      <c r="AA606" s="365"/>
      <c r="AB606" s="365"/>
      <c r="AC606" s="366"/>
      <c r="AD606" s="367"/>
      <c r="AE606" s="368"/>
      <c r="AF606" s="365"/>
      <c r="AG606" s="365"/>
      <c r="AH606" s="365"/>
      <c r="AI606" s="366"/>
      <c r="AJ606" s="367"/>
      <c r="AK606" s="368"/>
    </row>
    <row r="607" spans="2:37" ht="15.75" customHeight="1">
      <c r="B607" s="31"/>
      <c r="D607" s="30"/>
      <c r="E607" s="30"/>
      <c r="F607" s="32"/>
      <c r="H607" s="289"/>
      <c r="I607" s="290"/>
      <c r="J607" s="66"/>
      <c r="K607" s="66"/>
      <c r="L607" s="66"/>
      <c r="M607" s="66"/>
      <c r="N607" s="66"/>
      <c r="O607" s="66"/>
      <c r="P607" s="66"/>
      <c r="Q607" s="66"/>
      <c r="R607" s="365"/>
      <c r="S607" s="365"/>
      <c r="T607" s="365"/>
      <c r="U607" s="365"/>
      <c r="V607" s="365"/>
      <c r="W607" s="366"/>
      <c r="X607" s="367"/>
      <c r="Y607" s="368"/>
      <c r="Z607" s="365"/>
      <c r="AA607" s="365"/>
      <c r="AB607" s="365"/>
      <c r="AC607" s="366"/>
      <c r="AD607" s="367"/>
      <c r="AE607" s="368"/>
      <c r="AF607" s="365"/>
      <c r="AG607" s="365"/>
      <c r="AH607" s="365"/>
      <c r="AI607" s="366"/>
      <c r="AJ607" s="367"/>
      <c r="AK607" s="368"/>
    </row>
    <row r="608" spans="2:37" ht="15.75" customHeight="1">
      <c r="B608" s="31"/>
      <c r="D608" s="30"/>
      <c r="E608" s="30"/>
      <c r="F608" s="32"/>
      <c r="H608" s="289"/>
      <c r="I608" s="290"/>
      <c r="J608" s="66"/>
      <c r="K608" s="66"/>
      <c r="L608" s="66"/>
      <c r="M608" s="66"/>
      <c r="N608" s="66"/>
      <c r="O608" s="66"/>
      <c r="P608" s="66"/>
      <c r="Q608" s="66"/>
      <c r="R608" s="365"/>
      <c r="S608" s="365"/>
      <c r="T608" s="365"/>
      <c r="U608" s="365"/>
      <c r="V608" s="365"/>
      <c r="W608" s="366"/>
      <c r="X608" s="367"/>
      <c r="Y608" s="368"/>
      <c r="Z608" s="365"/>
      <c r="AA608" s="365"/>
      <c r="AB608" s="365"/>
      <c r="AC608" s="366"/>
      <c r="AD608" s="367"/>
      <c r="AE608" s="368"/>
      <c r="AF608" s="365"/>
      <c r="AG608" s="365"/>
      <c r="AH608" s="365"/>
      <c r="AI608" s="366"/>
      <c r="AJ608" s="367"/>
      <c r="AK608" s="368"/>
    </row>
    <row r="609" spans="2:37" ht="15.75" customHeight="1">
      <c r="B609" s="31"/>
      <c r="D609" s="30"/>
      <c r="E609" s="30"/>
      <c r="F609" s="32"/>
      <c r="H609" s="289"/>
      <c r="I609" s="290"/>
      <c r="J609" s="66"/>
      <c r="K609" s="66"/>
      <c r="L609" s="66"/>
      <c r="M609" s="66"/>
      <c r="N609" s="66"/>
      <c r="O609" s="66"/>
      <c r="P609" s="66"/>
      <c r="Q609" s="66"/>
      <c r="R609" s="365"/>
      <c r="S609" s="365"/>
      <c r="T609" s="365"/>
      <c r="U609" s="365"/>
      <c r="V609" s="365"/>
      <c r="W609" s="366"/>
      <c r="X609" s="367"/>
      <c r="Y609" s="368"/>
      <c r="Z609" s="365"/>
      <c r="AA609" s="365"/>
      <c r="AB609" s="365"/>
      <c r="AC609" s="366"/>
      <c r="AD609" s="367"/>
      <c r="AE609" s="368"/>
      <c r="AF609" s="365"/>
      <c r="AG609" s="365"/>
      <c r="AH609" s="365"/>
      <c r="AI609" s="366"/>
      <c r="AJ609" s="367"/>
      <c r="AK609" s="368"/>
    </row>
    <row r="610" spans="2:37" ht="15.75" customHeight="1">
      <c r="B610" s="31"/>
      <c r="D610" s="30"/>
      <c r="E610" s="30"/>
      <c r="F610" s="32"/>
      <c r="H610" s="289"/>
      <c r="I610" s="290"/>
      <c r="J610" s="66"/>
      <c r="K610" s="66"/>
      <c r="L610" s="66"/>
      <c r="M610" s="66"/>
      <c r="N610" s="66"/>
      <c r="O610" s="66"/>
      <c r="P610" s="66"/>
      <c r="Q610" s="66"/>
      <c r="R610" s="365"/>
      <c r="S610" s="365"/>
      <c r="T610" s="365"/>
      <c r="U610" s="365"/>
      <c r="V610" s="365"/>
      <c r="W610" s="366"/>
      <c r="X610" s="367"/>
      <c r="Y610" s="368"/>
      <c r="Z610" s="365"/>
      <c r="AA610" s="365"/>
      <c r="AB610" s="365"/>
      <c r="AC610" s="366"/>
      <c r="AD610" s="367"/>
      <c r="AE610" s="368"/>
      <c r="AF610" s="365"/>
      <c r="AG610" s="365"/>
      <c r="AH610" s="365"/>
      <c r="AI610" s="366"/>
      <c r="AJ610" s="367"/>
      <c r="AK610" s="368"/>
    </row>
    <row r="611" spans="2:37" ht="15.75" customHeight="1">
      <c r="B611" s="31"/>
      <c r="D611" s="30"/>
      <c r="E611" s="30"/>
      <c r="F611" s="32"/>
      <c r="H611" s="289"/>
      <c r="I611" s="290"/>
      <c r="J611" s="66"/>
      <c r="K611" s="66"/>
      <c r="L611" s="66"/>
      <c r="M611" s="66"/>
      <c r="N611" s="66"/>
      <c r="O611" s="66"/>
      <c r="P611" s="66"/>
      <c r="Q611" s="66"/>
      <c r="R611" s="365"/>
      <c r="S611" s="365"/>
      <c r="T611" s="365"/>
      <c r="U611" s="365"/>
      <c r="V611" s="365"/>
      <c r="W611" s="366"/>
      <c r="X611" s="367"/>
      <c r="Y611" s="368"/>
      <c r="Z611" s="365"/>
      <c r="AA611" s="365"/>
      <c r="AB611" s="365"/>
      <c r="AC611" s="366"/>
      <c r="AD611" s="367"/>
      <c r="AE611" s="368"/>
      <c r="AF611" s="365"/>
      <c r="AG611" s="365"/>
      <c r="AH611" s="365"/>
      <c r="AI611" s="366"/>
      <c r="AJ611" s="367"/>
      <c r="AK611" s="368"/>
    </row>
    <row r="612" spans="2:37" ht="15.75" customHeight="1">
      <c r="B612" s="31"/>
      <c r="D612" s="30"/>
      <c r="E612" s="30"/>
      <c r="F612" s="32"/>
      <c r="H612" s="289"/>
      <c r="I612" s="290"/>
      <c r="J612" s="66"/>
      <c r="K612" s="66"/>
      <c r="L612" s="66"/>
      <c r="M612" s="66"/>
      <c r="N612" s="66"/>
      <c r="O612" s="66"/>
      <c r="P612" s="66"/>
      <c r="Q612" s="66"/>
      <c r="R612" s="365"/>
      <c r="S612" s="365"/>
      <c r="T612" s="365"/>
      <c r="U612" s="365"/>
      <c r="V612" s="365"/>
      <c r="W612" s="366"/>
      <c r="X612" s="367"/>
      <c r="Y612" s="368"/>
      <c r="Z612" s="365"/>
      <c r="AA612" s="365"/>
      <c r="AB612" s="365"/>
      <c r="AC612" s="366"/>
      <c r="AD612" s="367"/>
      <c r="AE612" s="368"/>
      <c r="AF612" s="365"/>
      <c r="AG612" s="365"/>
      <c r="AH612" s="365"/>
      <c r="AI612" s="366"/>
      <c r="AJ612" s="367"/>
      <c r="AK612" s="368"/>
    </row>
    <row r="613" spans="2:37" ht="15.75" customHeight="1">
      <c r="B613" s="31"/>
      <c r="D613" s="30"/>
      <c r="E613" s="30"/>
      <c r="F613" s="32"/>
      <c r="H613" s="289"/>
      <c r="I613" s="290"/>
      <c r="J613" s="66"/>
      <c r="K613" s="66"/>
      <c r="L613" s="66"/>
      <c r="M613" s="66"/>
      <c r="N613" s="66"/>
      <c r="O613" s="66"/>
      <c r="P613" s="66"/>
      <c r="Q613" s="66"/>
      <c r="R613" s="365"/>
      <c r="S613" s="365"/>
      <c r="T613" s="365"/>
      <c r="U613" s="365"/>
      <c r="V613" s="365"/>
      <c r="W613" s="366"/>
      <c r="X613" s="367"/>
      <c r="Y613" s="368"/>
      <c r="Z613" s="365"/>
      <c r="AA613" s="365"/>
      <c r="AB613" s="365"/>
      <c r="AC613" s="366"/>
      <c r="AD613" s="367"/>
      <c r="AE613" s="368"/>
      <c r="AF613" s="365"/>
      <c r="AG613" s="365"/>
      <c r="AH613" s="365"/>
      <c r="AI613" s="366"/>
      <c r="AJ613" s="367"/>
      <c r="AK613" s="368"/>
    </row>
    <row r="614" spans="2:37" ht="15.75" customHeight="1">
      <c r="B614" s="31"/>
      <c r="D614" s="30"/>
      <c r="E614" s="30"/>
      <c r="F614" s="32"/>
      <c r="H614" s="289"/>
      <c r="I614" s="290"/>
      <c r="J614" s="66"/>
      <c r="K614" s="66"/>
      <c r="L614" s="66"/>
      <c r="M614" s="66"/>
      <c r="N614" s="66"/>
      <c r="O614" s="66"/>
      <c r="P614" s="66"/>
      <c r="Q614" s="66"/>
      <c r="R614" s="365"/>
      <c r="S614" s="365"/>
      <c r="T614" s="365"/>
      <c r="U614" s="365"/>
      <c r="V614" s="365"/>
      <c r="W614" s="366"/>
      <c r="X614" s="367"/>
      <c r="Y614" s="368"/>
      <c r="Z614" s="365"/>
      <c r="AA614" s="365"/>
      <c r="AB614" s="365"/>
      <c r="AC614" s="366"/>
      <c r="AD614" s="367"/>
      <c r="AE614" s="368"/>
      <c r="AF614" s="365"/>
      <c r="AG614" s="365"/>
      <c r="AH614" s="365"/>
      <c r="AI614" s="366"/>
      <c r="AJ614" s="367"/>
      <c r="AK614" s="368"/>
    </row>
    <row r="615" spans="2:37" ht="15.75" customHeight="1">
      <c r="B615" s="31"/>
      <c r="D615" s="30"/>
      <c r="E615" s="30"/>
      <c r="F615" s="32"/>
      <c r="H615" s="289"/>
      <c r="I615" s="290"/>
      <c r="J615" s="66"/>
      <c r="K615" s="66"/>
      <c r="L615" s="66"/>
      <c r="M615" s="66"/>
      <c r="N615" s="66"/>
      <c r="O615" s="66"/>
      <c r="P615" s="66"/>
      <c r="Q615" s="66"/>
      <c r="R615" s="365"/>
      <c r="S615" s="365"/>
      <c r="T615" s="365"/>
      <c r="U615" s="365"/>
      <c r="V615" s="365"/>
      <c r="W615" s="366"/>
      <c r="X615" s="367"/>
      <c r="Y615" s="368"/>
      <c r="Z615" s="365"/>
      <c r="AA615" s="365"/>
      <c r="AB615" s="365"/>
      <c r="AC615" s="366"/>
      <c r="AD615" s="367"/>
      <c r="AE615" s="368"/>
      <c r="AF615" s="365"/>
      <c r="AG615" s="365"/>
      <c r="AH615" s="365"/>
      <c r="AI615" s="366"/>
      <c r="AJ615" s="367"/>
      <c r="AK615" s="368"/>
    </row>
    <row r="616" spans="2:37" ht="15.75" customHeight="1">
      <c r="B616" s="31"/>
      <c r="D616" s="30"/>
      <c r="E616" s="30"/>
      <c r="F616" s="32"/>
      <c r="H616" s="289"/>
      <c r="I616" s="290"/>
      <c r="J616" s="66"/>
      <c r="K616" s="66"/>
      <c r="L616" s="66"/>
      <c r="M616" s="66"/>
      <c r="N616" s="66"/>
      <c r="O616" s="66"/>
      <c r="P616" s="66"/>
      <c r="Q616" s="66"/>
      <c r="R616" s="365"/>
      <c r="S616" s="365"/>
      <c r="T616" s="365"/>
      <c r="U616" s="365"/>
      <c r="V616" s="365"/>
      <c r="W616" s="366"/>
      <c r="X616" s="367"/>
      <c r="Y616" s="368"/>
      <c r="Z616" s="365"/>
      <c r="AA616" s="365"/>
      <c r="AB616" s="365"/>
      <c r="AC616" s="366"/>
      <c r="AD616" s="367"/>
      <c r="AE616" s="368"/>
      <c r="AF616" s="365"/>
      <c r="AG616" s="365"/>
      <c r="AH616" s="365"/>
      <c r="AI616" s="366"/>
      <c r="AJ616" s="367"/>
      <c r="AK616" s="368"/>
    </row>
    <row r="617" spans="2:37" ht="15.75" customHeight="1">
      <c r="B617" s="31"/>
      <c r="D617" s="30"/>
      <c r="E617" s="30"/>
      <c r="F617" s="32"/>
      <c r="H617" s="289"/>
      <c r="I617" s="290"/>
      <c r="J617" s="66"/>
      <c r="K617" s="66"/>
      <c r="L617" s="66"/>
      <c r="M617" s="66"/>
      <c r="N617" s="66"/>
      <c r="O617" s="66"/>
      <c r="P617" s="66"/>
      <c r="Q617" s="66"/>
      <c r="R617" s="365"/>
      <c r="S617" s="365"/>
      <c r="T617" s="365"/>
      <c r="U617" s="365"/>
      <c r="V617" s="365"/>
      <c r="W617" s="366"/>
      <c r="X617" s="367"/>
      <c r="Y617" s="368"/>
      <c r="Z617" s="365"/>
      <c r="AA617" s="365"/>
      <c r="AB617" s="365"/>
      <c r="AC617" s="366"/>
      <c r="AD617" s="367"/>
      <c r="AE617" s="368"/>
      <c r="AF617" s="365"/>
      <c r="AG617" s="365"/>
      <c r="AH617" s="365"/>
      <c r="AI617" s="366"/>
      <c r="AJ617" s="367"/>
      <c r="AK617" s="368"/>
    </row>
    <row r="618" spans="2:37" ht="15.75" customHeight="1">
      <c r="B618" s="31"/>
      <c r="D618" s="30"/>
      <c r="E618" s="30"/>
      <c r="F618" s="32"/>
      <c r="H618" s="289"/>
      <c r="I618" s="290"/>
      <c r="J618" s="66"/>
      <c r="K618" s="66"/>
      <c r="L618" s="66"/>
      <c r="M618" s="66"/>
      <c r="N618" s="66"/>
      <c r="O618" s="66"/>
      <c r="P618" s="66"/>
      <c r="Q618" s="66"/>
      <c r="R618" s="365"/>
      <c r="S618" s="365"/>
      <c r="T618" s="365"/>
      <c r="U618" s="365"/>
      <c r="V618" s="365"/>
      <c r="W618" s="366"/>
      <c r="X618" s="367"/>
      <c r="Y618" s="368"/>
      <c r="Z618" s="365"/>
      <c r="AA618" s="365"/>
      <c r="AB618" s="365"/>
      <c r="AC618" s="366"/>
      <c r="AD618" s="367"/>
      <c r="AE618" s="368"/>
      <c r="AF618" s="365"/>
      <c r="AG618" s="365"/>
      <c r="AH618" s="365"/>
      <c r="AI618" s="366"/>
      <c r="AJ618" s="367"/>
      <c r="AK618" s="368"/>
    </row>
    <row r="619" spans="2:37" ht="15.75" customHeight="1">
      <c r="B619" s="31"/>
      <c r="D619" s="30"/>
      <c r="E619" s="30"/>
      <c r="F619" s="32"/>
      <c r="H619" s="289"/>
      <c r="I619" s="290"/>
      <c r="J619" s="66"/>
      <c r="K619" s="66"/>
      <c r="L619" s="66"/>
      <c r="M619" s="66"/>
      <c r="N619" s="66"/>
      <c r="O619" s="66"/>
      <c r="P619" s="66"/>
      <c r="Q619" s="66"/>
      <c r="R619" s="365"/>
      <c r="S619" s="365"/>
      <c r="T619" s="365"/>
      <c r="U619" s="365"/>
      <c r="V619" s="365"/>
      <c r="W619" s="366"/>
      <c r="X619" s="367"/>
      <c r="Y619" s="368"/>
      <c r="Z619" s="365"/>
      <c r="AA619" s="365"/>
      <c r="AB619" s="365"/>
      <c r="AC619" s="366"/>
      <c r="AD619" s="367"/>
      <c r="AE619" s="368"/>
      <c r="AF619" s="365"/>
      <c r="AG619" s="365"/>
      <c r="AH619" s="365"/>
      <c r="AI619" s="366"/>
      <c r="AJ619" s="367"/>
      <c r="AK619" s="368"/>
    </row>
    <row r="620" spans="2:37" ht="15.75" customHeight="1">
      <c r="B620" s="31"/>
      <c r="D620" s="30"/>
      <c r="E620" s="30"/>
      <c r="F620" s="32"/>
      <c r="H620" s="289"/>
      <c r="I620" s="290"/>
      <c r="J620" s="66"/>
      <c r="K620" s="66"/>
      <c r="L620" s="66"/>
      <c r="M620" s="66"/>
      <c r="N620" s="66"/>
      <c r="O620" s="66"/>
      <c r="P620" s="66"/>
      <c r="Q620" s="66"/>
      <c r="R620" s="365"/>
      <c r="S620" s="365"/>
      <c r="T620" s="365"/>
      <c r="U620" s="365"/>
      <c r="V620" s="365"/>
      <c r="W620" s="366"/>
      <c r="X620" s="367"/>
      <c r="Y620" s="368"/>
      <c r="Z620" s="365"/>
      <c r="AA620" s="365"/>
      <c r="AB620" s="365"/>
      <c r="AC620" s="366"/>
      <c r="AD620" s="367"/>
      <c r="AE620" s="368"/>
      <c r="AF620" s="365"/>
      <c r="AG620" s="365"/>
      <c r="AH620" s="365"/>
      <c r="AI620" s="366"/>
      <c r="AJ620" s="367"/>
      <c r="AK620" s="368"/>
    </row>
    <row r="621" spans="2:37" ht="15.75" customHeight="1">
      <c r="B621" s="31"/>
      <c r="D621" s="30"/>
      <c r="E621" s="30"/>
      <c r="F621" s="32"/>
      <c r="H621" s="289"/>
      <c r="I621" s="290"/>
      <c r="J621" s="66"/>
      <c r="K621" s="66"/>
      <c r="L621" s="66"/>
      <c r="M621" s="66"/>
      <c r="N621" s="66"/>
      <c r="O621" s="66"/>
      <c r="P621" s="66"/>
      <c r="Q621" s="66"/>
      <c r="R621" s="365"/>
      <c r="S621" s="365"/>
      <c r="T621" s="365"/>
      <c r="U621" s="365"/>
      <c r="V621" s="365"/>
      <c r="W621" s="366"/>
      <c r="X621" s="367"/>
      <c r="Y621" s="368"/>
      <c r="Z621" s="365"/>
      <c r="AA621" s="365"/>
      <c r="AB621" s="365"/>
      <c r="AC621" s="366"/>
      <c r="AD621" s="367"/>
      <c r="AE621" s="368"/>
      <c r="AF621" s="365"/>
      <c r="AG621" s="365"/>
      <c r="AH621" s="365"/>
      <c r="AI621" s="366"/>
      <c r="AJ621" s="367"/>
      <c r="AK621" s="368"/>
    </row>
    <row r="622" spans="2:37" ht="15.75" customHeight="1">
      <c r="B622" s="31"/>
      <c r="D622" s="30"/>
      <c r="E622" s="30"/>
      <c r="F622" s="32"/>
      <c r="H622" s="289"/>
      <c r="I622" s="290"/>
      <c r="J622" s="66"/>
      <c r="K622" s="66"/>
      <c r="L622" s="66"/>
      <c r="M622" s="66"/>
      <c r="N622" s="66"/>
      <c r="O622" s="66"/>
      <c r="P622" s="66"/>
      <c r="Q622" s="66"/>
      <c r="R622" s="365"/>
      <c r="S622" s="365"/>
      <c r="T622" s="365"/>
      <c r="U622" s="365"/>
      <c r="V622" s="365"/>
      <c r="W622" s="366"/>
      <c r="X622" s="367"/>
      <c r="Y622" s="368"/>
      <c r="Z622" s="365"/>
      <c r="AA622" s="365"/>
      <c r="AB622" s="365"/>
      <c r="AC622" s="366"/>
      <c r="AD622" s="367"/>
      <c r="AE622" s="368"/>
      <c r="AF622" s="365"/>
      <c r="AG622" s="365"/>
      <c r="AH622" s="365"/>
      <c r="AI622" s="366"/>
      <c r="AJ622" s="367"/>
      <c r="AK622" s="368"/>
    </row>
    <row r="623" spans="2:37" ht="15.75" customHeight="1">
      <c r="B623" s="31"/>
      <c r="D623" s="30"/>
      <c r="E623" s="30"/>
      <c r="F623" s="32"/>
      <c r="H623" s="289"/>
      <c r="I623" s="290"/>
      <c r="J623" s="66"/>
      <c r="K623" s="66"/>
      <c r="L623" s="66"/>
      <c r="M623" s="66"/>
      <c r="N623" s="66"/>
      <c r="O623" s="66"/>
      <c r="P623" s="66"/>
      <c r="Q623" s="66"/>
      <c r="R623" s="365"/>
      <c r="S623" s="365"/>
      <c r="T623" s="365"/>
      <c r="U623" s="365"/>
      <c r="V623" s="365"/>
      <c r="W623" s="366"/>
      <c r="X623" s="367"/>
      <c r="Y623" s="368"/>
      <c r="Z623" s="365"/>
      <c r="AA623" s="365"/>
      <c r="AB623" s="365"/>
      <c r="AC623" s="366"/>
      <c r="AD623" s="367"/>
      <c r="AE623" s="368"/>
      <c r="AF623" s="365"/>
      <c r="AG623" s="365"/>
      <c r="AH623" s="365"/>
      <c r="AI623" s="366"/>
      <c r="AJ623" s="367"/>
      <c r="AK623" s="368"/>
    </row>
    <row r="624" spans="2:37" ht="15.75" customHeight="1">
      <c r="B624" s="31"/>
      <c r="D624" s="30"/>
      <c r="E624" s="30"/>
      <c r="F624" s="32"/>
      <c r="H624" s="289"/>
      <c r="I624" s="290"/>
      <c r="J624" s="66"/>
      <c r="K624" s="66"/>
      <c r="L624" s="66"/>
      <c r="M624" s="66"/>
      <c r="N624" s="66"/>
      <c r="O624" s="66"/>
      <c r="P624" s="66"/>
      <c r="Q624" s="66"/>
      <c r="R624" s="365"/>
      <c r="S624" s="365"/>
      <c r="T624" s="365"/>
      <c r="U624" s="365"/>
      <c r="V624" s="365"/>
      <c r="W624" s="366"/>
      <c r="X624" s="367"/>
      <c r="Y624" s="368"/>
      <c r="Z624" s="365"/>
      <c r="AA624" s="365"/>
      <c r="AB624" s="365"/>
      <c r="AC624" s="366"/>
      <c r="AD624" s="367"/>
      <c r="AE624" s="368"/>
      <c r="AF624" s="365"/>
      <c r="AG624" s="365"/>
      <c r="AH624" s="365"/>
      <c r="AI624" s="366"/>
      <c r="AJ624" s="367"/>
      <c r="AK624" s="368"/>
    </row>
    <row r="625" spans="2:37" ht="15.75" customHeight="1">
      <c r="B625" s="31"/>
      <c r="D625" s="30"/>
      <c r="E625" s="30"/>
      <c r="F625" s="32"/>
      <c r="H625" s="289"/>
      <c r="I625" s="290"/>
      <c r="J625" s="66"/>
      <c r="K625" s="66"/>
      <c r="L625" s="66"/>
      <c r="M625" s="66"/>
      <c r="N625" s="66"/>
      <c r="O625" s="66"/>
      <c r="P625" s="66"/>
      <c r="Q625" s="66"/>
      <c r="R625" s="365"/>
      <c r="S625" s="365"/>
      <c r="T625" s="365"/>
      <c r="U625" s="365"/>
      <c r="V625" s="365"/>
      <c r="W625" s="366"/>
      <c r="X625" s="367"/>
      <c r="Y625" s="368"/>
      <c r="Z625" s="365"/>
      <c r="AA625" s="365"/>
      <c r="AB625" s="365"/>
      <c r="AC625" s="366"/>
      <c r="AD625" s="367"/>
      <c r="AE625" s="368"/>
      <c r="AF625" s="365"/>
      <c r="AG625" s="365"/>
      <c r="AH625" s="365"/>
      <c r="AI625" s="366"/>
      <c r="AJ625" s="367"/>
      <c r="AK625" s="368"/>
    </row>
    <row r="626" spans="2:37" ht="15.75" customHeight="1">
      <c r="B626" s="31"/>
      <c r="D626" s="30"/>
      <c r="E626" s="30"/>
      <c r="F626" s="32"/>
      <c r="H626" s="289"/>
      <c r="I626" s="290"/>
      <c r="J626" s="66"/>
      <c r="K626" s="66"/>
      <c r="L626" s="66"/>
      <c r="M626" s="66"/>
      <c r="N626" s="66"/>
      <c r="O626" s="66"/>
      <c r="P626" s="66"/>
      <c r="Q626" s="66"/>
      <c r="R626" s="365"/>
      <c r="S626" s="365"/>
      <c r="T626" s="365"/>
      <c r="U626" s="365"/>
      <c r="V626" s="365"/>
      <c r="W626" s="366"/>
      <c r="X626" s="367"/>
      <c r="Y626" s="368"/>
      <c r="Z626" s="365"/>
      <c r="AA626" s="365"/>
      <c r="AB626" s="365"/>
      <c r="AC626" s="366"/>
      <c r="AD626" s="367"/>
      <c r="AE626" s="368"/>
      <c r="AF626" s="365"/>
      <c r="AG626" s="365"/>
      <c r="AH626" s="365"/>
      <c r="AI626" s="366"/>
      <c r="AJ626" s="367"/>
      <c r="AK626" s="368"/>
    </row>
    <row r="627" spans="2:37" ht="15.75" customHeight="1">
      <c r="B627" s="31"/>
      <c r="D627" s="30"/>
      <c r="E627" s="30"/>
      <c r="F627" s="32"/>
      <c r="H627" s="289"/>
      <c r="I627" s="290"/>
      <c r="J627" s="66"/>
      <c r="K627" s="66"/>
      <c r="L627" s="66"/>
      <c r="M627" s="66"/>
      <c r="N627" s="66"/>
      <c r="O627" s="66"/>
      <c r="P627" s="66"/>
      <c r="Q627" s="66"/>
      <c r="R627" s="365"/>
      <c r="S627" s="365"/>
      <c r="T627" s="365"/>
      <c r="U627" s="365"/>
      <c r="V627" s="365"/>
      <c r="W627" s="366"/>
      <c r="X627" s="367"/>
      <c r="Y627" s="368"/>
      <c r="Z627" s="365"/>
      <c r="AA627" s="365"/>
      <c r="AB627" s="365"/>
      <c r="AC627" s="366"/>
      <c r="AD627" s="367"/>
      <c r="AE627" s="368"/>
      <c r="AF627" s="365"/>
      <c r="AG627" s="365"/>
      <c r="AH627" s="365"/>
      <c r="AI627" s="366"/>
      <c r="AJ627" s="367"/>
      <c r="AK627" s="368"/>
    </row>
    <row r="628" spans="2:37" ht="15.75" customHeight="1">
      <c r="B628" s="31"/>
      <c r="D628" s="30"/>
      <c r="E628" s="30"/>
      <c r="F628" s="32"/>
      <c r="H628" s="289"/>
      <c r="I628" s="290"/>
      <c r="J628" s="66"/>
      <c r="K628" s="66"/>
      <c r="L628" s="66"/>
      <c r="M628" s="66"/>
      <c r="N628" s="66"/>
      <c r="O628" s="66"/>
      <c r="P628" s="66"/>
      <c r="Q628" s="66"/>
      <c r="R628" s="365"/>
      <c r="S628" s="365"/>
      <c r="T628" s="365"/>
      <c r="U628" s="365"/>
      <c r="V628" s="365"/>
      <c r="W628" s="366"/>
      <c r="X628" s="367"/>
      <c r="Y628" s="368"/>
      <c r="Z628" s="365"/>
      <c r="AA628" s="365"/>
      <c r="AB628" s="365"/>
      <c r="AC628" s="366"/>
      <c r="AD628" s="367"/>
      <c r="AE628" s="368"/>
      <c r="AF628" s="365"/>
      <c r="AG628" s="365"/>
      <c r="AH628" s="365"/>
      <c r="AI628" s="366"/>
      <c r="AJ628" s="367"/>
      <c r="AK628" s="368"/>
    </row>
    <row r="629" spans="2:37" ht="15.75" customHeight="1">
      <c r="B629" s="31"/>
      <c r="D629" s="30"/>
      <c r="E629" s="30"/>
      <c r="F629" s="32"/>
      <c r="H629" s="289"/>
      <c r="I629" s="290"/>
      <c r="J629" s="66"/>
      <c r="K629" s="66"/>
      <c r="L629" s="66"/>
      <c r="M629" s="66"/>
      <c r="N629" s="66"/>
      <c r="O629" s="66"/>
      <c r="P629" s="66"/>
      <c r="Q629" s="66"/>
      <c r="R629" s="365"/>
      <c r="S629" s="365"/>
      <c r="T629" s="365"/>
      <c r="U629" s="365"/>
      <c r="V629" s="365"/>
      <c r="W629" s="366"/>
      <c r="X629" s="367"/>
      <c r="Y629" s="368"/>
      <c r="Z629" s="365"/>
      <c r="AA629" s="365"/>
      <c r="AB629" s="365"/>
      <c r="AC629" s="366"/>
      <c r="AD629" s="367"/>
      <c r="AE629" s="368"/>
      <c r="AF629" s="365"/>
      <c r="AG629" s="365"/>
      <c r="AH629" s="365"/>
      <c r="AI629" s="366"/>
      <c r="AJ629" s="367"/>
      <c r="AK629" s="368"/>
    </row>
    <row r="630" spans="2:37" ht="15.75" customHeight="1">
      <c r="B630" s="31"/>
      <c r="D630" s="30"/>
      <c r="E630" s="30"/>
      <c r="F630" s="32"/>
      <c r="H630" s="289"/>
      <c r="I630" s="290"/>
      <c r="J630" s="66"/>
      <c r="K630" s="66"/>
      <c r="L630" s="66"/>
      <c r="M630" s="66"/>
      <c r="N630" s="66"/>
      <c r="O630" s="66"/>
      <c r="P630" s="66"/>
      <c r="Q630" s="66"/>
      <c r="R630" s="365"/>
      <c r="S630" s="365"/>
      <c r="T630" s="365"/>
      <c r="U630" s="365"/>
      <c r="V630" s="365"/>
      <c r="W630" s="366"/>
      <c r="X630" s="367"/>
      <c r="Y630" s="368"/>
      <c r="Z630" s="365"/>
      <c r="AA630" s="365"/>
      <c r="AB630" s="365"/>
      <c r="AC630" s="366"/>
      <c r="AD630" s="367"/>
      <c r="AE630" s="368"/>
      <c r="AF630" s="365"/>
      <c r="AG630" s="365"/>
      <c r="AH630" s="365"/>
      <c r="AI630" s="366"/>
      <c r="AJ630" s="367"/>
      <c r="AK630" s="368"/>
    </row>
    <row r="631" spans="2:37" ht="15.75" customHeight="1">
      <c r="B631" s="31"/>
      <c r="D631" s="30"/>
      <c r="E631" s="30"/>
      <c r="F631" s="32"/>
      <c r="H631" s="289"/>
      <c r="I631" s="290"/>
      <c r="J631" s="66"/>
      <c r="K631" s="66"/>
      <c r="L631" s="66"/>
      <c r="M631" s="66"/>
      <c r="N631" s="66"/>
      <c r="O631" s="66"/>
      <c r="P631" s="66"/>
      <c r="Q631" s="66"/>
      <c r="R631" s="365"/>
      <c r="S631" s="365"/>
      <c r="T631" s="365"/>
      <c r="U631" s="365"/>
      <c r="V631" s="365"/>
      <c r="W631" s="366"/>
      <c r="X631" s="367"/>
      <c r="Y631" s="368"/>
      <c r="Z631" s="365"/>
      <c r="AA631" s="365"/>
      <c r="AB631" s="365"/>
      <c r="AC631" s="366"/>
      <c r="AD631" s="367"/>
      <c r="AE631" s="368"/>
      <c r="AF631" s="365"/>
      <c r="AG631" s="365"/>
      <c r="AH631" s="365"/>
      <c r="AI631" s="366"/>
      <c r="AJ631" s="367"/>
      <c r="AK631" s="368"/>
    </row>
    <row r="632" spans="2:37" ht="15.75" customHeight="1">
      <c r="B632" s="31"/>
      <c r="D632" s="30"/>
      <c r="E632" s="30"/>
      <c r="F632" s="32"/>
      <c r="H632" s="289"/>
      <c r="I632" s="290"/>
      <c r="J632" s="66"/>
      <c r="K632" s="66"/>
      <c r="L632" s="66"/>
      <c r="M632" s="66"/>
      <c r="N632" s="66"/>
      <c r="O632" s="66"/>
      <c r="P632" s="66"/>
      <c r="Q632" s="66"/>
      <c r="R632" s="365"/>
      <c r="S632" s="365"/>
      <c r="T632" s="365"/>
      <c r="U632" s="365"/>
      <c r="V632" s="365"/>
      <c r="W632" s="366"/>
      <c r="X632" s="367"/>
      <c r="Y632" s="368"/>
      <c r="Z632" s="365"/>
      <c r="AA632" s="365"/>
      <c r="AB632" s="365"/>
      <c r="AC632" s="366"/>
      <c r="AD632" s="367"/>
      <c r="AE632" s="368"/>
      <c r="AF632" s="365"/>
      <c r="AG632" s="365"/>
      <c r="AH632" s="365"/>
      <c r="AI632" s="366"/>
      <c r="AJ632" s="367"/>
      <c r="AK632" s="368"/>
    </row>
    <row r="633" spans="2:37" ht="15.75" customHeight="1">
      <c r="B633" s="31"/>
      <c r="D633" s="30"/>
      <c r="E633" s="30"/>
      <c r="F633" s="32"/>
      <c r="H633" s="289"/>
      <c r="I633" s="290"/>
      <c r="J633" s="66"/>
      <c r="K633" s="66"/>
      <c r="L633" s="66"/>
      <c r="M633" s="66"/>
      <c r="N633" s="66"/>
      <c r="O633" s="66"/>
      <c r="P633" s="66"/>
      <c r="Q633" s="66"/>
      <c r="R633" s="365"/>
      <c r="S633" s="365"/>
      <c r="T633" s="365"/>
      <c r="U633" s="365"/>
      <c r="V633" s="365"/>
      <c r="W633" s="366"/>
      <c r="X633" s="367"/>
      <c r="Y633" s="368"/>
      <c r="Z633" s="365"/>
      <c r="AA633" s="365"/>
      <c r="AB633" s="365"/>
      <c r="AC633" s="366"/>
      <c r="AD633" s="367"/>
      <c r="AE633" s="368"/>
      <c r="AF633" s="365"/>
      <c r="AG633" s="365"/>
      <c r="AH633" s="365"/>
      <c r="AI633" s="366"/>
      <c r="AJ633" s="367"/>
      <c r="AK633" s="368"/>
    </row>
    <row r="634" spans="2:37" ht="15.75" customHeight="1">
      <c r="B634" s="31"/>
      <c r="D634" s="30"/>
      <c r="E634" s="30"/>
      <c r="F634" s="32"/>
      <c r="H634" s="289"/>
      <c r="I634" s="290"/>
      <c r="J634" s="66"/>
      <c r="K634" s="66"/>
      <c r="L634" s="66"/>
      <c r="M634" s="66"/>
      <c r="N634" s="66"/>
      <c r="O634" s="66"/>
      <c r="P634" s="66"/>
      <c r="Q634" s="66"/>
      <c r="R634" s="365"/>
      <c r="S634" s="365"/>
      <c r="T634" s="365"/>
      <c r="U634" s="365"/>
      <c r="V634" s="365"/>
      <c r="W634" s="366"/>
      <c r="X634" s="367"/>
      <c r="Y634" s="368"/>
      <c r="Z634" s="365"/>
      <c r="AA634" s="365"/>
      <c r="AB634" s="365"/>
      <c r="AC634" s="366"/>
      <c r="AD634" s="367"/>
      <c r="AE634" s="368"/>
      <c r="AF634" s="365"/>
      <c r="AG634" s="365"/>
      <c r="AH634" s="365"/>
      <c r="AI634" s="366"/>
      <c r="AJ634" s="367"/>
      <c r="AK634" s="368"/>
    </row>
    <row r="635" spans="2:37" ht="15.75" customHeight="1">
      <c r="B635" s="31"/>
      <c r="D635" s="30"/>
      <c r="E635" s="30"/>
      <c r="F635" s="32"/>
      <c r="H635" s="289"/>
      <c r="I635" s="290"/>
      <c r="J635" s="66"/>
      <c r="K635" s="66"/>
      <c r="L635" s="66"/>
      <c r="M635" s="66"/>
      <c r="N635" s="66"/>
      <c r="O635" s="66"/>
      <c r="P635" s="66"/>
      <c r="Q635" s="66"/>
      <c r="R635" s="365"/>
      <c r="S635" s="365"/>
      <c r="T635" s="365"/>
      <c r="U635" s="365"/>
      <c r="V635" s="365"/>
      <c r="W635" s="366"/>
      <c r="X635" s="367"/>
      <c r="Y635" s="368"/>
      <c r="Z635" s="365"/>
      <c r="AA635" s="365"/>
      <c r="AB635" s="365"/>
      <c r="AC635" s="366"/>
      <c r="AD635" s="367"/>
      <c r="AE635" s="368"/>
      <c r="AF635" s="365"/>
      <c r="AG635" s="365"/>
      <c r="AH635" s="365"/>
      <c r="AI635" s="366"/>
      <c r="AJ635" s="367"/>
      <c r="AK635" s="368"/>
    </row>
    <row r="636" spans="2:37" ht="15.75" customHeight="1">
      <c r="B636" s="31"/>
      <c r="D636" s="30"/>
      <c r="E636" s="30"/>
      <c r="F636" s="32"/>
      <c r="H636" s="289"/>
      <c r="I636" s="290"/>
      <c r="J636" s="66"/>
      <c r="K636" s="66"/>
      <c r="L636" s="66"/>
      <c r="M636" s="66"/>
      <c r="N636" s="66"/>
      <c r="O636" s="66"/>
      <c r="P636" s="66"/>
      <c r="Q636" s="66"/>
      <c r="R636" s="365"/>
      <c r="S636" s="365"/>
      <c r="T636" s="365"/>
      <c r="U636" s="365"/>
      <c r="V636" s="365"/>
      <c r="W636" s="366"/>
      <c r="X636" s="367"/>
      <c r="Y636" s="368"/>
      <c r="Z636" s="365"/>
      <c r="AA636" s="365"/>
      <c r="AB636" s="365"/>
      <c r="AC636" s="366"/>
      <c r="AD636" s="367"/>
      <c r="AE636" s="368"/>
      <c r="AF636" s="365"/>
      <c r="AG636" s="365"/>
      <c r="AH636" s="365"/>
      <c r="AI636" s="366"/>
      <c r="AJ636" s="367"/>
      <c r="AK636" s="368"/>
    </row>
    <row r="637" spans="2:37" ht="15.75" customHeight="1">
      <c r="B637" s="31"/>
      <c r="D637" s="30"/>
      <c r="E637" s="30"/>
      <c r="F637" s="32"/>
      <c r="H637" s="289"/>
      <c r="I637" s="290"/>
      <c r="J637" s="66"/>
      <c r="K637" s="66"/>
      <c r="L637" s="66"/>
      <c r="M637" s="66"/>
      <c r="N637" s="66"/>
      <c r="O637" s="66"/>
      <c r="P637" s="66"/>
      <c r="Q637" s="66"/>
      <c r="R637" s="365"/>
      <c r="S637" s="365"/>
      <c r="T637" s="365"/>
      <c r="U637" s="365"/>
      <c r="V637" s="365"/>
      <c r="W637" s="366"/>
      <c r="X637" s="367"/>
      <c r="Y637" s="368"/>
      <c r="Z637" s="365"/>
      <c r="AA637" s="365"/>
      <c r="AB637" s="365"/>
      <c r="AC637" s="366"/>
      <c r="AD637" s="367"/>
      <c r="AE637" s="368"/>
      <c r="AF637" s="365"/>
      <c r="AG637" s="365"/>
      <c r="AH637" s="365"/>
      <c r="AI637" s="366"/>
      <c r="AJ637" s="367"/>
      <c r="AK637" s="368"/>
    </row>
    <row r="638" spans="2:37" ht="15.75" customHeight="1">
      <c r="B638" s="31"/>
      <c r="D638" s="30"/>
      <c r="E638" s="30"/>
      <c r="F638" s="32"/>
      <c r="H638" s="289"/>
      <c r="I638" s="290"/>
      <c r="J638" s="66"/>
      <c r="K638" s="66"/>
      <c r="L638" s="66"/>
      <c r="M638" s="66"/>
      <c r="N638" s="66"/>
      <c r="O638" s="66"/>
      <c r="P638" s="66"/>
      <c r="Q638" s="66"/>
      <c r="R638" s="365"/>
      <c r="S638" s="365"/>
      <c r="T638" s="365"/>
      <c r="U638" s="365"/>
      <c r="V638" s="365"/>
      <c r="W638" s="366"/>
      <c r="X638" s="367"/>
      <c r="Y638" s="368"/>
      <c r="Z638" s="365"/>
      <c r="AA638" s="365"/>
      <c r="AB638" s="365"/>
      <c r="AC638" s="366"/>
      <c r="AD638" s="367"/>
      <c r="AE638" s="368"/>
      <c r="AF638" s="365"/>
      <c r="AG638" s="365"/>
      <c r="AH638" s="365"/>
      <c r="AI638" s="366"/>
      <c r="AJ638" s="367"/>
      <c r="AK638" s="368"/>
    </row>
    <row r="639" spans="2:37" ht="15.75" customHeight="1">
      <c r="B639" s="31"/>
      <c r="D639" s="30"/>
      <c r="E639" s="30"/>
      <c r="F639" s="32"/>
      <c r="H639" s="289"/>
      <c r="I639" s="290"/>
      <c r="J639" s="66"/>
      <c r="K639" s="66"/>
      <c r="L639" s="66"/>
      <c r="M639" s="66"/>
      <c r="N639" s="66"/>
      <c r="O639" s="66"/>
      <c r="P639" s="66"/>
      <c r="Q639" s="66"/>
      <c r="R639" s="365"/>
      <c r="S639" s="365"/>
      <c r="T639" s="365"/>
      <c r="U639" s="365"/>
      <c r="V639" s="365"/>
      <c r="W639" s="366"/>
      <c r="X639" s="367"/>
      <c r="Y639" s="368"/>
      <c r="Z639" s="365"/>
      <c r="AA639" s="365"/>
      <c r="AB639" s="365"/>
      <c r="AC639" s="366"/>
      <c r="AD639" s="367"/>
      <c r="AE639" s="368"/>
      <c r="AF639" s="365"/>
      <c r="AG639" s="365"/>
      <c r="AH639" s="365"/>
      <c r="AI639" s="366"/>
      <c r="AJ639" s="367"/>
      <c r="AK639" s="368"/>
    </row>
    <row r="640" spans="2:37" ht="15.75" customHeight="1">
      <c r="B640" s="31"/>
      <c r="D640" s="30"/>
      <c r="E640" s="30"/>
      <c r="F640" s="32"/>
      <c r="H640" s="289"/>
      <c r="I640" s="290"/>
      <c r="J640" s="66"/>
      <c r="K640" s="66"/>
      <c r="L640" s="66"/>
      <c r="M640" s="66"/>
      <c r="N640" s="66"/>
      <c r="O640" s="66"/>
      <c r="P640" s="66"/>
      <c r="Q640" s="66"/>
      <c r="R640" s="365"/>
      <c r="S640" s="365"/>
      <c r="T640" s="365"/>
      <c r="U640" s="365"/>
      <c r="V640" s="365"/>
      <c r="W640" s="366"/>
      <c r="X640" s="367"/>
      <c r="Y640" s="368"/>
      <c r="Z640" s="365"/>
      <c r="AA640" s="365"/>
      <c r="AB640" s="365"/>
      <c r="AC640" s="366"/>
      <c r="AD640" s="367"/>
      <c r="AE640" s="368"/>
      <c r="AF640" s="365"/>
      <c r="AG640" s="365"/>
      <c r="AH640" s="365"/>
      <c r="AI640" s="366"/>
      <c r="AJ640" s="367"/>
      <c r="AK640" s="368"/>
    </row>
    <row r="641" spans="2:37" ht="15.75" customHeight="1">
      <c r="B641" s="31"/>
      <c r="D641" s="30"/>
      <c r="E641" s="30"/>
      <c r="F641" s="32"/>
      <c r="H641" s="289"/>
      <c r="I641" s="290"/>
      <c r="J641" s="66"/>
      <c r="K641" s="66"/>
      <c r="L641" s="66"/>
      <c r="M641" s="66"/>
      <c r="N641" s="66"/>
      <c r="O641" s="66"/>
      <c r="P641" s="66"/>
      <c r="Q641" s="66"/>
      <c r="R641" s="365"/>
      <c r="S641" s="365"/>
      <c r="T641" s="365"/>
      <c r="U641" s="365"/>
      <c r="V641" s="365"/>
      <c r="W641" s="366"/>
      <c r="X641" s="367"/>
      <c r="Y641" s="368"/>
      <c r="Z641" s="365"/>
      <c r="AA641" s="365"/>
      <c r="AB641" s="365"/>
      <c r="AC641" s="366"/>
      <c r="AD641" s="367"/>
      <c r="AE641" s="368"/>
      <c r="AF641" s="365"/>
      <c r="AG641" s="365"/>
      <c r="AH641" s="365"/>
      <c r="AI641" s="366"/>
      <c r="AJ641" s="367"/>
      <c r="AK641" s="368"/>
    </row>
    <row r="642" spans="2:37" ht="15.75" customHeight="1">
      <c r="B642" s="31"/>
      <c r="D642" s="30"/>
      <c r="E642" s="30"/>
      <c r="F642" s="32"/>
      <c r="H642" s="289"/>
      <c r="I642" s="290"/>
      <c r="J642" s="66"/>
      <c r="K642" s="66"/>
      <c r="L642" s="66"/>
      <c r="M642" s="66"/>
      <c r="N642" s="66"/>
      <c r="O642" s="66"/>
      <c r="P642" s="66"/>
      <c r="Q642" s="66"/>
      <c r="R642" s="365"/>
      <c r="S642" s="365"/>
      <c r="T642" s="365"/>
      <c r="U642" s="365"/>
      <c r="V642" s="365"/>
      <c r="W642" s="366"/>
      <c r="X642" s="367"/>
      <c r="Y642" s="368"/>
      <c r="Z642" s="365"/>
      <c r="AA642" s="365"/>
      <c r="AB642" s="365"/>
      <c r="AC642" s="366"/>
      <c r="AD642" s="367"/>
      <c r="AE642" s="368"/>
      <c r="AF642" s="365"/>
      <c r="AG642" s="365"/>
      <c r="AH642" s="365"/>
      <c r="AI642" s="366"/>
      <c r="AJ642" s="367"/>
      <c r="AK642" s="368"/>
    </row>
    <row r="643" spans="2:37" ht="15.75" customHeight="1">
      <c r="B643" s="31"/>
      <c r="D643" s="30"/>
      <c r="E643" s="30"/>
      <c r="F643" s="32"/>
      <c r="H643" s="289"/>
      <c r="I643" s="290"/>
      <c r="J643" s="66"/>
      <c r="K643" s="66"/>
      <c r="L643" s="66"/>
      <c r="M643" s="66"/>
      <c r="N643" s="66"/>
      <c r="O643" s="66"/>
      <c r="P643" s="66"/>
      <c r="Q643" s="66"/>
      <c r="R643" s="365"/>
      <c r="S643" s="365"/>
      <c r="T643" s="365"/>
      <c r="U643" s="365"/>
      <c r="V643" s="365"/>
      <c r="W643" s="366"/>
      <c r="X643" s="367"/>
      <c r="Y643" s="368"/>
      <c r="Z643" s="365"/>
      <c r="AA643" s="365"/>
      <c r="AB643" s="365"/>
      <c r="AC643" s="366"/>
      <c r="AD643" s="367"/>
      <c r="AE643" s="368"/>
      <c r="AF643" s="365"/>
      <c r="AG643" s="365"/>
      <c r="AH643" s="365"/>
      <c r="AI643" s="366"/>
      <c r="AJ643" s="367"/>
      <c r="AK643" s="368"/>
    </row>
    <row r="644" spans="2:37" ht="15.75" customHeight="1">
      <c r="B644" s="31"/>
      <c r="D644" s="30"/>
      <c r="E644" s="30"/>
      <c r="F644" s="32"/>
      <c r="H644" s="289"/>
      <c r="I644" s="290"/>
      <c r="J644" s="66"/>
      <c r="K644" s="66"/>
      <c r="L644" s="66"/>
      <c r="M644" s="66"/>
      <c r="N644" s="66"/>
      <c r="O644" s="66"/>
      <c r="P644" s="66"/>
      <c r="Q644" s="66"/>
      <c r="R644" s="365"/>
      <c r="S644" s="365"/>
      <c r="T644" s="365"/>
      <c r="U644" s="365"/>
      <c r="V644" s="365"/>
      <c r="W644" s="366"/>
      <c r="X644" s="367"/>
      <c r="Y644" s="368"/>
      <c r="Z644" s="365"/>
      <c r="AA644" s="365"/>
      <c r="AB644" s="365"/>
      <c r="AC644" s="366"/>
      <c r="AD644" s="367"/>
      <c r="AE644" s="368"/>
      <c r="AF644" s="365"/>
      <c r="AG644" s="365"/>
      <c r="AH644" s="365"/>
      <c r="AI644" s="366"/>
      <c r="AJ644" s="367"/>
      <c r="AK644" s="368"/>
    </row>
    <row r="645" spans="2:37" ht="15.75" customHeight="1">
      <c r="B645" s="31"/>
      <c r="D645" s="30"/>
      <c r="E645" s="30"/>
      <c r="F645" s="32"/>
      <c r="H645" s="289"/>
      <c r="I645" s="290"/>
      <c r="J645" s="66"/>
      <c r="K645" s="66"/>
      <c r="L645" s="66"/>
      <c r="M645" s="66"/>
      <c r="N645" s="66"/>
      <c r="O645" s="66"/>
      <c r="P645" s="66"/>
      <c r="Q645" s="66"/>
      <c r="R645" s="365"/>
      <c r="S645" s="365"/>
      <c r="T645" s="365"/>
      <c r="U645" s="365"/>
      <c r="V645" s="365"/>
      <c r="W645" s="366"/>
      <c r="X645" s="367"/>
      <c r="Y645" s="368"/>
      <c r="Z645" s="365"/>
      <c r="AA645" s="365"/>
      <c r="AB645" s="365"/>
      <c r="AC645" s="366"/>
      <c r="AD645" s="367"/>
      <c r="AE645" s="368"/>
      <c r="AF645" s="365"/>
      <c r="AG645" s="365"/>
      <c r="AH645" s="365"/>
      <c r="AI645" s="366"/>
      <c r="AJ645" s="367"/>
      <c r="AK645" s="368"/>
    </row>
    <row r="646" spans="2:37" ht="15.75" customHeight="1">
      <c r="B646" s="31"/>
      <c r="D646" s="30"/>
      <c r="E646" s="30"/>
      <c r="F646" s="32"/>
      <c r="H646" s="289"/>
      <c r="I646" s="290"/>
      <c r="J646" s="66"/>
      <c r="K646" s="66"/>
      <c r="L646" s="66"/>
      <c r="M646" s="66"/>
      <c r="N646" s="66"/>
      <c r="O646" s="66"/>
      <c r="P646" s="66"/>
      <c r="Q646" s="66"/>
      <c r="R646" s="365"/>
      <c r="S646" s="365"/>
      <c r="T646" s="365"/>
      <c r="U646" s="365"/>
      <c r="V646" s="365"/>
      <c r="W646" s="366"/>
      <c r="X646" s="367"/>
      <c r="Y646" s="368"/>
      <c r="Z646" s="365"/>
      <c r="AA646" s="365"/>
      <c r="AB646" s="365"/>
      <c r="AC646" s="366"/>
      <c r="AD646" s="367"/>
      <c r="AE646" s="368"/>
      <c r="AF646" s="365"/>
      <c r="AG646" s="365"/>
      <c r="AH646" s="365"/>
      <c r="AI646" s="366"/>
      <c r="AJ646" s="367"/>
      <c r="AK646" s="368"/>
    </row>
    <row r="647" spans="2:37" ht="15.75" customHeight="1">
      <c r="B647" s="31"/>
      <c r="D647" s="30"/>
      <c r="E647" s="30"/>
      <c r="F647" s="32"/>
      <c r="H647" s="289"/>
      <c r="I647" s="290"/>
      <c r="J647" s="66"/>
      <c r="K647" s="66"/>
      <c r="L647" s="66"/>
      <c r="M647" s="66"/>
      <c r="N647" s="66"/>
      <c r="O647" s="66"/>
      <c r="P647" s="66"/>
      <c r="Q647" s="66"/>
      <c r="R647" s="365"/>
      <c r="S647" s="365"/>
      <c r="T647" s="365"/>
      <c r="U647" s="365"/>
      <c r="V647" s="365"/>
      <c r="W647" s="366"/>
      <c r="X647" s="367"/>
      <c r="Y647" s="368"/>
      <c r="Z647" s="365"/>
      <c r="AA647" s="365"/>
      <c r="AB647" s="365"/>
      <c r="AC647" s="366"/>
      <c r="AD647" s="367"/>
      <c r="AE647" s="368"/>
      <c r="AF647" s="365"/>
      <c r="AG647" s="365"/>
      <c r="AH647" s="365"/>
      <c r="AI647" s="366"/>
      <c r="AJ647" s="367"/>
      <c r="AK647" s="368"/>
    </row>
    <row r="648" spans="2:37" ht="15.75" customHeight="1">
      <c r="B648" s="31"/>
      <c r="D648" s="30"/>
      <c r="E648" s="30"/>
      <c r="F648" s="32"/>
      <c r="H648" s="289"/>
      <c r="I648" s="290"/>
      <c r="J648" s="66"/>
      <c r="K648" s="66"/>
      <c r="L648" s="66"/>
      <c r="M648" s="66"/>
      <c r="N648" s="66"/>
      <c r="O648" s="66"/>
      <c r="P648" s="66"/>
      <c r="Q648" s="66"/>
      <c r="R648" s="365"/>
      <c r="S648" s="365"/>
      <c r="T648" s="365"/>
      <c r="U648" s="365"/>
      <c r="V648" s="365"/>
      <c r="W648" s="366"/>
      <c r="X648" s="367"/>
      <c r="Y648" s="368"/>
      <c r="Z648" s="365"/>
      <c r="AA648" s="365"/>
      <c r="AB648" s="365"/>
      <c r="AC648" s="366"/>
      <c r="AD648" s="367"/>
      <c r="AE648" s="368"/>
      <c r="AF648" s="365"/>
      <c r="AG648" s="365"/>
      <c r="AH648" s="365"/>
      <c r="AI648" s="366"/>
      <c r="AJ648" s="367"/>
      <c r="AK648" s="368"/>
    </row>
    <row r="649" spans="2:37" ht="15.75" customHeight="1">
      <c r="B649" s="31"/>
      <c r="D649" s="30"/>
      <c r="E649" s="30"/>
      <c r="F649" s="32"/>
      <c r="H649" s="289"/>
      <c r="I649" s="290"/>
      <c r="J649" s="66"/>
      <c r="K649" s="66"/>
      <c r="L649" s="66"/>
      <c r="M649" s="66"/>
      <c r="N649" s="66"/>
      <c r="O649" s="66"/>
      <c r="P649" s="66"/>
      <c r="Q649" s="66"/>
      <c r="R649" s="365"/>
      <c r="S649" s="365"/>
      <c r="T649" s="365"/>
      <c r="U649" s="365"/>
      <c r="V649" s="365"/>
      <c r="W649" s="366"/>
      <c r="X649" s="367"/>
      <c r="Y649" s="368"/>
      <c r="Z649" s="365"/>
      <c r="AA649" s="365"/>
      <c r="AB649" s="365"/>
      <c r="AC649" s="366"/>
      <c r="AD649" s="367"/>
      <c r="AE649" s="368"/>
      <c r="AF649" s="365"/>
      <c r="AG649" s="365"/>
      <c r="AH649" s="365"/>
      <c r="AI649" s="366"/>
      <c r="AJ649" s="367"/>
      <c r="AK649" s="368"/>
    </row>
    <row r="650" spans="2:37" ht="15.75" customHeight="1">
      <c r="B650" s="31"/>
      <c r="D650" s="30"/>
      <c r="E650" s="30"/>
      <c r="F650" s="32"/>
      <c r="H650" s="289"/>
      <c r="I650" s="290"/>
      <c r="J650" s="66"/>
      <c r="K650" s="66"/>
      <c r="L650" s="66"/>
      <c r="M650" s="66"/>
      <c r="N650" s="66"/>
      <c r="O650" s="66"/>
      <c r="P650" s="66"/>
      <c r="Q650" s="66"/>
      <c r="R650" s="365"/>
      <c r="S650" s="365"/>
      <c r="T650" s="365"/>
      <c r="U650" s="365"/>
      <c r="V650" s="365"/>
      <c r="W650" s="366"/>
      <c r="X650" s="367"/>
      <c r="Y650" s="368"/>
      <c r="Z650" s="365"/>
      <c r="AA650" s="365"/>
      <c r="AB650" s="365"/>
      <c r="AC650" s="366"/>
      <c r="AD650" s="367"/>
      <c r="AE650" s="368"/>
      <c r="AF650" s="365"/>
      <c r="AG650" s="365"/>
      <c r="AH650" s="365"/>
      <c r="AI650" s="366"/>
      <c r="AJ650" s="367"/>
      <c r="AK650" s="368"/>
    </row>
    <row r="651" spans="2:37" ht="15.75" customHeight="1">
      <c r="B651" s="31"/>
      <c r="D651" s="30"/>
      <c r="E651" s="30"/>
      <c r="F651" s="32"/>
      <c r="H651" s="289"/>
      <c r="I651" s="290"/>
      <c r="J651" s="66"/>
      <c r="K651" s="66"/>
      <c r="L651" s="66"/>
      <c r="M651" s="66"/>
      <c r="N651" s="66"/>
      <c r="O651" s="66"/>
      <c r="P651" s="66"/>
      <c r="Q651" s="66"/>
      <c r="R651" s="365"/>
      <c r="S651" s="365"/>
      <c r="T651" s="365"/>
      <c r="U651" s="365"/>
      <c r="V651" s="365"/>
      <c r="W651" s="366"/>
      <c r="X651" s="367"/>
      <c r="Y651" s="368"/>
      <c r="Z651" s="365"/>
      <c r="AA651" s="365"/>
      <c r="AB651" s="365"/>
      <c r="AC651" s="366"/>
      <c r="AD651" s="367"/>
      <c r="AE651" s="368"/>
      <c r="AF651" s="365"/>
      <c r="AG651" s="365"/>
      <c r="AH651" s="365"/>
      <c r="AI651" s="366"/>
      <c r="AJ651" s="367"/>
      <c r="AK651" s="368"/>
    </row>
    <row r="652" spans="2:37" ht="15.75" customHeight="1">
      <c r="B652" s="31"/>
      <c r="D652" s="30"/>
      <c r="E652" s="30"/>
      <c r="F652" s="32"/>
      <c r="H652" s="289"/>
      <c r="I652" s="290"/>
      <c r="J652" s="66"/>
      <c r="K652" s="66"/>
      <c r="L652" s="66"/>
      <c r="M652" s="66"/>
      <c r="N652" s="66"/>
      <c r="O652" s="66"/>
      <c r="P652" s="66"/>
      <c r="Q652" s="66"/>
      <c r="R652" s="365"/>
      <c r="S652" s="365"/>
      <c r="T652" s="365"/>
      <c r="U652" s="365"/>
      <c r="V652" s="365"/>
      <c r="W652" s="366"/>
      <c r="X652" s="367"/>
      <c r="Y652" s="368"/>
      <c r="Z652" s="365"/>
      <c r="AA652" s="365"/>
      <c r="AB652" s="365"/>
      <c r="AC652" s="366"/>
      <c r="AD652" s="367"/>
      <c r="AE652" s="368"/>
      <c r="AF652" s="365"/>
      <c r="AG652" s="365"/>
      <c r="AH652" s="365"/>
      <c r="AI652" s="366"/>
      <c r="AJ652" s="367"/>
      <c r="AK652" s="368"/>
    </row>
    <row r="653" spans="2:37" ht="15.75" customHeight="1">
      <c r="B653" s="31"/>
      <c r="D653" s="30"/>
      <c r="E653" s="30"/>
      <c r="F653" s="32"/>
      <c r="H653" s="289"/>
      <c r="I653" s="290"/>
      <c r="J653" s="66"/>
      <c r="K653" s="66"/>
      <c r="L653" s="66"/>
      <c r="M653" s="66"/>
      <c r="N653" s="66"/>
      <c r="O653" s="66"/>
      <c r="P653" s="66"/>
      <c r="Q653" s="66"/>
      <c r="R653" s="365"/>
      <c r="S653" s="365"/>
      <c r="T653" s="365"/>
      <c r="U653" s="365"/>
      <c r="V653" s="365"/>
      <c r="W653" s="366"/>
      <c r="X653" s="367"/>
      <c r="Y653" s="368"/>
      <c r="Z653" s="365"/>
      <c r="AA653" s="365"/>
      <c r="AB653" s="365"/>
      <c r="AC653" s="366"/>
      <c r="AD653" s="367"/>
      <c r="AE653" s="368"/>
      <c r="AF653" s="365"/>
      <c r="AG653" s="365"/>
      <c r="AH653" s="365"/>
      <c r="AI653" s="366"/>
      <c r="AJ653" s="367"/>
      <c r="AK653" s="368"/>
    </row>
    <row r="654" spans="2:37" ht="15.75" customHeight="1">
      <c r="B654" s="31"/>
      <c r="D654" s="30"/>
      <c r="E654" s="30"/>
      <c r="F654" s="32"/>
      <c r="H654" s="289"/>
      <c r="I654" s="290"/>
      <c r="J654" s="66"/>
      <c r="K654" s="66"/>
      <c r="L654" s="66"/>
      <c r="M654" s="66"/>
      <c r="N654" s="66"/>
      <c r="O654" s="66"/>
      <c r="P654" s="66"/>
      <c r="Q654" s="66"/>
      <c r="R654" s="365"/>
      <c r="S654" s="365"/>
      <c r="T654" s="365"/>
      <c r="U654" s="365"/>
      <c r="V654" s="365"/>
      <c r="W654" s="366"/>
      <c r="X654" s="367"/>
      <c r="Y654" s="368"/>
      <c r="Z654" s="365"/>
      <c r="AA654" s="365"/>
      <c r="AB654" s="365"/>
      <c r="AC654" s="366"/>
      <c r="AD654" s="367"/>
      <c r="AE654" s="368"/>
      <c r="AF654" s="365"/>
      <c r="AG654" s="365"/>
      <c r="AH654" s="365"/>
      <c r="AI654" s="366"/>
      <c r="AJ654" s="367"/>
      <c r="AK654" s="368"/>
    </row>
    <row r="655" spans="2:37" ht="15.75" customHeight="1">
      <c r="B655" s="31"/>
      <c r="D655" s="30"/>
      <c r="E655" s="30"/>
      <c r="F655" s="32"/>
      <c r="H655" s="289"/>
      <c r="I655" s="290"/>
      <c r="J655" s="66"/>
      <c r="K655" s="66"/>
      <c r="L655" s="66"/>
      <c r="M655" s="66"/>
      <c r="N655" s="66"/>
      <c r="O655" s="66"/>
      <c r="P655" s="66"/>
      <c r="Q655" s="66"/>
      <c r="R655" s="365"/>
      <c r="S655" s="365"/>
      <c r="T655" s="365"/>
      <c r="U655" s="365"/>
      <c r="V655" s="365"/>
      <c r="W655" s="366"/>
      <c r="X655" s="367"/>
      <c r="Y655" s="368"/>
      <c r="Z655" s="365"/>
      <c r="AA655" s="365"/>
      <c r="AB655" s="365"/>
      <c r="AC655" s="366"/>
      <c r="AD655" s="367"/>
      <c r="AE655" s="368"/>
      <c r="AF655" s="365"/>
      <c r="AG655" s="365"/>
      <c r="AH655" s="365"/>
      <c r="AI655" s="366"/>
      <c r="AJ655" s="367"/>
      <c r="AK655" s="368"/>
    </row>
    <row r="656" spans="2:37" ht="15.75" customHeight="1">
      <c r="B656" s="31"/>
      <c r="D656" s="30"/>
      <c r="E656" s="30"/>
      <c r="F656" s="32"/>
      <c r="H656" s="289"/>
      <c r="I656" s="290"/>
      <c r="J656" s="66"/>
      <c r="K656" s="66"/>
      <c r="L656" s="66"/>
      <c r="M656" s="66"/>
      <c r="N656" s="66"/>
      <c r="O656" s="66"/>
      <c r="P656" s="66"/>
      <c r="Q656" s="66"/>
      <c r="R656" s="365"/>
      <c r="S656" s="365"/>
      <c r="T656" s="365"/>
      <c r="U656" s="365"/>
      <c r="V656" s="365"/>
      <c r="W656" s="366"/>
      <c r="X656" s="367"/>
      <c r="Y656" s="368"/>
      <c r="Z656" s="365"/>
      <c r="AA656" s="365"/>
      <c r="AB656" s="365"/>
      <c r="AC656" s="366"/>
      <c r="AD656" s="367"/>
      <c r="AE656" s="368"/>
      <c r="AF656" s="365"/>
      <c r="AG656" s="365"/>
      <c r="AH656" s="365"/>
      <c r="AI656" s="366"/>
      <c r="AJ656" s="367"/>
      <c r="AK656" s="368"/>
    </row>
    <row r="657" spans="2:37" ht="15.75" customHeight="1">
      <c r="B657" s="31"/>
      <c r="D657" s="30"/>
      <c r="E657" s="30"/>
      <c r="F657" s="32"/>
      <c r="H657" s="289"/>
      <c r="I657" s="290"/>
      <c r="J657" s="66"/>
      <c r="K657" s="66"/>
      <c r="L657" s="66"/>
      <c r="M657" s="66"/>
      <c r="N657" s="66"/>
      <c r="O657" s="66"/>
      <c r="P657" s="66"/>
      <c r="Q657" s="66"/>
      <c r="R657" s="365"/>
      <c r="S657" s="365"/>
      <c r="T657" s="365"/>
      <c r="U657" s="365"/>
      <c r="V657" s="365"/>
      <c r="W657" s="366"/>
      <c r="X657" s="367"/>
      <c r="Y657" s="368"/>
      <c r="Z657" s="365"/>
      <c r="AA657" s="365"/>
      <c r="AB657" s="365"/>
      <c r="AC657" s="366"/>
      <c r="AD657" s="367"/>
      <c r="AE657" s="368"/>
      <c r="AF657" s="365"/>
      <c r="AG657" s="365"/>
      <c r="AH657" s="365"/>
      <c r="AI657" s="366"/>
      <c r="AJ657" s="367"/>
      <c r="AK657" s="368"/>
    </row>
    <row r="658" spans="2:37" ht="15.75" customHeight="1">
      <c r="B658" s="31"/>
      <c r="D658" s="30"/>
      <c r="E658" s="30"/>
      <c r="F658" s="32"/>
      <c r="H658" s="289"/>
      <c r="I658" s="290"/>
      <c r="J658" s="66"/>
      <c r="K658" s="66"/>
      <c r="L658" s="66"/>
      <c r="M658" s="66"/>
      <c r="N658" s="66"/>
      <c r="O658" s="66"/>
      <c r="P658" s="66"/>
      <c r="Q658" s="66"/>
      <c r="R658" s="365"/>
      <c r="S658" s="365"/>
      <c r="T658" s="365"/>
      <c r="U658" s="365"/>
      <c r="V658" s="365"/>
      <c r="W658" s="366"/>
      <c r="X658" s="367"/>
      <c r="Y658" s="368"/>
      <c r="Z658" s="365"/>
      <c r="AA658" s="365"/>
      <c r="AB658" s="365"/>
      <c r="AC658" s="366"/>
      <c r="AD658" s="367"/>
      <c r="AE658" s="368"/>
      <c r="AF658" s="365"/>
      <c r="AG658" s="365"/>
      <c r="AH658" s="365"/>
      <c r="AI658" s="366"/>
      <c r="AJ658" s="367"/>
      <c r="AK658" s="368"/>
    </row>
    <row r="659" spans="2:37" ht="15.75" customHeight="1">
      <c r="B659" s="31"/>
      <c r="D659" s="30"/>
      <c r="E659" s="30"/>
      <c r="F659" s="32"/>
      <c r="H659" s="289"/>
      <c r="I659" s="290"/>
      <c r="J659" s="66"/>
      <c r="K659" s="66"/>
      <c r="L659" s="66"/>
      <c r="M659" s="66"/>
      <c r="N659" s="66"/>
      <c r="O659" s="66"/>
      <c r="P659" s="66"/>
      <c r="Q659" s="66"/>
      <c r="R659" s="365"/>
      <c r="S659" s="365"/>
      <c r="T659" s="365"/>
      <c r="U659" s="365"/>
      <c r="V659" s="365"/>
      <c r="W659" s="366"/>
      <c r="X659" s="367"/>
      <c r="Y659" s="368"/>
      <c r="Z659" s="365"/>
      <c r="AA659" s="365"/>
      <c r="AB659" s="365"/>
      <c r="AC659" s="366"/>
      <c r="AD659" s="367"/>
      <c r="AE659" s="368"/>
      <c r="AF659" s="365"/>
      <c r="AG659" s="365"/>
      <c r="AH659" s="365"/>
      <c r="AI659" s="366"/>
      <c r="AJ659" s="367"/>
      <c r="AK659" s="368"/>
    </row>
    <row r="660" spans="2:37" ht="15.75" customHeight="1">
      <c r="B660" s="31"/>
      <c r="D660" s="30"/>
      <c r="E660" s="30"/>
      <c r="F660" s="32"/>
      <c r="H660" s="289"/>
      <c r="I660" s="290"/>
      <c r="J660" s="66"/>
      <c r="K660" s="66"/>
      <c r="L660" s="66"/>
      <c r="M660" s="66"/>
      <c r="N660" s="66"/>
      <c r="O660" s="66"/>
      <c r="P660" s="66"/>
      <c r="Q660" s="66"/>
      <c r="R660" s="365"/>
      <c r="S660" s="365"/>
      <c r="T660" s="365"/>
      <c r="U660" s="365"/>
      <c r="V660" s="365"/>
      <c r="W660" s="366"/>
      <c r="X660" s="367"/>
      <c r="Y660" s="368"/>
      <c r="Z660" s="365"/>
      <c r="AA660" s="365"/>
      <c r="AB660" s="365"/>
      <c r="AC660" s="366"/>
      <c r="AD660" s="367"/>
      <c r="AE660" s="368"/>
      <c r="AF660" s="365"/>
      <c r="AG660" s="365"/>
      <c r="AH660" s="365"/>
      <c r="AI660" s="366"/>
      <c r="AJ660" s="367"/>
      <c r="AK660" s="368"/>
    </row>
    <row r="661" spans="2:37" ht="15.75" customHeight="1">
      <c r="B661" s="31"/>
      <c r="D661" s="30"/>
      <c r="E661" s="30"/>
      <c r="F661" s="32"/>
      <c r="H661" s="289"/>
      <c r="I661" s="290"/>
      <c r="J661" s="66"/>
      <c r="K661" s="66"/>
      <c r="L661" s="66"/>
      <c r="M661" s="66"/>
      <c r="N661" s="66"/>
      <c r="O661" s="66"/>
      <c r="P661" s="66"/>
      <c r="Q661" s="66"/>
      <c r="R661" s="365"/>
      <c r="S661" s="365"/>
      <c r="T661" s="365"/>
      <c r="U661" s="365"/>
      <c r="V661" s="365"/>
      <c r="W661" s="366"/>
      <c r="X661" s="367"/>
      <c r="Y661" s="368"/>
      <c r="Z661" s="365"/>
      <c r="AA661" s="365"/>
      <c r="AB661" s="365"/>
      <c r="AC661" s="366"/>
      <c r="AD661" s="367"/>
      <c r="AE661" s="368"/>
      <c r="AF661" s="365"/>
      <c r="AG661" s="365"/>
      <c r="AH661" s="365"/>
      <c r="AI661" s="366"/>
      <c r="AJ661" s="367"/>
      <c r="AK661" s="368"/>
    </row>
    <row r="662" spans="2:37" ht="15.75" customHeight="1">
      <c r="B662" s="31"/>
      <c r="D662" s="30"/>
      <c r="E662" s="30"/>
      <c r="F662" s="32"/>
      <c r="H662" s="289"/>
      <c r="I662" s="290"/>
      <c r="J662" s="66"/>
      <c r="K662" s="66"/>
      <c r="L662" s="66"/>
      <c r="M662" s="66"/>
      <c r="N662" s="66"/>
      <c r="O662" s="66"/>
      <c r="P662" s="66"/>
      <c r="Q662" s="66"/>
      <c r="R662" s="365"/>
      <c r="S662" s="365"/>
      <c r="T662" s="365"/>
      <c r="U662" s="365"/>
      <c r="V662" s="365"/>
      <c r="W662" s="366"/>
      <c r="X662" s="367"/>
      <c r="Y662" s="368"/>
      <c r="Z662" s="365"/>
      <c r="AA662" s="365"/>
      <c r="AB662" s="365"/>
      <c r="AC662" s="366"/>
      <c r="AD662" s="367"/>
      <c r="AE662" s="368"/>
      <c r="AF662" s="365"/>
      <c r="AG662" s="365"/>
      <c r="AH662" s="365"/>
      <c r="AI662" s="366"/>
      <c r="AJ662" s="367"/>
      <c r="AK662" s="368"/>
    </row>
    <row r="663" spans="2:37" ht="15.75" customHeight="1">
      <c r="B663" s="31"/>
      <c r="D663" s="30"/>
      <c r="E663" s="30"/>
      <c r="F663" s="32"/>
      <c r="H663" s="289"/>
      <c r="I663" s="290"/>
      <c r="J663" s="66"/>
      <c r="K663" s="66"/>
      <c r="L663" s="66"/>
      <c r="M663" s="66"/>
      <c r="N663" s="66"/>
      <c r="O663" s="66"/>
      <c r="P663" s="66"/>
      <c r="Q663" s="66"/>
      <c r="R663" s="365"/>
      <c r="S663" s="365"/>
      <c r="T663" s="365"/>
      <c r="U663" s="365"/>
      <c r="V663" s="365"/>
      <c r="W663" s="366"/>
      <c r="X663" s="367"/>
      <c r="Y663" s="368"/>
      <c r="Z663" s="365"/>
      <c r="AA663" s="365"/>
      <c r="AB663" s="365"/>
      <c r="AC663" s="366"/>
      <c r="AD663" s="367"/>
      <c r="AE663" s="368"/>
      <c r="AF663" s="365"/>
      <c r="AG663" s="365"/>
      <c r="AH663" s="365"/>
      <c r="AI663" s="366"/>
      <c r="AJ663" s="367"/>
      <c r="AK663" s="368"/>
    </row>
    <row r="664" spans="2:37" ht="15.75" customHeight="1">
      <c r="B664" s="31"/>
      <c r="D664" s="30"/>
      <c r="E664" s="30"/>
      <c r="F664" s="32"/>
      <c r="H664" s="289"/>
      <c r="I664" s="290"/>
      <c r="J664" s="66"/>
      <c r="K664" s="66"/>
      <c r="L664" s="66"/>
      <c r="M664" s="66"/>
      <c r="N664" s="66"/>
      <c r="O664" s="66"/>
      <c r="P664" s="66"/>
      <c r="Q664" s="66"/>
      <c r="R664" s="365"/>
      <c r="S664" s="365"/>
      <c r="T664" s="365"/>
      <c r="U664" s="365"/>
      <c r="V664" s="365"/>
      <c r="W664" s="366"/>
      <c r="X664" s="367"/>
      <c r="Y664" s="368"/>
      <c r="Z664" s="365"/>
      <c r="AA664" s="365"/>
      <c r="AB664" s="365"/>
      <c r="AC664" s="366"/>
      <c r="AD664" s="367"/>
      <c r="AE664" s="368"/>
      <c r="AF664" s="365"/>
      <c r="AG664" s="365"/>
      <c r="AH664" s="365"/>
      <c r="AI664" s="366"/>
      <c r="AJ664" s="367"/>
      <c r="AK664" s="368"/>
    </row>
    <row r="665" spans="2:37" ht="15.75" customHeight="1">
      <c r="B665" s="31"/>
      <c r="D665" s="30"/>
      <c r="E665" s="30"/>
      <c r="F665" s="32"/>
      <c r="H665" s="289"/>
      <c r="I665" s="290"/>
      <c r="J665" s="66"/>
      <c r="K665" s="66"/>
      <c r="L665" s="66"/>
      <c r="M665" s="66"/>
      <c r="N665" s="66"/>
      <c r="O665" s="66"/>
      <c r="P665" s="66"/>
      <c r="Q665" s="66"/>
      <c r="R665" s="365"/>
      <c r="S665" s="365"/>
      <c r="T665" s="365"/>
      <c r="U665" s="365"/>
      <c r="V665" s="365"/>
      <c r="W665" s="366"/>
      <c r="X665" s="367"/>
      <c r="Y665" s="368"/>
      <c r="Z665" s="365"/>
      <c r="AA665" s="365"/>
      <c r="AB665" s="365"/>
      <c r="AC665" s="366"/>
      <c r="AD665" s="367"/>
      <c r="AE665" s="368"/>
      <c r="AF665" s="365"/>
      <c r="AG665" s="365"/>
      <c r="AH665" s="365"/>
      <c r="AI665" s="366"/>
      <c r="AJ665" s="367"/>
      <c r="AK665" s="368"/>
    </row>
    <row r="666" spans="2:37" ht="15.75" customHeight="1">
      <c r="B666" s="31"/>
      <c r="D666" s="30"/>
      <c r="E666" s="30"/>
      <c r="F666" s="32"/>
      <c r="H666" s="289"/>
      <c r="I666" s="290"/>
      <c r="J666" s="66"/>
      <c r="K666" s="66"/>
      <c r="L666" s="66"/>
      <c r="M666" s="66"/>
      <c r="N666" s="66"/>
      <c r="O666" s="66"/>
      <c r="P666" s="66"/>
      <c r="Q666" s="66"/>
      <c r="R666" s="365"/>
      <c r="S666" s="365"/>
      <c r="T666" s="365"/>
      <c r="U666" s="365"/>
      <c r="V666" s="365"/>
      <c r="W666" s="366"/>
      <c r="X666" s="367"/>
      <c r="Y666" s="368"/>
      <c r="Z666" s="365"/>
      <c r="AA666" s="365"/>
      <c r="AB666" s="365"/>
      <c r="AC666" s="366"/>
      <c r="AD666" s="367"/>
      <c r="AE666" s="368"/>
      <c r="AF666" s="365"/>
      <c r="AG666" s="365"/>
      <c r="AH666" s="365"/>
      <c r="AI666" s="366"/>
      <c r="AJ666" s="367"/>
      <c r="AK666" s="368"/>
    </row>
    <row r="667" spans="2:37" ht="15.75" customHeight="1">
      <c r="B667" s="31"/>
      <c r="D667" s="30"/>
      <c r="E667" s="30"/>
      <c r="F667" s="32"/>
      <c r="H667" s="289"/>
      <c r="I667" s="290"/>
      <c r="J667" s="66"/>
      <c r="K667" s="66"/>
      <c r="L667" s="66"/>
      <c r="M667" s="66"/>
      <c r="N667" s="66"/>
      <c r="O667" s="66"/>
      <c r="P667" s="66"/>
      <c r="Q667" s="66"/>
      <c r="R667" s="365"/>
      <c r="S667" s="365"/>
      <c r="T667" s="365"/>
      <c r="U667" s="365"/>
      <c r="V667" s="365"/>
      <c r="W667" s="366"/>
      <c r="X667" s="367"/>
      <c r="Y667" s="368"/>
      <c r="Z667" s="365"/>
      <c r="AA667" s="365"/>
      <c r="AB667" s="365"/>
      <c r="AC667" s="366"/>
      <c r="AD667" s="367"/>
      <c r="AE667" s="368"/>
      <c r="AF667" s="365"/>
      <c r="AG667" s="365"/>
      <c r="AH667" s="365"/>
      <c r="AI667" s="366"/>
      <c r="AJ667" s="367"/>
      <c r="AK667" s="368"/>
    </row>
    <row r="668" spans="2:37" ht="15.75" customHeight="1">
      <c r="B668" s="31"/>
      <c r="D668" s="30"/>
      <c r="E668" s="30"/>
      <c r="F668" s="32"/>
      <c r="H668" s="289"/>
      <c r="I668" s="290"/>
      <c r="J668" s="66"/>
      <c r="K668" s="66"/>
      <c r="L668" s="66"/>
      <c r="M668" s="66"/>
      <c r="N668" s="66"/>
      <c r="O668" s="66"/>
      <c r="P668" s="66"/>
      <c r="Q668" s="66"/>
      <c r="R668" s="365"/>
      <c r="S668" s="365"/>
      <c r="T668" s="365"/>
      <c r="U668" s="365"/>
      <c r="V668" s="365"/>
      <c r="W668" s="366"/>
      <c r="X668" s="367"/>
      <c r="Y668" s="368"/>
      <c r="Z668" s="365"/>
      <c r="AA668" s="365"/>
      <c r="AB668" s="365"/>
      <c r="AC668" s="366"/>
      <c r="AD668" s="367"/>
      <c r="AE668" s="368"/>
      <c r="AF668" s="365"/>
      <c r="AG668" s="365"/>
      <c r="AH668" s="365"/>
      <c r="AI668" s="366"/>
      <c r="AJ668" s="367"/>
      <c r="AK668" s="368"/>
    </row>
    <row r="669" spans="2:37" ht="15.75" customHeight="1">
      <c r="B669" s="31"/>
      <c r="D669" s="30"/>
      <c r="E669" s="30"/>
      <c r="F669" s="32"/>
      <c r="H669" s="289"/>
      <c r="I669" s="290"/>
      <c r="J669" s="66"/>
      <c r="K669" s="66"/>
      <c r="L669" s="66"/>
      <c r="M669" s="66"/>
      <c r="N669" s="66"/>
      <c r="O669" s="66"/>
      <c r="P669" s="66"/>
      <c r="Q669" s="66"/>
      <c r="R669" s="365"/>
      <c r="S669" s="365"/>
      <c r="T669" s="365"/>
      <c r="U669" s="365"/>
      <c r="V669" s="365"/>
      <c r="W669" s="366"/>
      <c r="X669" s="367"/>
      <c r="Y669" s="368"/>
      <c r="Z669" s="365"/>
      <c r="AA669" s="365"/>
      <c r="AB669" s="365"/>
      <c r="AC669" s="366"/>
      <c r="AD669" s="367"/>
      <c r="AE669" s="368"/>
      <c r="AF669" s="365"/>
      <c r="AG669" s="365"/>
      <c r="AH669" s="365"/>
      <c r="AI669" s="366"/>
      <c r="AJ669" s="367"/>
      <c r="AK669" s="368"/>
    </row>
    <row r="670" spans="2:37" ht="15.75" customHeight="1">
      <c r="B670" s="31"/>
      <c r="D670" s="30"/>
      <c r="E670" s="30"/>
      <c r="F670" s="32"/>
      <c r="H670" s="289"/>
      <c r="I670" s="290"/>
      <c r="J670" s="66"/>
      <c r="K670" s="66"/>
      <c r="L670" s="66"/>
      <c r="M670" s="66"/>
      <c r="N670" s="66"/>
      <c r="O670" s="66"/>
      <c r="P670" s="66"/>
      <c r="Q670" s="66"/>
      <c r="R670" s="365"/>
      <c r="S670" s="365"/>
      <c r="T670" s="365"/>
      <c r="U670" s="365"/>
      <c r="V670" s="365"/>
      <c r="W670" s="366"/>
      <c r="X670" s="367"/>
      <c r="Y670" s="368"/>
      <c r="Z670" s="365"/>
      <c r="AA670" s="365"/>
      <c r="AB670" s="365"/>
      <c r="AC670" s="366"/>
      <c r="AD670" s="367"/>
      <c r="AE670" s="368"/>
      <c r="AF670" s="365"/>
      <c r="AG670" s="365"/>
      <c r="AH670" s="365"/>
      <c r="AI670" s="366"/>
      <c r="AJ670" s="367"/>
      <c r="AK670" s="368"/>
    </row>
    <row r="671" spans="2:37" ht="15.75" customHeight="1">
      <c r="B671" s="31"/>
      <c r="D671" s="30"/>
      <c r="E671" s="30"/>
      <c r="F671" s="32"/>
      <c r="H671" s="289"/>
      <c r="I671" s="290"/>
      <c r="J671" s="66"/>
      <c r="K671" s="66"/>
      <c r="L671" s="66"/>
      <c r="M671" s="66"/>
      <c r="N671" s="66"/>
      <c r="O671" s="66"/>
      <c r="P671" s="66"/>
      <c r="Q671" s="66"/>
      <c r="R671" s="365"/>
      <c r="S671" s="365"/>
      <c r="T671" s="365"/>
      <c r="U671" s="365"/>
      <c r="V671" s="365"/>
      <c r="W671" s="366"/>
      <c r="X671" s="367"/>
      <c r="Y671" s="368"/>
      <c r="Z671" s="365"/>
      <c r="AA671" s="365"/>
      <c r="AB671" s="365"/>
      <c r="AC671" s="366"/>
      <c r="AD671" s="367"/>
      <c r="AE671" s="368"/>
      <c r="AF671" s="365"/>
      <c r="AG671" s="365"/>
      <c r="AH671" s="365"/>
      <c r="AI671" s="366"/>
      <c r="AJ671" s="367"/>
      <c r="AK671" s="368"/>
    </row>
    <row r="672" spans="2:37" ht="15.75" customHeight="1">
      <c r="B672" s="31"/>
      <c r="D672" s="30"/>
      <c r="E672" s="30"/>
      <c r="F672" s="32"/>
      <c r="H672" s="289"/>
      <c r="I672" s="290"/>
      <c r="J672" s="66"/>
      <c r="K672" s="66"/>
      <c r="L672" s="66"/>
      <c r="M672" s="66"/>
      <c r="N672" s="66"/>
      <c r="O672" s="66"/>
      <c r="P672" s="66"/>
      <c r="Q672" s="66"/>
      <c r="R672" s="365"/>
      <c r="S672" s="365"/>
      <c r="T672" s="365"/>
      <c r="U672" s="365"/>
      <c r="V672" s="365"/>
      <c r="W672" s="366"/>
      <c r="X672" s="367"/>
      <c r="Y672" s="368"/>
      <c r="Z672" s="365"/>
      <c r="AA672" s="365"/>
      <c r="AB672" s="365"/>
      <c r="AC672" s="366"/>
      <c r="AD672" s="367"/>
      <c r="AE672" s="368"/>
      <c r="AF672" s="365"/>
      <c r="AG672" s="365"/>
      <c r="AH672" s="365"/>
      <c r="AI672" s="366"/>
      <c r="AJ672" s="367"/>
      <c r="AK672" s="368"/>
    </row>
    <row r="673" spans="2:37" ht="15.75" customHeight="1">
      <c r="B673" s="31"/>
      <c r="D673" s="30"/>
      <c r="E673" s="30"/>
      <c r="F673" s="32"/>
      <c r="H673" s="289"/>
      <c r="I673" s="290"/>
      <c r="J673" s="66"/>
      <c r="K673" s="66"/>
      <c r="L673" s="66"/>
      <c r="M673" s="66"/>
      <c r="N673" s="66"/>
      <c r="O673" s="66"/>
      <c r="P673" s="66"/>
      <c r="Q673" s="66"/>
      <c r="R673" s="365"/>
      <c r="S673" s="365"/>
      <c r="T673" s="365"/>
      <c r="U673" s="365"/>
      <c r="V673" s="365"/>
      <c r="W673" s="366"/>
      <c r="X673" s="367"/>
      <c r="Y673" s="368"/>
      <c r="Z673" s="365"/>
      <c r="AA673" s="365"/>
      <c r="AB673" s="365"/>
      <c r="AC673" s="366"/>
      <c r="AD673" s="367"/>
      <c r="AE673" s="368"/>
      <c r="AF673" s="365"/>
      <c r="AG673" s="365"/>
      <c r="AH673" s="365"/>
      <c r="AI673" s="366"/>
      <c r="AJ673" s="367"/>
      <c r="AK673" s="368"/>
    </row>
    <row r="674" spans="2:37" ht="15.75" customHeight="1">
      <c r="B674" s="31"/>
      <c r="D674" s="30"/>
      <c r="E674" s="30"/>
      <c r="F674" s="32"/>
      <c r="H674" s="289"/>
      <c r="I674" s="290"/>
      <c r="J674" s="66"/>
      <c r="K674" s="66"/>
      <c r="L674" s="66"/>
      <c r="M674" s="66"/>
      <c r="N674" s="66"/>
      <c r="O674" s="66"/>
      <c r="P674" s="66"/>
      <c r="Q674" s="66"/>
      <c r="R674" s="365"/>
      <c r="S674" s="365"/>
      <c r="T674" s="365"/>
      <c r="U674" s="365"/>
      <c r="V674" s="365"/>
      <c r="W674" s="366"/>
      <c r="X674" s="367"/>
      <c r="Y674" s="368"/>
      <c r="Z674" s="365"/>
      <c r="AA674" s="365"/>
      <c r="AB674" s="365"/>
      <c r="AC674" s="366"/>
      <c r="AD674" s="367"/>
      <c r="AE674" s="368"/>
      <c r="AF674" s="365"/>
      <c r="AG674" s="365"/>
      <c r="AH674" s="365"/>
      <c r="AI674" s="366"/>
      <c r="AJ674" s="367"/>
      <c r="AK674" s="368"/>
    </row>
    <row r="675" spans="2:37" ht="15.75" customHeight="1">
      <c r="B675" s="31"/>
      <c r="D675" s="30"/>
      <c r="E675" s="30"/>
      <c r="F675" s="32"/>
      <c r="H675" s="289"/>
      <c r="I675" s="290"/>
      <c r="J675" s="66"/>
      <c r="K675" s="66"/>
      <c r="L675" s="66"/>
      <c r="M675" s="66"/>
      <c r="N675" s="66"/>
      <c r="O675" s="66"/>
      <c r="P675" s="66"/>
      <c r="Q675" s="66"/>
      <c r="R675" s="365"/>
      <c r="S675" s="365"/>
      <c r="T675" s="365"/>
      <c r="U675" s="365"/>
      <c r="V675" s="365"/>
      <c r="W675" s="366"/>
      <c r="X675" s="367"/>
      <c r="Y675" s="368"/>
      <c r="Z675" s="365"/>
      <c r="AA675" s="365"/>
      <c r="AB675" s="365"/>
      <c r="AC675" s="366"/>
      <c r="AD675" s="367"/>
      <c r="AE675" s="368"/>
      <c r="AF675" s="365"/>
      <c r="AG675" s="365"/>
      <c r="AH675" s="365"/>
      <c r="AI675" s="366"/>
      <c r="AJ675" s="367"/>
      <c r="AK675" s="368"/>
    </row>
    <row r="676" spans="2:37" ht="15.75" customHeight="1">
      <c r="B676" s="31"/>
      <c r="D676" s="30"/>
      <c r="E676" s="30"/>
      <c r="F676" s="32"/>
      <c r="H676" s="289"/>
      <c r="I676" s="290"/>
      <c r="J676" s="66"/>
      <c r="K676" s="66"/>
      <c r="L676" s="66"/>
      <c r="M676" s="66"/>
      <c r="N676" s="66"/>
      <c r="O676" s="66"/>
      <c r="P676" s="66"/>
      <c r="Q676" s="66"/>
      <c r="R676" s="365"/>
      <c r="S676" s="365"/>
      <c r="T676" s="365"/>
      <c r="U676" s="365"/>
      <c r="V676" s="365"/>
      <c r="W676" s="366"/>
      <c r="X676" s="367"/>
      <c r="Y676" s="368"/>
      <c r="Z676" s="365"/>
      <c r="AA676" s="365"/>
      <c r="AB676" s="365"/>
      <c r="AC676" s="366"/>
      <c r="AD676" s="367"/>
      <c r="AE676" s="368"/>
      <c r="AF676" s="365"/>
      <c r="AG676" s="365"/>
      <c r="AH676" s="365"/>
      <c r="AI676" s="366"/>
      <c r="AJ676" s="367"/>
      <c r="AK676" s="368"/>
    </row>
    <row r="677" spans="2:37" ht="15.75" customHeight="1">
      <c r="B677" s="31"/>
      <c r="D677" s="30"/>
      <c r="E677" s="30"/>
      <c r="F677" s="32"/>
      <c r="H677" s="289"/>
      <c r="I677" s="290"/>
      <c r="J677" s="66"/>
      <c r="K677" s="66"/>
      <c r="L677" s="66"/>
      <c r="M677" s="66"/>
      <c r="N677" s="66"/>
      <c r="O677" s="66"/>
      <c r="P677" s="66"/>
      <c r="Q677" s="66"/>
      <c r="R677" s="365"/>
      <c r="S677" s="365"/>
      <c r="T677" s="365"/>
      <c r="U677" s="365"/>
      <c r="V677" s="365"/>
      <c r="W677" s="366"/>
      <c r="X677" s="367"/>
      <c r="Y677" s="368"/>
      <c r="Z677" s="365"/>
      <c r="AA677" s="365"/>
      <c r="AB677" s="365"/>
      <c r="AC677" s="366"/>
      <c r="AD677" s="367"/>
      <c r="AE677" s="368"/>
      <c r="AF677" s="365"/>
      <c r="AG677" s="365"/>
      <c r="AH677" s="365"/>
      <c r="AI677" s="366"/>
      <c r="AJ677" s="367"/>
      <c r="AK677" s="368"/>
    </row>
    <row r="678" spans="2:37" ht="15.75" customHeight="1">
      <c r="B678" s="31"/>
      <c r="D678" s="30"/>
      <c r="E678" s="30"/>
      <c r="F678" s="32"/>
      <c r="H678" s="289"/>
      <c r="I678" s="290"/>
      <c r="J678" s="66"/>
      <c r="K678" s="66"/>
      <c r="L678" s="66"/>
      <c r="M678" s="66"/>
      <c r="N678" s="66"/>
      <c r="O678" s="66"/>
      <c r="P678" s="66"/>
      <c r="Q678" s="66"/>
      <c r="R678" s="365"/>
      <c r="S678" s="365"/>
      <c r="T678" s="365"/>
      <c r="U678" s="365"/>
      <c r="V678" s="365"/>
      <c r="W678" s="366"/>
      <c r="X678" s="367"/>
      <c r="Y678" s="368"/>
      <c r="Z678" s="365"/>
      <c r="AA678" s="365"/>
      <c r="AB678" s="365"/>
      <c r="AC678" s="366"/>
      <c r="AD678" s="367"/>
      <c r="AE678" s="368"/>
      <c r="AF678" s="365"/>
      <c r="AG678" s="365"/>
      <c r="AH678" s="365"/>
      <c r="AI678" s="366"/>
      <c r="AJ678" s="367"/>
      <c r="AK678" s="368"/>
    </row>
    <row r="679" spans="2:37" ht="15.75" customHeight="1">
      <c r="B679" s="31"/>
      <c r="D679" s="30"/>
      <c r="E679" s="30"/>
      <c r="F679" s="32"/>
      <c r="H679" s="289"/>
      <c r="I679" s="290"/>
      <c r="J679" s="66"/>
      <c r="K679" s="66"/>
      <c r="L679" s="66"/>
      <c r="M679" s="66"/>
      <c r="N679" s="66"/>
      <c r="O679" s="66"/>
      <c r="P679" s="66"/>
      <c r="Q679" s="66"/>
      <c r="R679" s="365"/>
      <c r="S679" s="365"/>
      <c r="T679" s="365"/>
      <c r="U679" s="365"/>
      <c r="V679" s="365"/>
      <c r="W679" s="366"/>
      <c r="X679" s="367"/>
      <c r="Y679" s="368"/>
      <c r="Z679" s="365"/>
      <c r="AA679" s="365"/>
      <c r="AB679" s="365"/>
      <c r="AC679" s="366"/>
      <c r="AD679" s="367"/>
      <c r="AE679" s="368"/>
      <c r="AF679" s="365"/>
      <c r="AG679" s="365"/>
      <c r="AH679" s="365"/>
      <c r="AI679" s="366"/>
      <c r="AJ679" s="367"/>
      <c r="AK679" s="368"/>
    </row>
    <row r="680" spans="2:37" ht="15.75" customHeight="1">
      <c r="B680" s="31"/>
      <c r="D680" s="30"/>
      <c r="E680" s="30"/>
      <c r="F680" s="32"/>
      <c r="H680" s="289"/>
      <c r="I680" s="290"/>
      <c r="J680" s="66"/>
      <c r="K680" s="66"/>
      <c r="L680" s="66"/>
      <c r="M680" s="66"/>
      <c r="N680" s="66"/>
      <c r="O680" s="66"/>
      <c r="P680" s="66"/>
      <c r="Q680" s="66"/>
      <c r="R680" s="365"/>
      <c r="S680" s="365"/>
      <c r="T680" s="365"/>
      <c r="U680" s="365"/>
      <c r="V680" s="365"/>
      <c r="W680" s="366"/>
      <c r="X680" s="367"/>
      <c r="Y680" s="368"/>
      <c r="Z680" s="365"/>
      <c r="AA680" s="365"/>
      <c r="AB680" s="365"/>
      <c r="AC680" s="366"/>
      <c r="AD680" s="367"/>
      <c r="AE680" s="368"/>
      <c r="AF680" s="365"/>
      <c r="AG680" s="365"/>
      <c r="AH680" s="365"/>
      <c r="AI680" s="366"/>
      <c r="AJ680" s="367"/>
      <c r="AK680" s="368"/>
    </row>
    <row r="681" spans="2:37" ht="15.75" customHeight="1">
      <c r="B681" s="31"/>
      <c r="D681" s="30"/>
      <c r="E681" s="30"/>
      <c r="F681" s="32"/>
      <c r="H681" s="289"/>
      <c r="I681" s="290"/>
      <c r="J681" s="66"/>
      <c r="K681" s="66"/>
      <c r="L681" s="66"/>
      <c r="M681" s="66"/>
      <c r="N681" s="66"/>
      <c r="O681" s="66"/>
      <c r="P681" s="66"/>
      <c r="Q681" s="66"/>
      <c r="R681" s="365"/>
      <c r="S681" s="365"/>
      <c r="T681" s="365"/>
      <c r="U681" s="365"/>
      <c r="V681" s="365"/>
      <c r="W681" s="366"/>
      <c r="X681" s="367"/>
      <c r="Y681" s="368"/>
      <c r="Z681" s="365"/>
      <c r="AA681" s="365"/>
      <c r="AB681" s="365"/>
      <c r="AC681" s="366"/>
      <c r="AD681" s="367"/>
      <c r="AE681" s="368"/>
      <c r="AF681" s="365"/>
      <c r="AG681" s="365"/>
      <c r="AH681" s="365"/>
      <c r="AI681" s="366"/>
      <c r="AJ681" s="367"/>
      <c r="AK681" s="368"/>
    </row>
    <row r="682" spans="2:37" ht="15.75" customHeight="1">
      <c r="B682" s="31"/>
      <c r="D682" s="30"/>
      <c r="E682" s="30"/>
      <c r="F682" s="32"/>
      <c r="H682" s="289"/>
      <c r="I682" s="290"/>
      <c r="J682" s="66"/>
      <c r="K682" s="66"/>
      <c r="L682" s="66"/>
      <c r="M682" s="66"/>
      <c r="N682" s="66"/>
      <c r="O682" s="66"/>
      <c r="P682" s="66"/>
      <c r="Q682" s="66"/>
      <c r="R682" s="365"/>
      <c r="S682" s="365"/>
      <c r="T682" s="365"/>
      <c r="U682" s="365"/>
      <c r="V682" s="365"/>
      <c r="W682" s="366"/>
      <c r="X682" s="367"/>
      <c r="Y682" s="368"/>
      <c r="Z682" s="365"/>
      <c r="AA682" s="365"/>
      <c r="AB682" s="365"/>
      <c r="AC682" s="366"/>
      <c r="AD682" s="367"/>
      <c r="AE682" s="368"/>
      <c r="AF682" s="365"/>
      <c r="AG682" s="365"/>
      <c r="AH682" s="365"/>
      <c r="AI682" s="366"/>
      <c r="AJ682" s="367"/>
      <c r="AK682" s="368"/>
    </row>
    <row r="683" spans="2:37" ht="15.75" customHeight="1">
      <c r="B683" s="31"/>
      <c r="D683" s="30"/>
      <c r="E683" s="30"/>
      <c r="F683" s="32"/>
      <c r="H683" s="289"/>
      <c r="I683" s="290"/>
      <c r="J683" s="66"/>
      <c r="K683" s="66"/>
      <c r="L683" s="66"/>
      <c r="M683" s="66"/>
      <c r="N683" s="66"/>
      <c r="O683" s="66"/>
      <c r="P683" s="66"/>
      <c r="Q683" s="66"/>
      <c r="R683" s="365"/>
      <c r="S683" s="365"/>
      <c r="T683" s="365"/>
      <c r="U683" s="365"/>
      <c r="V683" s="365"/>
      <c r="W683" s="366"/>
      <c r="X683" s="367"/>
      <c r="Y683" s="368"/>
      <c r="Z683" s="365"/>
      <c r="AA683" s="365"/>
      <c r="AB683" s="365"/>
      <c r="AC683" s="366"/>
      <c r="AD683" s="367"/>
      <c r="AE683" s="368"/>
      <c r="AF683" s="365"/>
      <c r="AG683" s="365"/>
      <c r="AH683" s="365"/>
      <c r="AI683" s="366"/>
      <c r="AJ683" s="367"/>
      <c r="AK683" s="368"/>
    </row>
    <row r="684" spans="2:37" ht="15.75" customHeight="1">
      <c r="B684" s="31"/>
      <c r="D684" s="30"/>
      <c r="E684" s="30"/>
      <c r="F684" s="32"/>
      <c r="H684" s="289"/>
      <c r="I684" s="290"/>
      <c r="J684" s="66"/>
      <c r="K684" s="66"/>
      <c r="L684" s="66"/>
      <c r="M684" s="66"/>
      <c r="N684" s="66"/>
      <c r="O684" s="66"/>
      <c r="P684" s="66"/>
      <c r="Q684" s="66"/>
      <c r="R684" s="365"/>
      <c r="S684" s="365"/>
      <c r="T684" s="365"/>
      <c r="U684" s="365"/>
      <c r="V684" s="365"/>
      <c r="W684" s="366"/>
      <c r="X684" s="367"/>
      <c r="Y684" s="368"/>
      <c r="Z684" s="365"/>
      <c r="AA684" s="365"/>
      <c r="AB684" s="365"/>
      <c r="AC684" s="366"/>
      <c r="AD684" s="367"/>
      <c r="AE684" s="368"/>
      <c r="AF684" s="365"/>
      <c r="AG684" s="365"/>
      <c r="AH684" s="365"/>
      <c r="AI684" s="366"/>
      <c r="AJ684" s="367"/>
      <c r="AK684" s="368"/>
    </row>
    <row r="685" spans="2:37" ht="15.75" customHeight="1">
      <c r="B685" s="31"/>
      <c r="D685" s="30"/>
      <c r="E685" s="30"/>
      <c r="F685" s="32"/>
      <c r="H685" s="289"/>
      <c r="I685" s="290"/>
      <c r="J685" s="66"/>
      <c r="K685" s="66"/>
      <c r="L685" s="66"/>
      <c r="M685" s="66"/>
      <c r="N685" s="66"/>
      <c r="O685" s="66"/>
      <c r="P685" s="66"/>
      <c r="Q685" s="66"/>
      <c r="R685" s="365"/>
      <c r="S685" s="365"/>
      <c r="T685" s="365"/>
      <c r="U685" s="365"/>
      <c r="V685" s="365"/>
      <c r="W685" s="366"/>
      <c r="X685" s="367"/>
      <c r="Y685" s="368"/>
      <c r="Z685" s="365"/>
      <c r="AA685" s="365"/>
      <c r="AB685" s="365"/>
      <c r="AC685" s="366"/>
      <c r="AD685" s="367"/>
      <c r="AE685" s="368"/>
      <c r="AF685" s="365"/>
      <c r="AG685" s="365"/>
      <c r="AH685" s="365"/>
      <c r="AI685" s="366"/>
      <c r="AJ685" s="367"/>
      <c r="AK685" s="368"/>
    </row>
    <row r="686" spans="2:37" ht="15.75" customHeight="1">
      <c r="B686" s="31"/>
      <c r="D686" s="30"/>
      <c r="E686" s="30"/>
      <c r="F686" s="32"/>
      <c r="H686" s="289"/>
      <c r="I686" s="290"/>
      <c r="J686" s="66"/>
      <c r="K686" s="66"/>
      <c r="L686" s="66"/>
      <c r="M686" s="66"/>
      <c r="N686" s="66"/>
      <c r="O686" s="66"/>
      <c r="P686" s="66"/>
      <c r="Q686" s="66"/>
      <c r="R686" s="365"/>
      <c r="S686" s="365"/>
      <c r="T686" s="365"/>
      <c r="U686" s="365"/>
      <c r="V686" s="365"/>
      <c r="W686" s="366"/>
      <c r="X686" s="367"/>
      <c r="Y686" s="368"/>
      <c r="Z686" s="365"/>
      <c r="AA686" s="365"/>
      <c r="AB686" s="365"/>
      <c r="AC686" s="366"/>
      <c r="AD686" s="367"/>
      <c r="AE686" s="368"/>
      <c r="AF686" s="365"/>
      <c r="AG686" s="365"/>
      <c r="AH686" s="365"/>
      <c r="AI686" s="366"/>
      <c r="AJ686" s="367"/>
      <c r="AK686" s="368"/>
    </row>
    <row r="687" spans="2:37" ht="15.75" customHeight="1">
      <c r="B687" s="31"/>
      <c r="D687" s="30"/>
      <c r="E687" s="30"/>
      <c r="F687" s="32"/>
      <c r="H687" s="289"/>
      <c r="I687" s="290"/>
      <c r="J687" s="66"/>
      <c r="K687" s="66"/>
      <c r="L687" s="66"/>
      <c r="M687" s="66"/>
      <c r="N687" s="66"/>
      <c r="O687" s="66"/>
      <c r="P687" s="66"/>
      <c r="Q687" s="66"/>
      <c r="R687" s="365"/>
      <c r="S687" s="365"/>
      <c r="T687" s="365"/>
      <c r="U687" s="365"/>
      <c r="V687" s="365"/>
      <c r="W687" s="366"/>
      <c r="X687" s="367"/>
      <c r="Y687" s="368"/>
      <c r="Z687" s="365"/>
      <c r="AA687" s="365"/>
      <c r="AB687" s="365"/>
      <c r="AC687" s="366"/>
      <c r="AD687" s="367"/>
      <c r="AE687" s="368"/>
      <c r="AF687" s="365"/>
      <c r="AG687" s="365"/>
      <c r="AH687" s="365"/>
      <c r="AI687" s="366"/>
      <c r="AJ687" s="367"/>
      <c r="AK687" s="368"/>
    </row>
    <row r="688" spans="2:37" ht="15.75" customHeight="1">
      <c r="B688" s="31"/>
      <c r="D688" s="30"/>
      <c r="E688" s="30"/>
      <c r="F688" s="32"/>
      <c r="H688" s="289"/>
      <c r="I688" s="290"/>
      <c r="J688" s="66"/>
      <c r="K688" s="66"/>
      <c r="L688" s="66"/>
      <c r="M688" s="66"/>
      <c r="N688" s="66"/>
      <c r="O688" s="66"/>
      <c r="P688" s="66"/>
      <c r="Q688" s="66"/>
      <c r="R688" s="365"/>
      <c r="S688" s="365"/>
      <c r="T688" s="365"/>
      <c r="U688" s="365"/>
      <c r="V688" s="365"/>
      <c r="W688" s="366"/>
      <c r="X688" s="367"/>
      <c r="Y688" s="368"/>
      <c r="Z688" s="365"/>
      <c r="AA688" s="365"/>
      <c r="AB688" s="365"/>
      <c r="AC688" s="366"/>
      <c r="AD688" s="367"/>
      <c r="AE688" s="368"/>
      <c r="AF688" s="365"/>
      <c r="AG688" s="365"/>
      <c r="AH688" s="365"/>
      <c r="AI688" s="366"/>
      <c r="AJ688" s="367"/>
      <c r="AK688" s="368"/>
    </row>
    <row r="689" spans="2:37" ht="15.75" customHeight="1">
      <c r="B689" s="31"/>
      <c r="D689" s="30"/>
      <c r="E689" s="30"/>
      <c r="F689" s="32"/>
      <c r="H689" s="289"/>
      <c r="I689" s="290"/>
      <c r="J689" s="66"/>
      <c r="K689" s="66"/>
      <c r="L689" s="66"/>
      <c r="M689" s="66"/>
      <c r="N689" s="66"/>
      <c r="O689" s="66"/>
      <c r="P689" s="66"/>
      <c r="Q689" s="66"/>
      <c r="R689" s="365"/>
      <c r="S689" s="365"/>
      <c r="T689" s="365"/>
      <c r="U689" s="365"/>
      <c r="V689" s="365"/>
      <c r="W689" s="366"/>
      <c r="X689" s="367"/>
      <c r="Y689" s="368"/>
      <c r="Z689" s="365"/>
      <c r="AA689" s="365"/>
      <c r="AB689" s="365"/>
      <c r="AC689" s="366"/>
      <c r="AD689" s="367"/>
      <c r="AE689" s="368"/>
      <c r="AF689" s="365"/>
      <c r="AG689" s="365"/>
      <c r="AH689" s="365"/>
      <c r="AI689" s="366"/>
      <c r="AJ689" s="367"/>
      <c r="AK689" s="368"/>
    </row>
    <row r="690" spans="2:37" ht="15.75" customHeight="1">
      <c r="B690" s="31"/>
      <c r="D690" s="30"/>
      <c r="E690" s="30"/>
      <c r="F690" s="32"/>
      <c r="H690" s="289"/>
      <c r="I690" s="290"/>
      <c r="J690" s="66"/>
      <c r="K690" s="66"/>
      <c r="L690" s="66"/>
      <c r="M690" s="66"/>
      <c r="N690" s="66"/>
      <c r="O690" s="66"/>
      <c r="P690" s="66"/>
      <c r="Q690" s="66"/>
      <c r="R690" s="365"/>
      <c r="S690" s="365"/>
      <c r="T690" s="365"/>
      <c r="U690" s="365"/>
      <c r="V690" s="365"/>
      <c r="W690" s="366"/>
      <c r="X690" s="367"/>
      <c r="Y690" s="368"/>
      <c r="Z690" s="365"/>
      <c r="AA690" s="365"/>
      <c r="AB690" s="365"/>
      <c r="AC690" s="366"/>
      <c r="AD690" s="367"/>
      <c r="AE690" s="368"/>
      <c r="AF690" s="365"/>
      <c r="AG690" s="365"/>
      <c r="AH690" s="365"/>
      <c r="AI690" s="366"/>
      <c r="AJ690" s="367"/>
      <c r="AK690" s="368"/>
    </row>
    <row r="691" spans="2:37" ht="15.75" customHeight="1">
      <c r="B691" s="31"/>
      <c r="D691" s="30"/>
      <c r="E691" s="30"/>
      <c r="F691" s="32"/>
      <c r="H691" s="289"/>
      <c r="I691" s="290"/>
      <c r="J691" s="66"/>
      <c r="K691" s="66"/>
      <c r="L691" s="66"/>
      <c r="M691" s="66"/>
      <c r="N691" s="66"/>
      <c r="O691" s="66"/>
      <c r="P691" s="66"/>
      <c r="Q691" s="66"/>
      <c r="R691" s="365"/>
      <c r="S691" s="365"/>
      <c r="T691" s="365"/>
      <c r="U691" s="365"/>
      <c r="V691" s="365"/>
      <c r="W691" s="366"/>
      <c r="X691" s="367"/>
      <c r="Y691" s="368"/>
      <c r="Z691" s="365"/>
      <c r="AA691" s="365"/>
      <c r="AB691" s="365"/>
      <c r="AC691" s="366"/>
      <c r="AD691" s="367"/>
      <c r="AE691" s="368"/>
      <c r="AF691" s="365"/>
      <c r="AG691" s="365"/>
      <c r="AH691" s="365"/>
      <c r="AI691" s="366"/>
      <c r="AJ691" s="367"/>
      <c r="AK691" s="368"/>
    </row>
    <row r="692" spans="2:37" ht="15.75" customHeight="1">
      <c r="B692" s="31"/>
      <c r="D692" s="30"/>
      <c r="E692" s="30"/>
      <c r="F692" s="32"/>
      <c r="H692" s="289"/>
      <c r="I692" s="290"/>
      <c r="J692" s="66"/>
      <c r="K692" s="66"/>
      <c r="L692" s="66"/>
      <c r="M692" s="66"/>
      <c r="N692" s="66"/>
      <c r="O692" s="66"/>
      <c r="P692" s="66"/>
      <c r="Q692" s="66"/>
      <c r="R692" s="365"/>
      <c r="S692" s="365"/>
      <c r="T692" s="365"/>
      <c r="U692" s="365"/>
      <c r="V692" s="365"/>
      <c r="W692" s="366"/>
      <c r="X692" s="367"/>
      <c r="Y692" s="368"/>
      <c r="Z692" s="365"/>
      <c r="AA692" s="365"/>
      <c r="AB692" s="365"/>
      <c r="AC692" s="366"/>
      <c r="AD692" s="367"/>
      <c r="AE692" s="368"/>
      <c r="AF692" s="365"/>
      <c r="AG692" s="365"/>
      <c r="AH692" s="365"/>
      <c r="AI692" s="366"/>
      <c r="AJ692" s="367"/>
      <c r="AK692" s="368"/>
    </row>
    <row r="693" spans="2:37" ht="15.75" customHeight="1">
      <c r="B693" s="31"/>
      <c r="D693" s="30"/>
      <c r="E693" s="30"/>
      <c r="F693" s="32"/>
      <c r="H693" s="289"/>
      <c r="I693" s="290"/>
      <c r="J693" s="66"/>
      <c r="K693" s="66"/>
      <c r="L693" s="66"/>
      <c r="M693" s="66"/>
      <c r="N693" s="66"/>
      <c r="O693" s="66"/>
      <c r="P693" s="66"/>
      <c r="Q693" s="66"/>
      <c r="R693" s="365"/>
      <c r="S693" s="365"/>
      <c r="T693" s="365"/>
      <c r="U693" s="365"/>
      <c r="V693" s="365"/>
      <c r="W693" s="366"/>
      <c r="X693" s="367"/>
      <c r="Y693" s="368"/>
      <c r="Z693" s="365"/>
      <c r="AA693" s="365"/>
      <c r="AB693" s="365"/>
      <c r="AC693" s="366"/>
      <c r="AD693" s="367"/>
      <c r="AE693" s="368"/>
      <c r="AF693" s="365"/>
      <c r="AG693" s="365"/>
      <c r="AH693" s="365"/>
      <c r="AI693" s="366"/>
      <c r="AJ693" s="367"/>
      <c r="AK693" s="368"/>
    </row>
    <row r="694" spans="2:37" ht="15.75" customHeight="1">
      <c r="B694" s="31"/>
      <c r="D694" s="30"/>
      <c r="E694" s="30"/>
      <c r="F694" s="32"/>
      <c r="H694" s="289"/>
      <c r="I694" s="290"/>
      <c r="J694" s="66"/>
      <c r="K694" s="66"/>
      <c r="L694" s="66"/>
      <c r="M694" s="66"/>
      <c r="N694" s="66"/>
      <c r="O694" s="66"/>
      <c r="P694" s="66"/>
      <c r="Q694" s="66"/>
      <c r="R694" s="365"/>
      <c r="S694" s="365"/>
      <c r="T694" s="365"/>
      <c r="U694" s="365"/>
      <c r="V694" s="365"/>
      <c r="W694" s="366"/>
      <c r="X694" s="367"/>
      <c r="Y694" s="368"/>
      <c r="Z694" s="365"/>
      <c r="AA694" s="365"/>
      <c r="AB694" s="365"/>
      <c r="AC694" s="366"/>
      <c r="AD694" s="367"/>
      <c r="AE694" s="368"/>
      <c r="AF694" s="365"/>
      <c r="AG694" s="365"/>
      <c r="AH694" s="365"/>
      <c r="AI694" s="366"/>
      <c r="AJ694" s="367"/>
      <c r="AK694" s="368"/>
    </row>
    <row r="695" spans="2:37" ht="15.75" customHeight="1">
      <c r="B695" s="31"/>
      <c r="D695" s="30"/>
      <c r="E695" s="30"/>
      <c r="F695" s="32"/>
      <c r="H695" s="289"/>
      <c r="I695" s="290"/>
      <c r="J695" s="66"/>
      <c r="K695" s="66"/>
      <c r="L695" s="66"/>
      <c r="M695" s="66"/>
      <c r="N695" s="66"/>
      <c r="O695" s="66"/>
      <c r="P695" s="66"/>
      <c r="Q695" s="66"/>
      <c r="R695" s="365"/>
      <c r="S695" s="365"/>
      <c r="T695" s="365"/>
      <c r="U695" s="365"/>
      <c r="V695" s="365"/>
      <c r="W695" s="366"/>
      <c r="X695" s="367"/>
      <c r="Y695" s="368"/>
      <c r="Z695" s="365"/>
      <c r="AA695" s="365"/>
      <c r="AB695" s="365"/>
      <c r="AC695" s="366"/>
      <c r="AD695" s="367"/>
      <c r="AE695" s="368"/>
      <c r="AF695" s="365"/>
      <c r="AG695" s="365"/>
      <c r="AH695" s="365"/>
      <c r="AI695" s="366"/>
      <c r="AJ695" s="367"/>
      <c r="AK695" s="368"/>
    </row>
    <row r="696" spans="2:37" ht="15.75" customHeight="1">
      <c r="B696" s="31"/>
      <c r="D696" s="30"/>
      <c r="E696" s="30"/>
      <c r="F696" s="32"/>
      <c r="H696" s="289"/>
      <c r="I696" s="290"/>
      <c r="J696" s="66"/>
      <c r="K696" s="66"/>
      <c r="L696" s="66"/>
      <c r="M696" s="66"/>
      <c r="N696" s="66"/>
      <c r="O696" s="66"/>
      <c r="P696" s="66"/>
      <c r="Q696" s="66"/>
      <c r="R696" s="365"/>
      <c r="S696" s="365"/>
      <c r="T696" s="365"/>
      <c r="U696" s="365"/>
      <c r="V696" s="365"/>
      <c r="W696" s="366"/>
      <c r="X696" s="367"/>
      <c r="Y696" s="368"/>
      <c r="Z696" s="365"/>
      <c r="AA696" s="365"/>
      <c r="AB696" s="365"/>
      <c r="AC696" s="366"/>
      <c r="AD696" s="367"/>
      <c r="AE696" s="368"/>
      <c r="AF696" s="365"/>
      <c r="AG696" s="365"/>
      <c r="AH696" s="365"/>
      <c r="AI696" s="366"/>
      <c r="AJ696" s="367"/>
      <c r="AK696" s="368"/>
    </row>
    <row r="697" spans="2:37" ht="15.75" customHeight="1">
      <c r="B697" s="31"/>
      <c r="D697" s="30"/>
      <c r="E697" s="30"/>
      <c r="F697" s="32"/>
      <c r="H697" s="289"/>
      <c r="I697" s="290"/>
      <c r="J697" s="66"/>
      <c r="K697" s="66"/>
      <c r="L697" s="66"/>
      <c r="M697" s="66"/>
      <c r="N697" s="66"/>
      <c r="O697" s="66"/>
      <c r="P697" s="66"/>
      <c r="Q697" s="66"/>
      <c r="R697" s="365"/>
      <c r="S697" s="365"/>
      <c r="T697" s="365"/>
      <c r="U697" s="365"/>
      <c r="V697" s="365"/>
      <c r="W697" s="366"/>
      <c r="X697" s="367"/>
      <c r="Y697" s="368"/>
      <c r="Z697" s="365"/>
      <c r="AA697" s="365"/>
      <c r="AB697" s="365"/>
      <c r="AC697" s="366"/>
      <c r="AD697" s="367"/>
      <c r="AE697" s="368"/>
      <c r="AF697" s="365"/>
      <c r="AG697" s="365"/>
      <c r="AH697" s="365"/>
      <c r="AI697" s="366"/>
      <c r="AJ697" s="367"/>
      <c r="AK697" s="368"/>
    </row>
    <row r="698" spans="2:37" ht="15.75" customHeight="1">
      <c r="B698" s="31"/>
      <c r="D698" s="30"/>
      <c r="E698" s="30"/>
      <c r="F698" s="32"/>
      <c r="H698" s="289"/>
      <c r="I698" s="290"/>
      <c r="J698" s="66"/>
      <c r="K698" s="66"/>
      <c r="L698" s="66"/>
      <c r="M698" s="66"/>
      <c r="N698" s="66"/>
      <c r="O698" s="66"/>
      <c r="P698" s="66"/>
      <c r="Q698" s="66"/>
      <c r="R698" s="365"/>
      <c r="S698" s="365"/>
      <c r="T698" s="365"/>
      <c r="U698" s="365"/>
      <c r="V698" s="365"/>
      <c r="W698" s="366"/>
      <c r="X698" s="367"/>
      <c r="Y698" s="368"/>
      <c r="Z698" s="365"/>
      <c r="AA698" s="365"/>
      <c r="AB698" s="365"/>
      <c r="AC698" s="366"/>
      <c r="AD698" s="367"/>
      <c r="AE698" s="368"/>
      <c r="AF698" s="365"/>
      <c r="AG698" s="365"/>
      <c r="AH698" s="365"/>
      <c r="AI698" s="366"/>
      <c r="AJ698" s="367"/>
      <c r="AK698" s="368"/>
    </row>
    <row r="699" spans="2:37" ht="15.75" customHeight="1">
      <c r="B699" s="31"/>
      <c r="D699" s="30"/>
      <c r="E699" s="30"/>
      <c r="F699" s="32"/>
      <c r="H699" s="289"/>
      <c r="I699" s="290"/>
      <c r="J699" s="66"/>
      <c r="K699" s="66"/>
      <c r="L699" s="66"/>
      <c r="M699" s="66"/>
      <c r="N699" s="66"/>
      <c r="O699" s="66"/>
      <c r="P699" s="66"/>
      <c r="Q699" s="66"/>
      <c r="R699" s="365"/>
      <c r="S699" s="365"/>
      <c r="T699" s="365"/>
      <c r="U699" s="365"/>
      <c r="V699" s="365"/>
      <c r="W699" s="366"/>
      <c r="X699" s="367"/>
      <c r="Y699" s="368"/>
      <c r="Z699" s="365"/>
      <c r="AA699" s="365"/>
      <c r="AB699" s="365"/>
      <c r="AC699" s="366"/>
      <c r="AD699" s="367"/>
      <c r="AE699" s="368"/>
      <c r="AF699" s="365"/>
      <c r="AG699" s="365"/>
      <c r="AH699" s="365"/>
      <c r="AI699" s="366"/>
      <c r="AJ699" s="367"/>
      <c r="AK699" s="368"/>
    </row>
    <row r="700" spans="2:37" ht="15.75" customHeight="1">
      <c r="B700" s="31"/>
      <c r="D700" s="30"/>
      <c r="E700" s="30"/>
      <c r="F700" s="32"/>
      <c r="H700" s="289"/>
      <c r="I700" s="290"/>
      <c r="J700" s="66"/>
      <c r="K700" s="66"/>
      <c r="L700" s="66"/>
      <c r="M700" s="66"/>
      <c r="N700" s="66"/>
      <c r="O700" s="66"/>
      <c r="P700" s="66"/>
      <c r="Q700" s="66"/>
      <c r="R700" s="365"/>
      <c r="S700" s="365"/>
      <c r="T700" s="365"/>
      <c r="U700" s="365"/>
      <c r="V700" s="365"/>
      <c r="W700" s="366"/>
      <c r="X700" s="367"/>
      <c r="Y700" s="368"/>
      <c r="Z700" s="365"/>
      <c r="AA700" s="365"/>
      <c r="AB700" s="365"/>
      <c r="AC700" s="366"/>
      <c r="AD700" s="367"/>
      <c r="AE700" s="368"/>
      <c r="AF700" s="365"/>
      <c r="AG700" s="365"/>
      <c r="AH700" s="365"/>
      <c r="AI700" s="366"/>
      <c r="AJ700" s="367"/>
      <c r="AK700" s="368"/>
    </row>
    <row r="701" spans="2:37" ht="15.75" customHeight="1">
      <c r="B701" s="31"/>
      <c r="D701" s="30"/>
      <c r="E701" s="30"/>
      <c r="F701" s="32"/>
      <c r="H701" s="289"/>
      <c r="I701" s="290"/>
      <c r="J701" s="66"/>
      <c r="K701" s="66"/>
      <c r="L701" s="66"/>
      <c r="M701" s="66"/>
      <c r="N701" s="66"/>
      <c r="O701" s="66"/>
      <c r="P701" s="66"/>
      <c r="Q701" s="66"/>
      <c r="R701" s="365"/>
      <c r="S701" s="365"/>
      <c r="T701" s="365"/>
      <c r="U701" s="365"/>
      <c r="V701" s="365"/>
      <c r="W701" s="366"/>
      <c r="X701" s="367"/>
      <c r="Y701" s="368"/>
      <c r="Z701" s="365"/>
      <c r="AA701" s="365"/>
      <c r="AB701" s="365"/>
      <c r="AC701" s="366"/>
      <c r="AD701" s="367"/>
      <c r="AE701" s="368"/>
      <c r="AF701" s="365"/>
      <c r="AG701" s="365"/>
      <c r="AH701" s="365"/>
      <c r="AI701" s="366"/>
      <c r="AJ701" s="367"/>
      <c r="AK701" s="368"/>
    </row>
    <row r="702" spans="2:37" ht="15.75" customHeight="1">
      <c r="B702" s="31"/>
      <c r="D702" s="30"/>
      <c r="E702" s="30"/>
      <c r="F702" s="32"/>
      <c r="H702" s="289"/>
      <c r="I702" s="290"/>
      <c r="J702" s="66"/>
      <c r="K702" s="66"/>
      <c r="L702" s="66"/>
      <c r="M702" s="66"/>
      <c r="N702" s="66"/>
      <c r="O702" s="66"/>
      <c r="P702" s="66"/>
      <c r="Q702" s="66"/>
      <c r="R702" s="365"/>
      <c r="S702" s="365"/>
      <c r="T702" s="365"/>
      <c r="U702" s="365"/>
      <c r="V702" s="365"/>
      <c r="W702" s="366"/>
      <c r="X702" s="367"/>
      <c r="Y702" s="368"/>
      <c r="Z702" s="365"/>
      <c r="AA702" s="365"/>
      <c r="AB702" s="365"/>
      <c r="AC702" s="366"/>
      <c r="AD702" s="367"/>
      <c r="AE702" s="368"/>
      <c r="AF702" s="365"/>
      <c r="AG702" s="365"/>
      <c r="AH702" s="365"/>
      <c r="AI702" s="366"/>
      <c r="AJ702" s="367"/>
      <c r="AK702" s="368"/>
    </row>
    <row r="703" spans="2:37" ht="15.75" customHeight="1">
      <c r="B703" s="31"/>
      <c r="D703" s="30"/>
      <c r="E703" s="30"/>
      <c r="F703" s="32"/>
      <c r="H703" s="289"/>
      <c r="I703" s="290"/>
      <c r="J703" s="66"/>
      <c r="K703" s="66"/>
      <c r="L703" s="66"/>
      <c r="M703" s="66"/>
      <c r="N703" s="66"/>
      <c r="O703" s="66"/>
      <c r="P703" s="66"/>
      <c r="Q703" s="66"/>
      <c r="R703" s="365"/>
      <c r="S703" s="365"/>
      <c r="T703" s="365"/>
      <c r="U703" s="365"/>
      <c r="V703" s="365"/>
      <c r="W703" s="366"/>
      <c r="X703" s="367"/>
      <c r="Y703" s="368"/>
      <c r="Z703" s="365"/>
      <c r="AA703" s="365"/>
      <c r="AB703" s="365"/>
      <c r="AC703" s="366"/>
      <c r="AD703" s="367"/>
      <c r="AE703" s="368"/>
      <c r="AF703" s="365"/>
      <c r="AG703" s="365"/>
      <c r="AH703" s="365"/>
      <c r="AI703" s="366"/>
      <c r="AJ703" s="367"/>
      <c r="AK703" s="368"/>
    </row>
    <row r="704" spans="2:37" ht="15.75" customHeight="1">
      <c r="B704" s="31"/>
      <c r="D704" s="30"/>
      <c r="E704" s="30"/>
      <c r="F704" s="32"/>
      <c r="H704" s="289"/>
      <c r="I704" s="290"/>
      <c r="J704" s="66"/>
      <c r="K704" s="66"/>
      <c r="L704" s="66"/>
      <c r="M704" s="66"/>
      <c r="N704" s="66"/>
      <c r="O704" s="66"/>
      <c r="P704" s="66"/>
      <c r="Q704" s="66"/>
      <c r="R704" s="365"/>
      <c r="S704" s="365"/>
      <c r="T704" s="365"/>
      <c r="U704" s="365"/>
      <c r="V704" s="365"/>
      <c r="W704" s="366"/>
      <c r="X704" s="367"/>
      <c r="Y704" s="368"/>
      <c r="Z704" s="365"/>
      <c r="AA704" s="365"/>
      <c r="AB704" s="365"/>
      <c r="AC704" s="366"/>
      <c r="AD704" s="367"/>
      <c r="AE704" s="368"/>
      <c r="AF704" s="365"/>
      <c r="AG704" s="365"/>
      <c r="AH704" s="365"/>
      <c r="AI704" s="366"/>
      <c r="AJ704" s="367"/>
      <c r="AK704" s="368"/>
    </row>
    <row r="705" spans="2:37" ht="15.75" customHeight="1">
      <c r="B705" s="31"/>
      <c r="D705" s="30"/>
      <c r="E705" s="30"/>
      <c r="F705" s="32"/>
      <c r="H705" s="289"/>
      <c r="I705" s="290"/>
      <c r="J705" s="66"/>
      <c r="K705" s="66"/>
      <c r="L705" s="66"/>
      <c r="M705" s="66"/>
      <c r="N705" s="66"/>
      <c r="O705" s="66"/>
      <c r="P705" s="66"/>
      <c r="Q705" s="66"/>
      <c r="R705" s="365"/>
      <c r="S705" s="365"/>
      <c r="T705" s="365"/>
      <c r="U705" s="365"/>
      <c r="V705" s="365"/>
      <c r="W705" s="366"/>
      <c r="X705" s="367"/>
      <c r="Y705" s="368"/>
      <c r="Z705" s="365"/>
      <c r="AA705" s="365"/>
      <c r="AB705" s="365"/>
      <c r="AC705" s="366"/>
      <c r="AD705" s="367"/>
      <c r="AE705" s="368"/>
      <c r="AF705" s="365"/>
      <c r="AG705" s="365"/>
      <c r="AH705" s="365"/>
      <c r="AI705" s="366"/>
      <c r="AJ705" s="367"/>
      <c r="AK705" s="368"/>
    </row>
    <row r="706" spans="2:37" ht="15.75" customHeight="1">
      <c r="B706" s="31"/>
      <c r="D706" s="30"/>
      <c r="E706" s="30"/>
      <c r="F706" s="32"/>
      <c r="H706" s="289"/>
      <c r="I706" s="290"/>
      <c r="J706" s="66"/>
      <c r="K706" s="66"/>
      <c r="L706" s="66"/>
      <c r="M706" s="66"/>
      <c r="N706" s="66"/>
      <c r="O706" s="66"/>
      <c r="P706" s="66"/>
      <c r="Q706" s="66"/>
      <c r="R706" s="365"/>
      <c r="S706" s="365"/>
      <c r="T706" s="365"/>
      <c r="U706" s="365"/>
      <c r="V706" s="365"/>
      <c r="W706" s="366"/>
      <c r="X706" s="367"/>
      <c r="Y706" s="368"/>
      <c r="Z706" s="365"/>
      <c r="AA706" s="365"/>
      <c r="AB706" s="365"/>
      <c r="AC706" s="366"/>
      <c r="AD706" s="367"/>
      <c r="AE706" s="368"/>
      <c r="AF706" s="365"/>
      <c r="AG706" s="365"/>
      <c r="AH706" s="365"/>
      <c r="AI706" s="366"/>
      <c r="AJ706" s="367"/>
      <c r="AK706" s="368"/>
    </row>
    <row r="707" spans="2:37" ht="15.75" customHeight="1">
      <c r="B707" s="31"/>
      <c r="D707" s="30"/>
      <c r="E707" s="30"/>
      <c r="F707" s="32"/>
      <c r="H707" s="289"/>
      <c r="I707" s="290"/>
      <c r="J707" s="66"/>
      <c r="K707" s="66"/>
      <c r="L707" s="66"/>
      <c r="M707" s="66"/>
      <c r="N707" s="66"/>
      <c r="O707" s="66"/>
      <c r="P707" s="66"/>
      <c r="Q707" s="66"/>
      <c r="R707" s="365"/>
      <c r="S707" s="365"/>
      <c r="T707" s="365"/>
      <c r="U707" s="365"/>
      <c r="V707" s="365"/>
      <c r="W707" s="366"/>
      <c r="X707" s="367"/>
      <c r="Y707" s="368"/>
      <c r="Z707" s="365"/>
      <c r="AA707" s="365"/>
      <c r="AB707" s="365"/>
      <c r="AC707" s="366"/>
      <c r="AD707" s="367"/>
      <c r="AE707" s="368"/>
      <c r="AF707" s="365"/>
      <c r="AG707" s="365"/>
      <c r="AH707" s="365"/>
      <c r="AI707" s="366"/>
      <c r="AJ707" s="367"/>
      <c r="AK707" s="368"/>
    </row>
    <row r="708" spans="2:37" ht="15.75" customHeight="1">
      <c r="B708" s="31"/>
      <c r="D708" s="30"/>
      <c r="E708" s="30"/>
      <c r="F708" s="32"/>
      <c r="H708" s="289"/>
      <c r="I708" s="290"/>
      <c r="J708" s="66"/>
      <c r="K708" s="66"/>
      <c r="L708" s="66"/>
      <c r="M708" s="66"/>
      <c r="N708" s="66"/>
      <c r="O708" s="66"/>
      <c r="P708" s="66"/>
      <c r="Q708" s="66"/>
      <c r="R708" s="365"/>
      <c r="S708" s="365"/>
      <c r="T708" s="365"/>
      <c r="U708" s="365"/>
      <c r="V708" s="365"/>
      <c r="W708" s="366"/>
      <c r="X708" s="367"/>
      <c r="Y708" s="368"/>
      <c r="Z708" s="365"/>
      <c r="AA708" s="365"/>
      <c r="AB708" s="365"/>
      <c r="AC708" s="366"/>
      <c r="AD708" s="367"/>
      <c r="AE708" s="368"/>
      <c r="AF708" s="365"/>
      <c r="AG708" s="365"/>
      <c r="AH708" s="365"/>
      <c r="AI708" s="366"/>
      <c r="AJ708" s="367"/>
      <c r="AK708" s="368"/>
    </row>
    <row r="709" spans="2:37" ht="15.75" customHeight="1">
      <c r="B709" s="31"/>
      <c r="D709" s="30"/>
      <c r="E709" s="30"/>
      <c r="F709" s="32"/>
      <c r="H709" s="289"/>
      <c r="I709" s="290"/>
      <c r="J709" s="66"/>
      <c r="K709" s="66"/>
      <c r="L709" s="66"/>
      <c r="M709" s="66"/>
      <c r="N709" s="66"/>
      <c r="O709" s="66"/>
      <c r="P709" s="66"/>
      <c r="Q709" s="66"/>
      <c r="R709" s="365"/>
      <c r="S709" s="365"/>
      <c r="T709" s="365"/>
      <c r="U709" s="365"/>
      <c r="V709" s="365"/>
      <c r="W709" s="366"/>
      <c r="X709" s="367"/>
      <c r="Y709" s="368"/>
      <c r="Z709" s="365"/>
      <c r="AA709" s="365"/>
      <c r="AB709" s="365"/>
      <c r="AC709" s="366"/>
      <c r="AD709" s="367"/>
      <c r="AE709" s="368"/>
      <c r="AF709" s="365"/>
      <c r="AG709" s="365"/>
      <c r="AH709" s="365"/>
      <c r="AI709" s="366"/>
      <c r="AJ709" s="367"/>
      <c r="AK709" s="368"/>
    </row>
    <row r="710" spans="2:37" ht="15.75" customHeight="1">
      <c r="B710" s="31"/>
      <c r="D710" s="30"/>
      <c r="E710" s="30"/>
      <c r="F710" s="32"/>
      <c r="H710" s="289"/>
      <c r="I710" s="290"/>
      <c r="J710" s="66"/>
      <c r="K710" s="66"/>
      <c r="L710" s="66"/>
      <c r="M710" s="66"/>
      <c r="N710" s="66"/>
      <c r="O710" s="66"/>
      <c r="P710" s="66"/>
      <c r="Q710" s="66"/>
      <c r="R710" s="365"/>
      <c r="S710" s="365"/>
      <c r="T710" s="365"/>
      <c r="U710" s="365"/>
      <c r="V710" s="365"/>
      <c r="W710" s="366"/>
      <c r="X710" s="367"/>
      <c r="Y710" s="368"/>
      <c r="Z710" s="365"/>
      <c r="AA710" s="365"/>
      <c r="AB710" s="365"/>
      <c r="AC710" s="366"/>
      <c r="AD710" s="367"/>
      <c r="AE710" s="368"/>
      <c r="AF710" s="365"/>
      <c r="AG710" s="365"/>
      <c r="AH710" s="365"/>
      <c r="AI710" s="366"/>
      <c r="AJ710" s="367"/>
      <c r="AK710" s="368"/>
    </row>
    <row r="711" spans="2:37" ht="15.75" customHeight="1">
      <c r="B711" s="31"/>
      <c r="D711" s="30"/>
      <c r="E711" s="30"/>
      <c r="F711" s="32"/>
      <c r="H711" s="289"/>
      <c r="I711" s="290"/>
      <c r="J711" s="66"/>
      <c r="K711" s="66"/>
      <c r="L711" s="66"/>
      <c r="M711" s="66"/>
      <c r="N711" s="66"/>
      <c r="O711" s="66"/>
      <c r="P711" s="66"/>
      <c r="Q711" s="66"/>
      <c r="R711" s="365"/>
      <c r="S711" s="365"/>
      <c r="T711" s="365"/>
      <c r="U711" s="365"/>
      <c r="V711" s="365"/>
      <c r="W711" s="366"/>
      <c r="X711" s="367"/>
      <c r="Y711" s="368"/>
      <c r="Z711" s="365"/>
      <c r="AA711" s="365"/>
      <c r="AB711" s="365"/>
      <c r="AC711" s="366"/>
      <c r="AD711" s="367"/>
      <c r="AE711" s="368"/>
      <c r="AF711" s="365"/>
      <c r="AG711" s="365"/>
      <c r="AH711" s="365"/>
      <c r="AI711" s="366"/>
      <c r="AJ711" s="367"/>
      <c r="AK711" s="368"/>
    </row>
    <row r="712" spans="2:37" ht="15.75" customHeight="1">
      <c r="B712" s="31"/>
      <c r="D712" s="30"/>
      <c r="E712" s="30"/>
      <c r="F712" s="32"/>
      <c r="H712" s="289"/>
      <c r="I712" s="290"/>
      <c r="J712" s="66"/>
      <c r="K712" s="66"/>
      <c r="L712" s="66"/>
      <c r="M712" s="66"/>
      <c r="N712" s="66"/>
      <c r="O712" s="66"/>
      <c r="P712" s="66"/>
      <c r="Q712" s="66"/>
      <c r="R712" s="365"/>
      <c r="S712" s="365"/>
      <c r="T712" s="365"/>
      <c r="U712" s="365"/>
      <c r="V712" s="365"/>
      <c r="W712" s="366"/>
      <c r="X712" s="367"/>
      <c r="Y712" s="368"/>
      <c r="Z712" s="365"/>
      <c r="AA712" s="365"/>
      <c r="AB712" s="365"/>
      <c r="AC712" s="366"/>
      <c r="AD712" s="367"/>
      <c r="AE712" s="368"/>
      <c r="AF712" s="365"/>
      <c r="AG712" s="365"/>
      <c r="AH712" s="365"/>
      <c r="AI712" s="366"/>
      <c r="AJ712" s="367"/>
      <c r="AK712" s="368"/>
    </row>
    <row r="713" spans="2:37" ht="15.75" customHeight="1">
      <c r="B713" s="31"/>
      <c r="D713" s="30"/>
      <c r="E713" s="30"/>
      <c r="F713" s="32"/>
      <c r="H713" s="289"/>
      <c r="I713" s="290"/>
      <c r="J713" s="66"/>
      <c r="K713" s="66"/>
      <c r="L713" s="66"/>
      <c r="M713" s="66"/>
      <c r="N713" s="66"/>
      <c r="O713" s="66"/>
      <c r="P713" s="66"/>
      <c r="Q713" s="66"/>
      <c r="R713" s="365"/>
      <c r="S713" s="365"/>
      <c r="T713" s="365"/>
      <c r="U713" s="365"/>
      <c r="V713" s="365"/>
      <c r="W713" s="366"/>
      <c r="X713" s="367"/>
      <c r="Y713" s="368"/>
      <c r="Z713" s="365"/>
      <c r="AA713" s="365"/>
      <c r="AB713" s="365"/>
      <c r="AC713" s="366"/>
      <c r="AD713" s="367"/>
      <c r="AE713" s="368"/>
      <c r="AF713" s="365"/>
      <c r="AG713" s="365"/>
      <c r="AH713" s="365"/>
      <c r="AI713" s="366"/>
      <c r="AJ713" s="367"/>
      <c r="AK713" s="368"/>
    </row>
    <row r="714" spans="2:37" ht="15.75" customHeight="1">
      <c r="B714" s="31"/>
      <c r="D714" s="30"/>
      <c r="E714" s="30"/>
      <c r="F714" s="32"/>
      <c r="H714" s="289"/>
      <c r="I714" s="290"/>
      <c r="J714" s="66"/>
      <c r="K714" s="66"/>
      <c r="L714" s="66"/>
      <c r="M714" s="66"/>
      <c r="N714" s="66"/>
      <c r="O714" s="66"/>
      <c r="P714" s="66"/>
      <c r="Q714" s="66"/>
      <c r="R714" s="365"/>
      <c r="S714" s="365"/>
      <c r="T714" s="365"/>
      <c r="U714" s="365"/>
      <c r="V714" s="365"/>
      <c r="W714" s="366"/>
      <c r="X714" s="367"/>
      <c r="Y714" s="368"/>
      <c r="Z714" s="365"/>
      <c r="AA714" s="365"/>
      <c r="AB714" s="365"/>
      <c r="AC714" s="366"/>
      <c r="AD714" s="367"/>
      <c r="AE714" s="368"/>
      <c r="AF714" s="365"/>
      <c r="AG714" s="365"/>
      <c r="AH714" s="365"/>
      <c r="AI714" s="366"/>
      <c r="AJ714" s="367"/>
      <c r="AK714" s="368"/>
    </row>
    <row r="715" spans="2:37" ht="15.75" customHeight="1">
      <c r="B715" s="31"/>
      <c r="D715" s="30"/>
      <c r="E715" s="30"/>
      <c r="F715" s="32"/>
      <c r="H715" s="289"/>
      <c r="I715" s="290"/>
      <c r="J715" s="66"/>
      <c r="K715" s="66"/>
      <c r="L715" s="66"/>
      <c r="M715" s="66"/>
      <c r="N715" s="66"/>
      <c r="O715" s="66"/>
      <c r="P715" s="66"/>
      <c r="Q715" s="66"/>
      <c r="R715" s="365"/>
      <c r="S715" s="365"/>
      <c r="T715" s="365"/>
      <c r="U715" s="365"/>
      <c r="V715" s="365"/>
      <c r="W715" s="366"/>
      <c r="X715" s="367"/>
      <c r="Y715" s="368"/>
      <c r="Z715" s="365"/>
      <c r="AA715" s="365"/>
      <c r="AB715" s="365"/>
      <c r="AC715" s="366"/>
      <c r="AD715" s="367"/>
      <c r="AE715" s="368"/>
      <c r="AF715" s="365"/>
      <c r="AG715" s="365"/>
      <c r="AH715" s="365"/>
      <c r="AI715" s="366"/>
      <c r="AJ715" s="367"/>
      <c r="AK715" s="368"/>
    </row>
    <row r="716" spans="2:37" ht="15.75" customHeight="1">
      <c r="B716" s="31"/>
      <c r="D716" s="30"/>
      <c r="E716" s="30"/>
      <c r="F716" s="32"/>
      <c r="H716" s="289"/>
      <c r="I716" s="290"/>
      <c r="J716" s="66"/>
      <c r="K716" s="66"/>
      <c r="L716" s="66"/>
      <c r="M716" s="66"/>
      <c r="N716" s="66"/>
      <c r="O716" s="66"/>
      <c r="P716" s="66"/>
      <c r="Q716" s="66"/>
      <c r="R716" s="365"/>
      <c r="S716" s="365"/>
      <c r="T716" s="365"/>
      <c r="U716" s="365"/>
      <c r="V716" s="365"/>
      <c r="W716" s="366"/>
      <c r="X716" s="367"/>
      <c r="Y716" s="368"/>
      <c r="Z716" s="365"/>
      <c r="AA716" s="365"/>
      <c r="AB716" s="365"/>
      <c r="AC716" s="366"/>
      <c r="AD716" s="367"/>
      <c r="AE716" s="368"/>
      <c r="AF716" s="365"/>
      <c r="AG716" s="365"/>
      <c r="AH716" s="365"/>
      <c r="AI716" s="366"/>
      <c r="AJ716" s="367"/>
      <c r="AK716" s="368"/>
    </row>
    <row r="717" spans="2:37" ht="15.75" customHeight="1">
      <c r="B717" s="31"/>
      <c r="D717" s="30"/>
      <c r="E717" s="30"/>
      <c r="F717" s="32"/>
      <c r="H717" s="289"/>
      <c r="I717" s="290"/>
      <c r="J717" s="66"/>
      <c r="K717" s="66"/>
      <c r="L717" s="66"/>
      <c r="M717" s="66"/>
      <c r="N717" s="66"/>
      <c r="O717" s="66"/>
      <c r="P717" s="66"/>
      <c r="Q717" s="66"/>
      <c r="R717" s="365"/>
      <c r="S717" s="365"/>
      <c r="T717" s="365"/>
      <c r="U717" s="365"/>
      <c r="V717" s="365"/>
      <c r="W717" s="366"/>
      <c r="X717" s="367"/>
      <c r="Y717" s="368"/>
      <c r="Z717" s="365"/>
      <c r="AA717" s="365"/>
      <c r="AB717" s="365"/>
      <c r="AC717" s="366"/>
      <c r="AD717" s="367"/>
      <c r="AE717" s="368"/>
      <c r="AF717" s="365"/>
      <c r="AG717" s="365"/>
      <c r="AH717" s="365"/>
      <c r="AI717" s="366"/>
      <c r="AJ717" s="367"/>
      <c r="AK717" s="368"/>
    </row>
    <row r="718" spans="2:37" ht="15.75" customHeight="1">
      <c r="B718" s="31"/>
      <c r="D718" s="30"/>
      <c r="E718" s="30"/>
      <c r="F718" s="32"/>
      <c r="H718" s="289"/>
      <c r="I718" s="290"/>
      <c r="J718" s="66"/>
      <c r="K718" s="66"/>
      <c r="L718" s="66"/>
      <c r="M718" s="66"/>
      <c r="N718" s="66"/>
      <c r="O718" s="66"/>
      <c r="P718" s="66"/>
      <c r="Q718" s="66"/>
      <c r="R718" s="365"/>
      <c r="S718" s="365"/>
      <c r="T718" s="365"/>
      <c r="U718" s="365"/>
      <c r="V718" s="365"/>
      <c r="W718" s="366"/>
      <c r="X718" s="367"/>
      <c r="Y718" s="368"/>
      <c r="Z718" s="365"/>
      <c r="AA718" s="365"/>
      <c r="AB718" s="365"/>
      <c r="AC718" s="366"/>
      <c r="AD718" s="367"/>
      <c r="AE718" s="368"/>
      <c r="AF718" s="365"/>
      <c r="AG718" s="365"/>
      <c r="AH718" s="365"/>
      <c r="AI718" s="366"/>
      <c r="AJ718" s="367"/>
      <c r="AK718" s="368"/>
    </row>
    <row r="719" spans="2:37" ht="15.75" customHeight="1">
      <c r="B719" s="31"/>
      <c r="D719" s="30"/>
      <c r="E719" s="30"/>
      <c r="F719" s="32"/>
      <c r="H719" s="289"/>
      <c r="I719" s="290"/>
      <c r="J719" s="66"/>
      <c r="K719" s="66"/>
      <c r="L719" s="66"/>
      <c r="M719" s="66"/>
      <c r="N719" s="66"/>
      <c r="O719" s="66"/>
      <c r="P719" s="66"/>
      <c r="Q719" s="66"/>
      <c r="R719" s="365"/>
      <c r="S719" s="365"/>
      <c r="T719" s="365"/>
      <c r="U719" s="365"/>
      <c r="V719" s="365"/>
      <c r="W719" s="366"/>
      <c r="X719" s="367"/>
      <c r="Y719" s="368"/>
      <c r="Z719" s="365"/>
      <c r="AA719" s="365"/>
      <c r="AB719" s="365"/>
      <c r="AC719" s="366"/>
      <c r="AD719" s="367"/>
      <c r="AE719" s="368"/>
      <c r="AF719" s="365"/>
      <c r="AG719" s="365"/>
      <c r="AH719" s="365"/>
      <c r="AI719" s="366"/>
      <c r="AJ719" s="367"/>
      <c r="AK719" s="368"/>
    </row>
    <row r="720" spans="2:37" ht="15.75" customHeight="1">
      <c r="B720" s="31"/>
      <c r="D720" s="30"/>
      <c r="E720" s="30"/>
      <c r="F720" s="32"/>
      <c r="H720" s="289"/>
      <c r="I720" s="290"/>
      <c r="J720" s="66"/>
      <c r="K720" s="66"/>
      <c r="L720" s="66"/>
      <c r="M720" s="66"/>
      <c r="N720" s="66"/>
      <c r="O720" s="66"/>
      <c r="P720" s="66"/>
      <c r="Q720" s="66"/>
      <c r="R720" s="365"/>
      <c r="S720" s="365"/>
      <c r="T720" s="365"/>
      <c r="U720" s="365"/>
      <c r="V720" s="365"/>
      <c r="W720" s="366"/>
      <c r="X720" s="367"/>
      <c r="Y720" s="368"/>
      <c r="Z720" s="365"/>
      <c r="AA720" s="365"/>
      <c r="AB720" s="365"/>
      <c r="AC720" s="366"/>
      <c r="AD720" s="367"/>
      <c r="AE720" s="368"/>
      <c r="AF720" s="365"/>
      <c r="AG720" s="365"/>
      <c r="AH720" s="365"/>
      <c r="AI720" s="366"/>
      <c r="AJ720" s="367"/>
      <c r="AK720" s="368"/>
    </row>
    <row r="721" spans="2:37" ht="15.75" customHeight="1">
      <c r="B721" s="31"/>
      <c r="D721" s="30"/>
      <c r="E721" s="30"/>
      <c r="F721" s="32"/>
      <c r="H721" s="289"/>
      <c r="I721" s="290"/>
      <c r="J721" s="66"/>
      <c r="K721" s="66"/>
      <c r="L721" s="66"/>
      <c r="M721" s="66"/>
      <c r="N721" s="66"/>
      <c r="O721" s="66"/>
      <c r="P721" s="66"/>
      <c r="Q721" s="66"/>
      <c r="R721" s="365"/>
      <c r="S721" s="365"/>
      <c r="T721" s="365"/>
      <c r="U721" s="365"/>
      <c r="V721" s="365"/>
      <c r="W721" s="366"/>
      <c r="X721" s="367"/>
      <c r="Y721" s="368"/>
      <c r="Z721" s="365"/>
      <c r="AA721" s="365"/>
      <c r="AB721" s="365"/>
      <c r="AC721" s="366"/>
      <c r="AD721" s="367"/>
      <c r="AE721" s="368"/>
      <c r="AF721" s="365"/>
      <c r="AG721" s="365"/>
      <c r="AH721" s="365"/>
      <c r="AI721" s="366"/>
      <c r="AJ721" s="367"/>
      <c r="AK721" s="368"/>
    </row>
    <row r="722" spans="2:37" ht="15.75" customHeight="1">
      <c r="B722" s="31"/>
      <c r="D722" s="30"/>
      <c r="E722" s="30"/>
      <c r="F722" s="32"/>
      <c r="H722" s="289"/>
      <c r="I722" s="290"/>
      <c r="J722" s="66"/>
      <c r="K722" s="66"/>
      <c r="L722" s="66"/>
      <c r="M722" s="66"/>
      <c r="N722" s="66"/>
      <c r="O722" s="66"/>
      <c r="P722" s="66"/>
      <c r="Q722" s="66"/>
      <c r="R722" s="365"/>
      <c r="S722" s="365"/>
      <c r="T722" s="365"/>
      <c r="U722" s="365"/>
      <c r="V722" s="365"/>
      <c r="W722" s="366"/>
      <c r="X722" s="367"/>
      <c r="Y722" s="368"/>
      <c r="Z722" s="365"/>
      <c r="AA722" s="365"/>
      <c r="AB722" s="365"/>
      <c r="AC722" s="366"/>
      <c r="AD722" s="367"/>
      <c r="AE722" s="368"/>
      <c r="AF722" s="365"/>
      <c r="AG722" s="365"/>
      <c r="AH722" s="365"/>
      <c r="AI722" s="366"/>
      <c r="AJ722" s="367"/>
      <c r="AK722" s="368"/>
    </row>
    <row r="723" spans="2:37" ht="15.75" customHeight="1">
      <c r="B723" s="31"/>
      <c r="D723" s="30"/>
      <c r="E723" s="30"/>
      <c r="F723" s="32"/>
      <c r="H723" s="289"/>
      <c r="I723" s="290"/>
      <c r="J723" s="66"/>
      <c r="K723" s="66"/>
      <c r="L723" s="66"/>
      <c r="M723" s="66"/>
      <c r="N723" s="66"/>
      <c r="O723" s="66"/>
      <c r="P723" s="66"/>
      <c r="Q723" s="66"/>
      <c r="R723" s="365"/>
      <c r="S723" s="365"/>
      <c r="T723" s="365"/>
      <c r="U723" s="365"/>
      <c r="V723" s="365"/>
      <c r="W723" s="366"/>
      <c r="X723" s="367"/>
      <c r="Y723" s="368"/>
      <c r="Z723" s="365"/>
      <c r="AA723" s="365"/>
      <c r="AB723" s="365"/>
      <c r="AC723" s="366"/>
      <c r="AD723" s="367"/>
      <c r="AE723" s="368"/>
      <c r="AF723" s="365"/>
      <c r="AG723" s="365"/>
      <c r="AH723" s="365"/>
      <c r="AI723" s="366"/>
      <c r="AJ723" s="367"/>
      <c r="AK723" s="368"/>
    </row>
    <row r="724" spans="2:37" ht="15.75" customHeight="1">
      <c r="B724" s="31"/>
      <c r="D724" s="30"/>
      <c r="E724" s="30"/>
      <c r="F724" s="32"/>
      <c r="H724" s="289"/>
      <c r="I724" s="290"/>
      <c r="J724" s="66"/>
      <c r="K724" s="66"/>
      <c r="L724" s="66"/>
      <c r="M724" s="66"/>
      <c r="N724" s="66"/>
      <c r="O724" s="66"/>
      <c r="P724" s="66"/>
      <c r="Q724" s="66"/>
      <c r="R724" s="365"/>
      <c r="S724" s="365"/>
      <c r="T724" s="365"/>
      <c r="U724" s="365"/>
      <c r="V724" s="365"/>
      <c r="W724" s="366"/>
      <c r="X724" s="367"/>
      <c r="Y724" s="368"/>
      <c r="Z724" s="365"/>
      <c r="AA724" s="365"/>
      <c r="AB724" s="365"/>
      <c r="AC724" s="366"/>
      <c r="AD724" s="367"/>
      <c r="AE724" s="368"/>
      <c r="AF724" s="365"/>
      <c r="AG724" s="365"/>
      <c r="AH724" s="365"/>
      <c r="AI724" s="366"/>
      <c r="AJ724" s="367"/>
      <c r="AK724" s="368"/>
    </row>
    <row r="725" spans="2:37" ht="15.75" customHeight="1">
      <c r="B725" s="31"/>
      <c r="D725" s="30"/>
      <c r="E725" s="30"/>
      <c r="F725" s="32"/>
      <c r="H725" s="289"/>
      <c r="I725" s="290"/>
      <c r="J725" s="66"/>
      <c r="K725" s="66"/>
      <c r="L725" s="66"/>
      <c r="M725" s="66"/>
      <c r="N725" s="66"/>
      <c r="O725" s="66"/>
      <c r="P725" s="66"/>
      <c r="Q725" s="66"/>
      <c r="R725" s="365"/>
      <c r="S725" s="365"/>
      <c r="T725" s="365"/>
      <c r="U725" s="365"/>
      <c r="V725" s="365"/>
      <c r="W725" s="366"/>
      <c r="X725" s="367"/>
      <c r="Y725" s="368"/>
      <c r="Z725" s="365"/>
      <c r="AA725" s="365"/>
      <c r="AB725" s="365"/>
      <c r="AC725" s="366"/>
      <c r="AD725" s="367"/>
      <c r="AE725" s="368"/>
      <c r="AF725" s="365"/>
      <c r="AG725" s="365"/>
      <c r="AH725" s="365"/>
      <c r="AI725" s="366"/>
      <c r="AJ725" s="367"/>
      <c r="AK725" s="368"/>
    </row>
    <row r="726" spans="2:37" ht="15.75" customHeight="1">
      <c r="B726" s="31"/>
      <c r="D726" s="30"/>
      <c r="E726" s="30"/>
      <c r="F726" s="32"/>
      <c r="H726" s="289"/>
      <c r="I726" s="290"/>
      <c r="J726" s="66"/>
      <c r="K726" s="66"/>
      <c r="L726" s="66"/>
      <c r="M726" s="66"/>
      <c r="N726" s="66"/>
      <c r="O726" s="66"/>
      <c r="P726" s="66"/>
      <c r="Q726" s="66"/>
      <c r="R726" s="365"/>
      <c r="S726" s="365"/>
      <c r="T726" s="365"/>
      <c r="U726" s="365"/>
      <c r="V726" s="365"/>
      <c r="W726" s="366"/>
      <c r="X726" s="367"/>
      <c r="Y726" s="368"/>
      <c r="Z726" s="365"/>
      <c r="AA726" s="365"/>
      <c r="AB726" s="365"/>
      <c r="AC726" s="366"/>
      <c r="AD726" s="367"/>
      <c r="AE726" s="368"/>
      <c r="AF726" s="365"/>
      <c r="AG726" s="365"/>
      <c r="AH726" s="365"/>
      <c r="AI726" s="366"/>
      <c r="AJ726" s="367"/>
      <c r="AK726" s="368"/>
    </row>
    <row r="727" spans="2:37" ht="15.75" customHeight="1">
      <c r="B727" s="31"/>
      <c r="D727" s="30"/>
      <c r="E727" s="30"/>
      <c r="F727" s="32"/>
      <c r="H727" s="289"/>
      <c r="I727" s="290"/>
      <c r="J727" s="66"/>
      <c r="K727" s="66"/>
      <c r="L727" s="66"/>
      <c r="M727" s="66"/>
      <c r="N727" s="66"/>
      <c r="O727" s="66"/>
      <c r="P727" s="66"/>
      <c r="Q727" s="66"/>
      <c r="R727" s="365"/>
      <c r="S727" s="365"/>
      <c r="T727" s="365"/>
      <c r="U727" s="365"/>
      <c r="V727" s="365"/>
      <c r="W727" s="366"/>
      <c r="X727" s="367"/>
      <c r="Y727" s="368"/>
      <c r="Z727" s="365"/>
      <c r="AA727" s="365"/>
      <c r="AB727" s="365"/>
      <c r="AC727" s="366"/>
      <c r="AD727" s="367"/>
      <c r="AE727" s="368"/>
      <c r="AF727" s="365"/>
      <c r="AG727" s="365"/>
      <c r="AH727" s="365"/>
      <c r="AI727" s="366"/>
      <c r="AJ727" s="367"/>
      <c r="AK727" s="368"/>
    </row>
    <row r="728" spans="2:37" ht="15.75" customHeight="1">
      <c r="B728" s="31"/>
      <c r="D728" s="30"/>
      <c r="E728" s="30"/>
      <c r="F728" s="32"/>
      <c r="H728" s="289"/>
      <c r="I728" s="290"/>
      <c r="J728" s="66"/>
      <c r="K728" s="66"/>
      <c r="L728" s="66"/>
      <c r="M728" s="66"/>
      <c r="N728" s="66"/>
      <c r="O728" s="66"/>
      <c r="P728" s="66"/>
      <c r="Q728" s="66"/>
      <c r="R728" s="365"/>
      <c r="S728" s="365"/>
      <c r="T728" s="365"/>
      <c r="U728" s="365"/>
      <c r="V728" s="365"/>
      <c r="W728" s="366"/>
      <c r="X728" s="367"/>
      <c r="Y728" s="368"/>
      <c r="Z728" s="365"/>
      <c r="AA728" s="365"/>
      <c r="AB728" s="365"/>
      <c r="AC728" s="366"/>
      <c r="AD728" s="367"/>
      <c r="AE728" s="368"/>
      <c r="AF728" s="365"/>
      <c r="AG728" s="365"/>
      <c r="AH728" s="365"/>
      <c r="AI728" s="366"/>
      <c r="AJ728" s="367"/>
      <c r="AK728" s="368"/>
    </row>
    <row r="729" spans="2:37" ht="15.75" customHeight="1">
      <c r="B729" s="31"/>
      <c r="D729" s="30"/>
      <c r="E729" s="30"/>
      <c r="F729" s="32"/>
      <c r="H729" s="289"/>
      <c r="I729" s="290"/>
      <c r="J729" s="66"/>
      <c r="K729" s="66"/>
      <c r="L729" s="66"/>
      <c r="M729" s="66"/>
      <c r="N729" s="66"/>
      <c r="O729" s="66"/>
      <c r="P729" s="66"/>
      <c r="Q729" s="66"/>
      <c r="R729" s="365"/>
      <c r="S729" s="365"/>
      <c r="T729" s="365"/>
      <c r="U729" s="365"/>
      <c r="V729" s="365"/>
      <c r="W729" s="366"/>
      <c r="X729" s="367"/>
      <c r="Y729" s="368"/>
      <c r="Z729" s="365"/>
      <c r="AA729" s="365"/>
      <c r="AB729" s="365"/>
      <c r="AC729" s="366"/>
      <c r="AD729" s="367"/>
      <c r="AE729" s="368"/>
      <c r="AF729" s="365"/>
      <c r="AG729" s="365"/>
      <c r="AH729" s="365"/>
      <c r="AI729" s="366"/>
      <c r="AJ729" s="367"/>
      <c r="AK729" s="368"/>
    </row>
    <row r="730" spans="2:37" ht="15.75" customHeight="1">
      <c r="B730" s="31"/>
      <c r="D730" s="30"/>
      <c r="E730" s="30"/>
      <c r="F730" s="32"/>
      <c r="H730" s="289"/>
      <c r="I730" s="290"/>
      <c r="J730" s="66"/>
      <c r="K730" s="66"/>
      <c r="L730" s="66"/>
      <c r="M730" s="66"/>
      <c r="N730" s="66"/>
      <c r="O730" s="66"/>
      <c r="P730" s="66"/>
      <c r="Q730" s="66"/>
      <c r="R730" s="365"/>
      <c r="S730" s="365"/>
      <c r="T730" s="365"/>
      <c r="U730" s="365"/>
      <c r="V730" s="365"/>
      <c r="W730" s="366"/>
      <c r="X730" s="367"/>
      <c r="Y730" s="368"/>
      <c r="Z730" s="365"/>
      <c r="AA730" s="365"/>
      <c r="AB730" s="365"/>
      <c r="AC730" s="366"/>
      <c r="AD730" s="367"/>
      <c r="AE730" s="368"/>
      <c r="AF730" s="365"/>
      <c r="AG730" s="365"/>
      <c r="AH730" s="365"/>
      <c r="AI730" s="366"/>
      <c r="AJ730" s="367"/>
      <c r="AK730" s="368"/>
    </row>
    <row r="731" spans="2:37" ht="15.75" customHeight="1">
      <c r="B731" s="31"/>
      <c r="D731" s="30"/>
      <c r="E731" s="30"/>
      <c r="F731" s="32"/>
      <c r="H731" s="289"/>
      <c r="I731" s="290"/>
      <c r="J731" s="66"/>
      <c r="K731" s="66"/>
      <c r="L731" s="66"/>
      <c r="M731" s="66"/>
      <c r="N731" s="66"/>
      <c r="O731" s="66"/>
      <c r="P731" s="66"/>
      <c r="Q731" s="66"/>
      <c r="R731" s="365"/>
      <c r="S731" s="365"/>
      <c r="T731" s="365"/>
      <c r="U731" s="365"/>
      <c r="V731" s="365"/>
      <c r="W731" s="366"/>
      <c r="X731" s="367"/>
      <c r="Y731" s="368"/>
      <c r="Z731" s="365"/>
      <c r="AA731" s="365"/>
      <c r="AB731" s="365"/>
      <c r="AC731" s="366"/>
      <c r="AD731" s="367"/>
      <c r="AE731" s="368"/>
      <c r="AF731" s="365"/>
      <c r="AG731" s="365"/>
      <c r="AH731" s="365"/>
      <c r="AI731" s="366"/>
      <c r="AJ731" s="367"/>
      <c r="AK731" s="368"/>
    </row>
    <row r="732" spans="2:37" ht="15.75" customHeight="1">
      <c r="B732" s="31"/>
      <c r="D732" s="30"/>
      <c r="E732" s="30"/>
      <c r="F732" s="32"/>
      <c r="H732" s="289"/>
      <c r="I732" s="290"/>
      <c r="J732" s="66"/>
      <c r="K732" s="66"/>
      <c r="L732" s="66"/>
      <c r="M732" s="66"/>
      <c r="N732" s="66"/>
      <c r="O732" s="66"/>
      <c r="P732" s="66"/>
      <c r="Q732" s="66"/>
      <c r="R732" s="365"/>
      <c r="S732" s="365"/>
      <c r="T732" s="365"/>
      <c r="U732" s="365"/>
      <c r="V732" s="365"/>
      <c r="W732" s="366"/>
      <c r="X732" s="367"/>
      <c r="Y732" s="368"/>
      <c r="Z732" s="365"/>
      <c r="AA732" s="365"/>
      <c r="AB732" s="365"/>
      <c r="AC732" s="366"/>
      <c r="AD732" s="367"/>
      <c r="AE732" s="368"/>
      <c r="AF732" s="365"/>
      <c r="AG732" s="365"/>
      <c r="AH732" s="365"/>
      <c r="AI732" s="366"/>
      <c r="AJ732" s="367"/>
      <c r="AK732" s="368"/>
    </row>
    <row r="733" spans="2:37" ht="15.75" customHeight="1">
      <c r="B733" s="31"/>
      <c r="D733" s="30"/>
      <c r="E733" s="30"/>
      <c r="F733" s="32"/>
      <c r="H733" s="289"/>
      <c r="I733" s="290"/>
      <c r="J733" s="66"/>
      <c r="K733" s="66"/>
      <c r="L733" s="66"/>
      <c r="M733" s="66"/>
      <c r="N733" s="66"/>
      <c r="O733" s="66"/>
      <c r="P733" s="66"/>
      <c r="Q733" s="66"/>
      <c r="R733" s="365"/>
      <c r="S733" s="365"/>
      <c r="T733" s="365"/>
      <c r="U733" s="365"/>
      <c r="V733" s="365"/>
      <c r="W733" s="366"/>
      <c r="X733" s="367"/>
      <c r="Y733" s="368"/>
      <c r="Z733" s="365"/>
      <c r="AA733" s="365"/>
      <c r="AB733" s="365"/>
      <c r="AC733" s="366"/>
      <c r="AD733" s="367"/>
      <c r="AE733" s="368"/>
      <c r="AF733" s="365"/>
      <c r="AG733" s="365"/>
      <c r="AH733" s="365"/>
      <c r="AI733" s="366"/>
      <c r="AJ733" s="367"/>
      <c r="AK733" s="368"/>
    </row>
    <row r="734" spans="2:37" ht="15.75" customHeight="1">
      <c r="B734" s="31"/>
      <c r="D734" s="30"/>
      <c r="E734" s="30"/>
      <c r="F734" s="32"/>
      <c r="H734" s="289"/>
      <c r="I734" s="290"/>
      <c r="J734" s="66"/>
      <c r="K734" s="66"/>
      <c r="L734" s="66"/>
      <c r="M734" s="66"/>
      <c r="N734" s="66"/>
      <c r="O734" s="66"/>
      <c r="P734" s="66"/>
      <c r="Q734" s="66"/>
      <c r="R734" s="365"/>
      <c r="S734" s="365"/>
      <c r="T734" s="365"/>
      <c r="U734" s="365"/>
      <c r="V734" s="365"/>
      <c r="W734" s="366"/>
      <c r="X734" s="367"/>
      <c r="Y734" s="368"/>
      <c r="Z734" s="365"/>
      <c r="AA734" s="365"/>
      <c r="AB734" s="365"/>
      <c r="AC734" s="366"/>
      <c r="AD734" s="367"/>
      <c r="AE734" s="368"/>
      <c r="AF734" s="365"/>
      <c r="AG734" s="365"/>
      <c r="AH734" s="365"/>
      <c r="AI734" s="366"/>
      <c r="AJ734" s="367"/>
      <c r="AK734" s="368"/>
    </row>
    <row r="735" spans="2:37" ht="15.75" customHeight="1">
      <c r="B735" s="31"/>
      <c r="D735" s="30"/>
      <c r="E735" s="30"/>
      <c r="F735" s="32"/>
      <c r="H735" s="289"/>
      <c r="I735" s="290"/>
      <c r="J735" s="66"/>
      <c r="K735" s="66"/>
      <c r="L735" s="66"/>
      <c r="M735" s="66"/>
      <c r="N735" s="66"/>
      <c r="O735" s="66"/>
      <c r="P735" s="66"/>
      <c r="Q735" s="66"/>
      <c r="R735" s="365"/>
      <c r="S735" s="365"/>
      <c r="T735" s="365"/>
      <c r="U735" s="365"/>
      <c r="V735" s="365"/>
      <c r="W735" s="366"/>
      <c r="X735" s="367"/>
      <c r="Y735" s="368"/>
      <c r="Z735" s="365"/>
      <c r="AA735" s="365"/>
      <c r="AB735" s="365"/>
      <c r="AC735" s="366"/>
      <c r="AD735" s="367"/>
      <c r="AE735" s="368"/>
      <c r="AF735" s="365"/>
      <c r="AG735" s="365"/>
      <c r="AH735" s="365"/>
      <c r="AI735" s="366"/>
      <c r="AJ735" s="367"/>
      <c r="AK735" s="368"/>
    </row>
    <row r="736" spans="2:37" ht="15.75" customHeight="1">
      <c r="B736" s="31"/>
      <c r="D736" s="30"/>
      <c r="E736" s="30"/>
      <c r="F736" s="32"/>
      <c r="H736" s="289"/>
      <c r="I736" s="290"/>
      <c r="J736" s="66"/>
      <c r="K736" s="66"/>
      <c r="L736" s="66"/>
      <c r="M736" s="66"/>
      <c r="N736" s="66"/>
      <c r="O736" s="66"/>
      <c r="P736" s="66"/>
      <c r="Q736" s="66"/>
      <c r="R736" s="365"/>
      <c r="S736" s="365"/>
      <c r="T736" s="365"/>
      <c r="U736" s="365"/>
      <c r="V736" s="365"/>
      <c r="W736" s="366"/>
      <c r="X736" s="367"/>
      <c r="Y736" s="368"/>
      <c r="Z736" s="365"/>
      <c r="AA736" s="365"/>
      <c r="AB736" s="365"/>
      <c r="AC736" s="366"/>
      <c r="AD736" s="367"/>
      <c r="AE736" s="368"/>
      <c r="AF736" s="365"/>
      <c r="AG736" s="365"/>
      <c r="AH736" s="365"/>
      <c r="AI736" s="366"/>
      <c r="AJ736" s="367"/>
      <c r="AK736" s="368"/>
    </row>
    <row r="737" spans="2:37" ht="15.75" customHeight="1">
      <c r="B737" s="31"/>
      <c r="D737" s="30"/>
      <c r="E737" s="30"/>
      <c r="F737" s="32"/>
      <c r="H737" s="289"/>
      <c r="I737" s="290"/>
      <c r="J737" s="66"/>
      <c r="K737" s="66"/>
      <c r="L737" s="66"/>
      <c r="M737" s="66"/>
      <c r="N737" s="66"/>
      <c r="O737" s="66"/>
      <c r="P737" s="66"/>
      <c r="Q737" s="66"/>
      <c r="R737" s="365"/>
      <c r="S737" s="365"/>
      <c r="T737" s="365"/>
      <c r="U737" s="365"/>
      <c r="V737" s="365"/>
      <c r="W737" s="366"/>
      <c r="X737" s="367"/>
      <c r="Y737" s="368"/>
      <c r="Z737" s="365"/>
      <c r="AA737" s="365"/>
      <c r="AB737" s="365"/>
      <c r="AC737" s="366"/>
      <c r="AD737" s="367"/>
      <c r="AE737" s="368"/>
      <c r="AF737" s="365"/>
      <c r="AG737" s="365"/>
      <c r="AH737" s="365"/>
      <c r="AI737" s="366"/>
      <c r="AJ737" s="367"/>
      <c r="AK737" s="368"/>
    </row>
    <row r="738" spans="2:37" ht="15.75" customHeight="1">
      <c r="B738" s="31"/>
      <c r="D738" s="30"/>
      <c r="E738" s="30"/>
      <c r="F738" s="32"/>
      <c r="H738" s="289"/>
      <c r="I738" s="290"/>
      <c r="J738" s="66"/>
      <c r="K738" s="66"/>
      <c r="L738" s="66"/>
      <c r="M738" s="66"/>
      <c r="N738" s="66"/>
      <c r="O738" s="66"/>
      <c r="P738" s="66"/>
      <c r="Q738" s="66"/>
      <c r="R738" s="365"/>
      <c r="S738" s="365"/>
      <c r="T738" s="365"/>
      <c r="U738" s="365"/>
      <c r="V738" s="365"/>
      <c r="W738" s="366"/>
      <c r="X738" s="367"/>
      <c r="Y738" s="368"/>
      <c r="Z738" s="365"/>
      <c r="AA738" s="365"/>
      <c r="AB738" s="365"/>
      <c r="AC738" s="366"/>
      <c r="AD738" s="367"/>
      <c r="AE738" s="368"/>
      <c r="AF738" s="365"/>
      <c r="AG738" s="365"/>
      <c r="AH738" s="365"/>
      <c r="AI738" s="366"/>
      <c r="AJ738" s="367"/>
      <c r="AK738" s="368"/>
    </row>
    <row r="739" spans="2:37" ht="15.75" customHeight="1">
      <c r="B739" s="31"/>
      <c r="D739" s="30"/>
      <c r="E739" s="30"/>
      <c r="F739" s="32"/>
      <c r="H739" s="289"/>
      <c r="I739" s="290"/>
      <c r="J739" s="66"/>
      <c r="K739" s="66"/>
      <c r="L739" s="66"/>
      <c r="M739" s="66"/>
      <c r="N739" s="66"/>
      <c r="O739" s="66"/>
      <c r="P739" s="66"/>
      <c r="Q739" s="66"/>
      <c r="R739" s="365"/>
      <c r="S739" s="365"/>
      <c r="T739" s="365"/>
      <c r="U739" s="365"/>
      <c r="V739" s="365"/>
      <c r="W739" s="366"/>
      <c r="X739" s="367"/>
      <c r="Y739" s="368"/>
      <c r="Z739" s="365"/>
      <c r="AA739" s="365"/>
      <c r="AB739" s="365"/>
      <c r="AC739" s="366"/>
      <c r="AD739" s="367"/>
      <c r="AE739" s="368"/>
      <c r="AF739" s="365"/>
      <c r="AG739" s="365"/>
      <c r="AH739" s="365"/>
      <c r="AI739" s="366"/>
      <c r="AJ739" s="367"/>
      <c r="AK739" s="368"/>
    </row>
    <row r="740" spans="2:37" ht="15.75" customHeight="1">
      <c r="B740" s="31"/>
      <c r="D740" s="30"/>
      <c r="E740" s="30"/>
      <c r="F740" s="32"/>
      <c r="H740" s="289"/>
      <c r="I740" s="290"/>
      <c r="J740" s="66"/>
      <c r="K740" s="66"/>
      <c r="L740" s="66"/>
      <c r="M740" s="66"/>
      <c r="N740" s="66"/>
      <c r="O740" s="66"/>
      <c r="P740" s="66"/>
      <c r="Q740" s="66"/>
      <c r="R740" s="365"/>
      <c r="S740" s="365"/>
      <c r="T740" s="365"/>
      <c r="U740" s="365"/>
      <c r="V740" s="365"/>
      <c r="W740" s="366"/>
      <c r="X740" s="367"/>
      <c r="Y740" s="368"/>
      <c r="Z740" s="365"/>
      <c r="AA740" s="365"/>
      <c r="AB740" s="365"/>
      <c r="AC740" s="366"/>
      <c r="AD740" s="367"/>
      <c r="AE740" s="368"/>
      <c r="AF740" s="365"/>
      <c r="AG740" s="365"/>
      <c r="AH740" s="365"/>
      <c r="AI740" s="366"/>
      <c r="AJ740" s="367"/>
      <c r="AK740" s="368"/>
    </row>
    <row r="741" spans="2:37" ht="15.75" customHeight="1">
      <c r="B741" s="31"/>
      <c r="D741" s="30"/>
      <c r="E741" s="30"/>
      <c r="F741" s="32"/>
      <c r="H741" s="289"/>
      <c r="I741" s="290"/>
      <c r="J741" s="66"/>
      <c r="K741" s="66"/>
      <c r="L741" s="66"/>
      <c r="M741" s="66"/>
      <c r="N741" s="66"/>
      <c r="O741" s="66"/>
      <c r="P741" s="66"/>
      <c r="Q741" s="66"/>
      <c r="R741" s="365"/>
      <c r="S741" s="365"/>
      <c r="T741" s="365"/>
      <c r="U741" s="365"/>
      <c r="V741" s="365"/>
      <c r="W741" s="366"/>
      <c r="X741" s="367"/>
      <c r="Y741" s="368"/>
      <c r="Z741" s="365"/>
      <c r="AA741" s="365"/>
      <c r="AB741" s="365"/>
      <c r="AC741" s="366"/>
      <c r="AD741" s="367"/>
      <c r="AE741" s="368"/>
      <c r="AF741" s="365"/>
      <c r="AG741" s="365"/>
      <c r="AH741" s="365"/>
      <c r="AI741" s="366"/>
      <c r="AJ741" s="367"/>
      <c r="AK741" s="368"/>
    </row>
    <row r="742" spans="2:37" ht="15.75" customHeight="1">
      <c r="B742" s="31"/>
      <c r="D742" s="30"/>
      <c r="E742" s="30"/>
      <c r="F742" s="32"/>
      <c r="H742" s="289"/>
      <c r="I742" s="290"/>
      <c r="J742" s="66"/>
      <c r="K742" s="66"/>
      <c r="L742" s="66"/>
      <c r="M742" s="66"/>
      <c r="N742" s="66"/>
      <c r="O742" s="66"/>
      <c r="P742" s="66"/>
      <c r="Q742" s="66"/>
      <c r="R742" s="365"/>
      <c r="S742" s="365"/>
      <c r="T742" s="365"/>
      <c r="U742" s="365"/>
      <c r="V742" s="365"/>
      <c r="W742" s="366"/>
      <c r="X742" s="367"/>
      <c r="Y742" s="368"/>
      <c r="Z742" s="365"/>
      <c r="AA742" s="365"/>
      <c r="AB742" s="365"/>
      <c r="AC742" s="366"/>
      <c r="AD742" s="367"/>
      <c r="AE742" s="368"/>
      <c r="AF742" s="365"/>
      <c r="AG742" s="365"/>
      <c r="AH742" s="365"/>
      <c r="AI742" s="366"/>
      <c r="AJ742" s="367"/>
      <c r="AK742" s="368"/>
    </row>
    <row r="743" spans="2:37" ht="15.75" customHeight="1">
      <c r="B743" s="31"/>
      <c r="D743" s="30"/>
      <c r="E743" s="30"/>
      <c r="F743" s="32"/>
      <c r="H743" s="289"/>
      <c r="I743" s="290"/>
      <c r="J743" s="66"/>
      <c r="K743" s="66"/>
      <c r="L743" s="66"/>
      <c r="M743" s="66"/>
      <c r="N743" s="66"/>
      <c r="O743" s="66"/>
      <c r="P743" s="66"/>
      <c r="Q743" s="66"/>
      <c r="R743" s="365"/>
      <c r="S743" s="365"/>
      <c r="T743" s="365"/>
      <c r="U743" s="365"/>
      <c r="V743" s="365"/>
      <c r="W743" s="366"/>
      <c r="X743" s="367"/>
      <c r="Y743" s="368"/>
      <c r="Z743" s="365"/>
      <c r="AA743" s="365"/>
      <c r="AB743" s="365"/>
      <c r="AC743" s="366"/>
      <c r="AD743" s="367"/>
      <c r="AE743" s="368"/>
      <c r="AF743" s="365"/>
      <c r="AG743" s="365"/>
      <c r="AH743" s="365"/>
      <c r="AI743" s="366"/>
      <c r="AJ743" s="367"/>
      <c r="AK743" s="368"/>
    </row>
    <row r="744" spans="2:37" ht="15.75" customHeight="1">
      <c r="B744" s="31"/>
      <c r="D744" s="30"/>
      <c r="E744" s="30"/>
      <c r="F744" s="32"/>
      <c r="H744" s="289"/>
      <c r="I744" s="290"/>
      <c r="J744" s="66"/>
      <c r="K744" s="66"/>
      <c r="L744" s="66"/>
      <c r="M744" s="66"/>
      <c r="N744" s="66"/>
      <c r="O744" s="66"/>
      <c r="P744" s="66"/>
      <c r="Q744" s="66"/>
      <c r="R744" s="365"/>
      <c r="S744" s="365"/>
      <c r="T744" s="365"/>
      <c r="U744" s="365"/>
      <c r="V744" s="365"/>
      <c r="W744" s="366"/>
      <c r="X744" s="367"/>
      <c r="Y744" s="368"/>
      <c r="Z744" s="365"/>
      <c r="AA744" s="365"/>
      <c r="AB744" s="365"/>
      <c r="AC744" s="366"/>
      <c r="AD744" s="367"/>
      <c r="AE744" s="368"/>
      <c r="AF744" s="365"/>
      <c r="AG744" s="365"/>
      <c r="AH744" s="365"/>
      <c r="AI744" s="366"/>
      <c r="AJ744" s="367"/>
      <c r="AK744" s="368"/>
    </row>
    <row r="745" spans="2:37" ht="15.75" customHeight="1">
      <c r="B745" s="31"/>
      <c r="D745" s="30"/>
      <c r="E745" s="30"/>
      <c r="F745" s="32"/>
      <c r="H745" s="289"/>
      <c r="I745" s="290"/>
      <c r="J745" s="66"/>
      <c r="K745" s="66"/>
      <c r="L745" s="66"/>
      <c r="M745" s="66"/>
      <c r="N745" s="66"/>
      <c r="O745" s="66"/>
      <c r="P745" s="66"/>
      <c r="Q745" s="66"/>
      <c r="R745" s="365"/>
      <c r="S745" s="365"/>
      <c r="T745" s="365"/>
      <c r="U745" s="365"/>
      <c r="V745" s="365"/>
      <c r="W745" s="366"/>
      <c r="X745" s="367"/>
      <c r="Y745" s="368"/>
      <c r="Z745" s="365"/>
      <c r="AA745" s="365"/>
      <c r="AB745" s="365"/>
      <c r="AC745" s="366"/>
      <c r="AD745" s="367"/>
      <c r="AE745" s="368"/>
      <c r="AF745" s="365"/>
      <c r="AG745" s="365"/>
      <c r="AH745" s="365"/>
      <c r="AI745" s="366"/>
      <c r="AJ745" s="367"/>
      <c r="AK745" s="368"/>
    </row>
    <row r="746" spans="2:37" ht="15.75" customHeight="1">
      <c r="B746" s="31"/>
      <c r="D746" s="30"/>
      <c r="E746" s="30"/>
      <c r="F746" s="32"/>
      <c r="H746" s="289"/>
      <c r="I746" s="290"/>
      <c r="J746" s="66"/>
      <c r="K746" s="66"/>
      <c r="L746" s="66"/>
      <c r="M746" s="66"/>
      <c r="N746" s="66"/>
      <c r="O746" s="66"/>
      <c r="P746" s="66"/>
      <c r="Q746" s="66"/>
      <c r="R746" s="365"/>
      <c r="S746" s="365"/>
      <c r="T746" s="365"/>
      <c r="U746" s="365"/>
      <c r="V746" s="365"/>
      <c r="W746" s="366"/>
      <c r="X746" s="367"/>
      <c r="Y746" s="368"/>
      <c r="Z746" s="365"/>
      <c r="AA746" s="365"/>
      <c r="AB746" s="365"/>
      <c r="AC746" s="366"/>
      <c r="AD746" s="367"/>
      <c r="AE746" s="368"/>
      <c r="AF746" s="365"/>
      <c r="AG746" s="365"/>
      <c r="AH746" s="365"/>
      <c r="AI746" s="366"/>
      <c r="AJ746" s="367"/>
      <c r="AK746" s="368"/>
    </row>
    <row r="747" spans="2:37" ht="15.75" customHeight="1">
      <c r="B747" s="31"/>
      <c r="D747" s="30"/>
      <c r="E747" s="30"/>
      <c r="F747" s="32"/>
      <c r="H747" s="289"/>
      <c r="I747" s="290"/>
      <c r="J747" s="66"/>
      <c r="K747" s="66"/>
      <c r="L747" s="66"/>
      <c r="M747" s="66"/>
      <c r="N747" s="66"/>
      <c r="O747" s="66"/>
      <c r="P747" s="66"/>
      <c r="Q747" s="66"/>
      <c r="R747" s="365"/>
      <c r="S747" s="365"/>
      <c r="T747" s="365"/>
      <c r="U747" s="365"/>
      <c r="V747" s="365"/>
      <c r="W747" s="366"/>
      <c r="X747" s="367"/>
      <c r="Y747" s="368"/>
      <c r="Z747" s="365"/>
      <c r="AA747" s="365"/>
      <c r="AB747" s="365"/>
      <c r="AC747" s="366"/>
      <c r="AD747" s="367"/>
      <c r="AE747" s="368"/>
      <c r="AF747" s="365"/>
      <c r="AG747" s="365"/>
      <c r="AH747" s="365"/>
      <c r="AI747" s="366"/>
      <c r="AJ747" s="367"/>
      <c r="AK747" s="368"/>
    </row>
    <row r="748" spans="2:37" ht="15.75" customHeight="1">
      <c r="B748" s="31"/>
      <c r="D748" s="30"/>
      <c r="E748" s="30"/>
      <c r="F748" s="32"/>
      <c r="H748" s="289"/>
      <c r="I748" s="290"/>
      <c r="J748" s="66"/>
      <c r="K748" s="66"/>
      <c r="L748" s="66"/>
      <c r="M748" s="66"/>
      <c r="N748" s="66"/>
      <c r="O748" s="66"/>
      <c r="P748" s="66"/>
      <c r="Q748" s="66"/>
      <c r="R748" s="365"/>
      <c r="S748" s="365"/>
      <c r="T748" s="365"/>
      <c r="U748" s="365"/>
      <c r="V748" s="365"/>
      <c r="W748" s="366"/>
      <c r="X748" s="367"/>
      <c r="Y748" s="368"/>
      <c r="Z748" s="365"/>
      <c r="AA748" s="365"/>
      <c r="AB748" s="365"/>
      <c r="AC748" s="366"/>
      <c r="AD748" s="367"/>
      <c r="AE748" s="368"/>
      <c r="AF748" s="365"/>
      <c r="AG748" s="365"/>
      <c r="AH748" s="365"/>
      <c r="AI748" s="366"/>
      <c r="AJ748" s="367"/>
      <c r="AK748" s="368"/>
    </row>
    <row r="749" spans="2:37" ht="15.75" customHeight="1">
      <c r="B749" s="31"/>
      <c r="D749" s="30"/>
      <c r="E749" s="30"/>
      <c r="F749" s="32"/>
      <c r="H749" s="289"/>
      <c r="I749" s="290"/>
      <c r="J749" s="66"/>
      <c r="K749" s="66"/>
      <c r="L749" s="66"/>
      <c r="M749" s="66"/>
      <c r="N749" s="66"/>
      <c r="O749" s="66"/>
      <c r="P749" s="66"/>
      <c r="Q749" s="66"/>
      <c r="R749" s="365"/>
      <c r="S749" s="365"/>
      <c r="T749" s="365"/>
      <c r="U749" s="365"/>
      <c r="V749" s="365"/>
      <c r="W749" s="366"/>
      <c r="X749" s="367"/>
      <c r="Y749" s="368"/>
      <c r="Z749" s="365"/>
      <c r="AA749" s="365"/>
      <c r="AB749" s="365"/>
      <c r="AC749" s="366"/>
      <c r="AD749" s="367"/>
      <c r="AE749" s="368"/>
      <c r="AF749" s="365"/>
      <c r="AG749" s="365"/>
      <c r="AH749" s="365"/>
      <c r="AI749" s="366"/>
      <c r="AJ749" s="367"/>
      <c r="AK749" s="368"/>
    </row>
    <row r="750" spans="2:37" ht="15.75" customHeight="1">
      <c r="B750" s="31"/>
      <c r="D750" s="30"/>
      <c r="E750" s="30"/>
      <c r="F750" s="32"/>
      <c r="H750" s="289"/>
      <c r="I750" s="290"/>
      <c r="J750" s="66"/>
      <c r="K750" s="66"/>
      <c r="L750" s="66"/>
      <c r="M750" s="66"/>
      <c r="N750" s="66"/>
      <c r="O750" s="66"/>
      <c r="P750" s="66"/>
      <c r="Q750" s="66"/>
      <c r="R750" s="365"/>
      <c r="S750" s="365"/>
      <c r="T750" s="365"/>
      <c r="U750" s="365"/>
      <c r="V750" s="365"/>
      <c r="W750" s="366"/>
      <c r="X750" s="367"/>
      <c r="Y750" s="368"/>
      <c r="Z750" s="365"/>
      <c r="AA750" s="365"/>
      <c r="AB750" s="365"/>
      <c r="AC750" s="366"/>
      <c r="AD750" s="367"/>
      <c r="AE750" s="368"/>
      <c r="AF750" s="365"/>
      <c r="AG750" s="365"/>
      <c r="AH750" s="365"/>
      <c r="AI750" s="366"/>
      <c r="AJ750" s="367"/>
      <c r="AK750" s="368"/>
    </row>
    <row r="751" spans="2:37" ht="15.75" customHeight="1">
      <c r="B751" s="31"/>
      <c r="D751" s="30"/>
      <c r="E751" s="30"/>
      <c r="F751" s="32"/>
      <c r="H751" s="289"/>
      <c r="I751" s="290"/>
      <c r="J751" s="66"/>
      <c r="K751" s="66"/>
      <c r="L751" s="66"/>
      <c r="M751" s="66"/>
      <c r="N751" s="66"/>
      <c r="O751" s="66"/>
      <c r="P751" s="66"/>
      <c r="Q751" s="66"/>
      <c r="R751" s="365"/>
      <c r="S751" s="365"/>
      <c r="T751" s="365"/>
      <c r="U751" s="365"/>
      <c r="V751" s="365"/>
      <c r="W751" s="366"/>
      <c r="X751" s="367"/>
      <c r="Y751" s="368"/>
      <c r="Z751" s="365"/>
      <c r="AA751" s="365"/>
      <c r="AB751" s="365"/>
      <c r="AC751" s="366"/>
      <c r="AD751" s="367"/>
      <c r="AE751" s="368"/>
      <c r="AF751" s="365"/>
      <c r="AG751" s="365"/>
      <c r="AH751" s="365"/>
      <c r="AI751" s="366"/>
      <c r="AJ751" s="367"/>
      <c r="AK751" s="368"/>
    </row>
    <row r="752" spans="2:37" ht="15.75" customHeight="1">
      <c r="B752" s="31"/>
      <c r="D752" s="30"/>
      <c r="E752" s="30"/>
      <c r="F752" s="32"/>
      <c r="H752" s="289"/>
      <c r="I752" s="290"/>
      <c r="J752" s="66"/>
      <c r="K752" s="66"/>
      <c r="L752" s="66"/>
      <c r="M752" s="66"/>
      <c r="N752" s="66"/>
      <c r="O752" s="66"/>
      <c r="P752" s="66"/>
      <c r="Q752" s="66"/>
      <c r="R752" s="365"/>
      <c r="S752" s="365"/>
      <c r="T752" s="365"/>
      <c r="U752" s="365"/>
      <c r="V752" s="365"/>
      <c r="W752" s="366"/>
      <c r="X752" s="367"/>
      <c r="Y752" s="368"/>
      <c r="Z752" s="365"/>
      <c r="AA752" s="365"/>
      <c r="AB752" s="365"/>
      <c r="AC752" s="366"/>
      <c r="AD752" s="367"/>
      <c r="AE752" s="368"/>
      <c r="AF752" s="365"/>
      <c r="AG752" s="365"/>
      <c r="AH752" s="365"/>
      <c r="AI752" s="366"/>
      <c r="AJ752" s="367"/>
      <c r="AK752" s="368"/>
    </row>
    <row r="753" spans="2:37" ht="15.75" customHeight="1">
      <c r="B753" s="31"/>
      <c r="D753" s="30"/>
      <c r="E753" s="30"/>
      <c r="F753" s="32"/>
      <c r="H753" s="289"/>
      <c r="I753" s="290"/>
      <c r="J753" s="66"/>
      <c r="K753" s="66"/>
      <c r="L753" s="66"/>
      <c r="M753" s="66"/>
      <c r="N753" s="66"/>
      <c r="O753" s="66"/>
      <c r="P753" s="66"/>
      <c r="Q753" s="66"/>
      <c r="R753" s="365"/>
      <c r="S753" s="365"/>
      <c r="T753" s="365"/>
      <c r="U753" s="365"/>
      <c r="V753" s="365"/>
      <c r="W753" s="366"/>
      <c r="X753" s="367"/>
      <c r="Y753" s="368"/>
      <c r="Z753" s="365"/>
      <c r="AA753" s="365"/>
      <c r="AB753" s="365"/>
      <c r="AC753" s="366"/>
      <c r="AD753" s="367"/>
      <c r="AE753" s="368"/>
      <c r="AF753" s="365"/>
      <c r="AG753" s="365"/>
      <c r="AH753" s="365"/>
      <c r="AI753" s="366"/>
      <c r="AJ753" s="367"/>
      <c r="AK753" s="368"/>
    </row>
    <row r="754" spans="2:37" ht="15.75" customHeight="1">
      <c r="B754" s="31"/>
      <c r="D754" s="30"/>
      <c r="E754" s="30"/>
      <c r="F754" s="32"/>
      <c r="H754" s="289"/>
      <c r="I754" s="290"/>
      <c r="J754" s="66"/>
      <c r="K754" s="66"/>
      <c r="L754" s="66"/>
      <c r="M754" s="66"/>
      <c r="N754" s="66"/>
      <c r="O754" s="66"/>
      <c r="P754" s="66"/>
      <c r="Q754" s="66"/>
      <c r="R754" s="365"/>
      <c r="S754" s="365"/>
      <c r="T754" s="365"/>
      <c r="U754" s="365"/>
      <c r="V754" s="365"/>
      <c r="W754" s="366"/>
      <c r="X754" s="367"/>
      <c r="Y754" s="368"/>
      <c r="Z754" s="365"/>
      <c r="AA754" s="365"/>
      <c r="AB754" s="365"/>
      <c r="AC754" s="366"/>
      <c r="AD754" s="367"/>
      <c r="AE754" s="368"/>
      <c r="AF754" s="365"/>
      <c r="AG754" s="365"/>
      <c r="AH754" s="365"/>
      <c r="AI754" s="366"/>
      <c r="AJ754" s="367"/>
      <c r="AK754" s="368"/>
    </row>
    <row r="755" spans="2:37" ht="15.75" customHeight="1">
      <c r="B755" s="31"/>
      <c r="D755" s="30"/>
      <c r="E755" s="30"/>
      <c r="F755" s="32"/>
      <c r="H755" s="289"/>
      <c r="I755" s="290"/>
      <c r="J755" s="66"/>
      <c r="K755" s="66"/>
      <c r="L755" s="66"/>
      <c r="M755" s="66"/>
      <c r="N755" s="66"/>
      <c r="O755" s="66"/>
      <c r="P755" s="66"/>
      <c r="Q755" s="66"/>
      <c r="R755" s="365"/>
      <c r="S755" s="365"/>
      <c r="T755" s="365"/>
      <c r="U755" s="365"/>
      <c r="V755" s="365"/>
      <c r="W755" s="366"/>
      <c r="X755" s="367"/>
      <c r="Y755" s="368"/>
      <c r="Z755" s="365"/>
      <c r="AA755" s="365"/>
      <c r="AB755" s="365"/>
      <c r="AC755" s="366"/>
      <c r="AD755" s="367"/>
      <c r="AE755" s="368"/>
      <c r="AF755" s="365"/>
      <c r="AG755" s="365"/>
      <c r="AH755" s="365"/>
      <c r="AI755" s="366"/>
      <c r="AJ755" s="367"/>
      <c r="AK755" s="368"/>
    </row>
    <row r="756" spans="2:37" ht="15.75" customHeight="1">
      <c r="B756" s="31"/>
      <c r="D756" s="30"/>
      <c r="E756" s="30"/>
      <c r="F756" s="32"/>
      <c r="H756" s="289"/>
      <c r="I756" s="290"/>
      <c r="J756" s="66"/>
      <c r="K756" s="66"/>
      <c r="L756" s="66"/>
      <c r="M756" s="66"/>
      <c r="N756" s="66"/>
      <c r="O756" s="66"/>
      <c r="P756" s="66"/>
      <c r="Q756" s="66"/>
      <c r="R756" s="365"/>
      <c r="S756" s="365"/>
      <c r="T756" s="365"/>
      <c r="U756" s="365"/>
      <c r="V756" s="365"/>
      <c r="W756" s="366"/>
      <c r="X756" s="367"/>
      <c r="Y756" s="368"/>
      <c r="Z756" s="365"/>
      <c r="AA756" s="365"/>
      <c r="AB756" s="365"/>
      <c r="AC756" s="366"/>
      <c r="AD756" s="367"/>
      <c r="AE756" s="368"/>
      <c r="AF756" s="365"/>
      <c r="AG756" s="365"/>
      <c r="AH756" s="365"/>
      <c r="AI756" s="366"/>
      <c r="AJ756" s="367"/>
      <c r="AK756" s="368"/>
    </row>
    <row r="757" spans="2:37" ht="15.75" customHeight="1">
      <c r="B757" s="31"/>
      <c r="D757" s="30"/>
      <c r="E757" s="30"/>
      <c r="F757" s="32"/>
      <c r="H757" s="289"/>
      <c r="I757" s="290"/>
      <c r="J757" s="66"/>
      <c r="K757" s="66"/>
      <c r="L757" s="66"/>
      <c r="M757" s="66"/>
      <c r="N757" s="66"/>
      <c r="O757" s="66"/>
      <c r="P757" s="66"/>
      <c r="Q757" s="66"/>
      <c r="R757" s="365"/>
      <c r="S757" s="365"/>
      <c r="T757" s="365"/>
      <c r="U757" s="365"/>
      <c r="V757" s="365"/>
      <c r="W757" s="366"/>
      <c r="X757" s="367"/>
      <c r="Y757" s="368"/>
      <c r="Z757" s="365"/>
      <c r="AA757" s="365"/>
      <c r="AB757" s="365"/>
      <c r="AC757" s="366"/>
      <c r="AD757" s="367"/>
      <c r="AE757" s="368"/>
      <c r="AF757" s="365"/>
      <c r="AG757" s="365"/>
      <c r="AH757" s="365"/>
      <c r="AI757" s="366"/>
      <c r="AJ757" s="367"/>
      <c r="AK757" s="368"/>
    </row>
    <row r="758" spans="2:37" ht="15.75" customHeight="1">
      <c r="B758" s="31"/>
      <c r="D758" s="30"/>
      <c r="E758" s="30"/>
      <c r="F758" s="32"/>
      <c r="H758" s="289"/>
      <c r="I758" s="290"/>
      <c r="J758" s="66"/>
      <c r="K758" s="66"/>
      <c r="L758" s="66"/>
      <c r="M758" s="66"/>
      <c r="N758" s="66"/>
      <c r="O758" s="66"/>
      <c r="P758" s="66"/>
      <c r="Q758" s="66"/>
      <c r="R758" s="365"/>
      <c r="S758" s="365"/>
      <c r="T758" s="365"/>
      <c r="U758" s="365"/>
      <c r="V758" s="365"/>
      <c r="W758" s="366"/>
      <c r="X758" s="367"/>
      <c r="Y758" s="368"/>
      <c r="Z758" s="365"/>
      <c r="AA758" s="365"/>
      <c r="AB758" s="365"/>
      <c r="AC758" s="366"/>
      <c r="AD758" s="367"/>
      <c r="AE758" s="368"/>
      <c r="AF758" s="365"/>
      <c r="AG758" s="365"/>
      <c r="AH758" s="365"/>
      <c r="AI758" s="366"/>
      <c r="AJ758" s="367"/>
      <c r="AK758" s="368"/>
    </row>
    <row r="759" spans="2:37" ht="15.75" customHeight="1">
      <c r="B759" s="31"/>
      <c r="D759" s="30"/>
      <c r="E759" s="30"/>
      <c r="F759" s="32"/>
      <c r="H759" s="289"/>
      <c r="I759" s="290"/>
      <c r="J759" s="66"/>
      <c r="K759" s="66"/>
      <c r="L759" s="66"/>
      <c r="M759" s="66"/>
      <c r="N759" s="66"/>
      <c r="O759" s="66"/>
      <c r="P759" s="66"/>
      <c r="Q759" s="66"/>
      <c r="R759" s="365"/>
      <c r="S759" s="365"/>
      <c r="T759" s="365"/>
      <c r="U759" s="365"/>
      <c r="V759" s="365"/>
      <c r="W759" s="366"/>
      <c r="X759" s="367"/>
      <c r="Y759" s="368"/>
      <c r="Z759" s="365"/>
      <c r="AA759" s="365"/>
      <c r="AB759" s="365"/>
      <c r="AC759" s="366"/>
      <c r="AD759" s="367"/>
      <c r="AE759" s="368"/>
      <c r="AF759" s="365"/>
      <c r="AG759" s="365"/>
      <c r="AH759" s="365"/>
      <c r="AI759" s="366"/>
      <c r="AJ759" s="367"/>
      <c r="AK759" s="368"/>
    </row>
    <row r="760" spans="2:37" ht="15.75" customHeight="1">
      <c r="B760" s="31"/>
      <c r="D760" s="30"/>
      <c r="E760" s="30"/>
      <c r="F760" s="32"/>
      <c r="H760" s="289"/>
      <c r="I760" s="290"/>
      <c r="J760" s="66"/>
      <c r="K760" s="66"/>
      <c r="L760" s="66"/>
      <c r="M760" s="66"/>
      <c r="N760" s="66"/>
      <c r="O760" s="66"/>
      <c r="P760" s="66"/>
      <c r="Q760" s="66"/>
      <c r="R760" s="365"/>
      <c r="S760" s="365"/>
      <c r="T760" s="365"/>
      <c r="U760" s="365"/>
      <c r="V760" s="365"/>
      <c r="W760" s="366"/>
      <c r="X760" s="367"/>
      <c r="Y760" s="368"/>
      <c r="Z760" s="365"/>
      <c r="AA760" s="365"/>
      <c r="AB760" s="365"/>
      <c r="AC760" s="366"/>
      <c r="AD760" s="367"/>
      <c r="AE760" s="368"/>
      <c r="AF760" s="365"/>
      <c r="AG760" s="365"/>
      <c r="AH760" s="365"/>
      <c r="AI760" s="366"/>
      <c r="AJ760" s="367"/>
      <c r="AK760" s="368"/>
    </row>
    <row r="761" spans="2:37" ht="15.75" customHeight="1">
      <c r="B761" s="31"/>
      <c r="D761" s="30"/>
      <c r="E761" s="30"/>
      <c r="F761" s="32"/>
      <c r="H761" s="289"/>
      <c r="I761" s="290"/>
      <c r="J761" s="66"/>
      <c r="K761" s="66"/>
      <c r="L761" s="66"/>
      <c r="M761" s="66"/>
      <c r="N761" s="66"/>
      <c r="O761" s="66"/>
      <c r="P761" s="66"/>
      <c r="Q761" s="66"/>
      <c r="R761" s="365"/>
      <c r="S761" s="365"/>
      <c r="T761" s="365"/>
      <c r="U761" s="365"/>
      <c r="V761" s="365"/>
      <c r="W761" s="366"/>
      <c r="X761" s="367"/>
      <c r="Y761" s="368"/>
      <c r="Z761" s="365"/>
      <c r="AA761" s="365"/>
      <c r="AB761" s="365"/>
      <c r="AC761" s="366"/>
      <c r="AD761" s="367"/>
      <c r="AE761" s="368"/>
      <c r="AF761" s="365"/>
      <c r="AG761" s="365"/>
      <c r="AH761" s="365"/>
      <c r="AI761" s="366"/>
      <c r="AJ761" s="367"/>
      <c r="AK761" s="368"/>
    </row>
    <row r="762" spans="2:37" ht="15.75" customHeight="1">
      <c r="B762" s="31"/>
      <c r="D762" s="30"/>
      <c r="E762" s="30"/>
      <c r="F762" s="32"/>
      <c r="H762" s="289"/>
      <c r="I762" s="290"/>
      <c r="J762" s="66"/>
      <c r="K762" s="66"/>
      <c r="L762" s="66"/>
      <c r="M762" s="66"/>
      <c r="N762" s="66"/>
      <c r="O762" s="66"/>
      <c r="P762" s="66"/>
      <c r="Q762" s="66"/>
      <c r="R762" s="365"/>
      <c r="S762" s="365"/>
      <c r="T762" s="365"/>
      <c r="U762" s="365"/>
      <c r="V762" s="365"/>
      <c r="W762" s="366"/>
      <c r="X762" s="367"/>
      <c r="Y762" s="368"/>
      <c r="Z762" s="365"/>
      <c r="AA762" s="365"/>
      <c r="AB762" s="365"/>
      <c r="AC762" s="366"/>
      <c r="AD762" s="367"/>
      <c r="AE762" s="368"/>
      <c r="AF762" s="365"/>
      <c r="AG762" s="365"/>
      <c r="AH762" s="365"/>
      <c r="AI762" s="366"/>
      <c r="AJ762" s="367"/>
      <c r="AK762" s="368"/>
    </row>
    <row r="763" spans="2:37" ht="15.75" customHeight="1">
      <c r="B763" s="31"/>
      <c r="D763" s="30"/>
      <c r="E763" s="30"/>
      <c r="F763" s="32"/>
      <c r="H763" s="289"/>
      <c r="I763" s="290"/>
      <c r="J763" s="66"/>
      <c r="K763" s="66"/>
      <c r="L763" s="66"/>
      <c r="M763" s="66"/>
      <c r="N763" s="66"/>
      <c r="O763" s="66"/>
      <c r="P763" s="66"/>
      <c r="Q763" s="66"/>
      <c r="R763" s="365"/>
      <c r="S763" s="365"/>
      <c r="T763" s="365"/>
      <c r="U763" s="365"/>
      <c r="V763" s="365"/>
      <c r="W763" s="366"/>
      <c r="X763" s="367"/>
      <c r="Y763" s="368"/>
      <c r="Z763" s="365"/>
      <c r="AA763" s="365"/>
      <c r="AB763" s="365"/>
      <c r="AC763" s="366"/>
      <c r="AD763" s="367"/>
      <c r="AE763" s="368"/>
      <c r="AF763" s="365"/>
      <c r="AG763" s="365"/>
      <c r="AH763" s="365"/>
      <c r="AI763" s="366"/>
      <c r="AJ763" s="367"/>
      <c r="AK763" s="368"/>
    </row>
    <row r="764" spans="2:37" ht="15.75" customHeight="1">
      <c r="B764" s="31"/>
      <c r="D764" s="30"/>
      <c r="E764" s="30"/>
      <c r="F764" s="32"/>
      <c r="H764" s="289"/>
      <c r="I764" s="290"/>
      <c r="J764" s="66"/>
      <c r="K764" s="66"/>
      <c r="L764" s="66"/>
      <c r="M764" s="66"/>
      <c r="N764" s="66"/>
      <c r="O764" s="66"/>
      <c r="P764" s="66"/>
      <c r="Q764" s="66"/>
      <c r="R764" s="365"/>
      <c r="S764" s="365"/>
      <c r="T764" s="365"/>
      <c r="U764" s="365"/>
      <c r="V764" s="365"/>
      <c r="W764" s="366"/>
      <c r="X764" s="367"/>
      <c r="Y764" s="368"/>
      <c r="Z764" s="365"/>
      <c r="AA764" s="365"/>
      <c r="AB764" s="365"/>
      <c r="AC764" s="366"/>
      <c r="AD764" s="367"/>
      <c r="AE764" s="368"/>
      <c r="AF764" s="365"/>
      <c r="AG764" s="365"/>
      <c r="AH764" s="365"/>
      <c r="AI764" s="366"/>
      <c r="AJ764" s="367"/>
      <c r="AK764" s="368"/>
    </row>
    <row r="765" spans="2:37" ht="15.75" customHeight="1">
      <c r="B765" s="31"/>
      <c r="D765" s="30"/>
      <c r="E765" s="30"/>
      <c r="F765" s="32"/>
      <c r="H765" s="289"/>
      <c r="I765" s="290"/>
      <c r="J765" s="66"/>
      <c r="K765" s="66"/>
      <c r="L765" s="66"/>
      <c r="M765" s="66"/>
      <c r="N765" s="66"/>
      <c r="O765" s="66"/>
      <c r="P765" s="66"/>
      <c r="Q765" s="66"/>
      <c r="R765" s="365"/>
      <c r="S765" s="365"/>
      <c r="T765" s="365"/>
      <c r="U765" s="365"/>
      <c r="V765" s="365"/>
      <c r="W765" s="366"/>
      <c r="X765" s="367"/>
      <c r="Y765" s="368"/>
      <c r="Z765" s="365"/>
      <c r="AA765" s="365"/>
      <c r="AB765" s="365"/>
      <c r="AC765" s="366"/>
      <c r="AD765" s="367"/>
      <c r="AE765" s="368"/>
      <c r="AF765" s="365"/>
      <c r="AG765" s="365"/>
      <c r="AH765" s="365"/>
      <c r="AI765" s="366"/>
      <c r="AJ765" s="367"/>
      <c r="AK765" s="368"/>
    </row>
    <row r="766" spans="2:37" ht="15.75" customHeight="1">
      <c r="B766" s="31"/>
      <c r="D766" s="30"/>
      <c r="E766" s="30"/>
      <c r="F766" s="32"/>
      <c r="H766" s="289"/>
      <c r="I766" s="290"/>
      <c r="J766" s="66"/>
      <c r="K766" s="66"/>
      <c r="L766" s="66"/>
      <c r="M766" s="66"/>
      <c r="N766" s="66"/>
      <c r="O766" s="66"/>
      <c r="P766" s="66"/>
      <c r="Q766" s="66"/>
      <c r="R766" s="365"/>
      <c r="S766" s="365"/>
      <c r="T766" s="365"/>
      <c r="U766" s="365"/>
      <c r="V766" s="365"/>
      <c r="W766" s="366"/>
      <c r="X766" s="367"/>
      <c r="Y766" s="368"/>
      <c r="Z766" s="365"/>
      <c r="AA766" s="365"/>
      <c r="AB766" s="365"/>
      <c r="AC766" s="366"/>
      <c r="AD766" s="367"/>
      <c r="AE766" s="368"/>
      <c r="AF766" s="365"/>
      <c r="AG766" s="365"/>
      <c r="AH766" s="365"/>
      <c r="AI766" s="366"/>
      <c r="AJ766" s="367"/>
      <c r="AK766" s="368"/>
    </row>
    <row r="767" spans="2:37" ht="15.75" customHeight="1">
      <c r="B767" s="31"/>
      <c r="D767" s="30"/>
      <c r="E767" s="30"/>
      <c r="F767" s="32"/>
      <c r="H767" s="289"/>
      <c r="I767" s="290"/>
      <c r="J767" s="66"/>
      <c r="K767" s="66"/>
      <c r="L767" s="66"/>
      <c r="M767" s="66"/>
      <c r="N767" s="66"/>
      <c r="O767" s="66"/>
      <c r="P767" s="66"/>
      <c r="Q767" s="66"/>
      <c r="R767" s="365"/>
      <c r="S767" s="365"/>
      <c r="T767" s="365"/>
      <c r="U767" s="365"/>
      <c r="V767" s="365"/>
      <c r="W767" s="366"/>
      <c r="X767" s="367"/>
      <c r="Y767" s="368"/>
      <c r="Z767" s="365"/>
      <c r="AA767" s="365"/>
      <c r="AB767" s="365"/>
      <c r="AC767" s="366"/>
      <c r="AD767" s="367"/>
      <c r="AE767" s="368"/>
      <c r="AF767" s="365"/>
      <c r="AG767" s="365"/>
      <c r="AH767" s="365"/>
      <c r="AI767" s="366"/>
      <c r="AJ767" s="367"/>
      <c r="AK767" s="368"/>
    </row>
    <row r="768" spans="2:37" ht="15.75" customHeight="1">
      <c r="B768" s="31"/>
      <c r="D768" s="30"/>
      <c r="E768" s="30"/>
      <c r="F768" s="32"/>
      <c r="H768" s="289"/>
      <c r="I768" s="290"/>
      <c r="J768" s="66"/>
      <c r="K768" s="66"/>
      <c r="L768" s="66"/>
      <c r="M768" s="66"/>
      <c r="N768" s="66"/>
      <c r="O768" s="66"/>
      <c r="P768" s="66"/>
      <c r="Q768" s="66"/>
      <c r="R768" s="365"/>
      <c r="S768" s="365"/>
      <c r="T768" s="365"/>
      <c r="U768" s="365"/>
      <c r="V768" s="365"/>
      <c r="W768" s="366"/>
      <c r="X768" s="367"/>
      <c r="Y768" s="368"/>
      <c r="Z768" s="365"/>
      <c r="AA768" s="365"/>
      <c r="AB768" s="365"/>
      <c r="AC768" s="366"/>
      <c r="AD768" s="367"/>
      <c r="AE768" s="368"/>
      <c r="AF768" s="365"/>
      <c r="AG768" s="365"/>
      <c r="AH768" s="365"/>
      <c r="AI768" s="366"/>
      <c r="AJ768" s="367"/>
      <c r="AK768" s="368"/>
    </row>
    <row r="769" spans="2:37" ht="15.75" customHeight="1">
      <c r="B769" s="31"/>
      <c r="D769" s="30"/>
      <c r="E769" s="30"/>
      <c r="F769" s="32"/>
      <c r="H769" s="289"/>
      <c r="I769" s="290"/>
      <c r="J769" s="66"/>
      <c r="K769" s="66"/>
      <c r="L769" s="66"/>
      <c r="M769" s="66"/>
      <c r="N769" s="66"/>
      <c r="O769" s="66"/>
      <c r="P769" s="66"/>
      <c r="Q769" s="66"/>
      <c r="R769" s="365"/>
      <c r="S769" s="365"/>
      <c r="T769" s="365"/>
      <c r="U769" s="365"/>
      <c r="V769" s="365"/>
      <c r="W769" s="366"/>
      <c r="X769" s="367"/>
      <c r="Y769" s="368"/>
      <c r="Z769" s="365"/>
      <c r="AA769" s="365"/>
      <c r="AB769" s="365"/>
      <c r="AC769" s="366"/>
      <c r="AD769" s="367"/>
      <c r="AE769" s="368"/>
      <c r="AF769" s="365"/>
      <c r="AG769" s="365"/>
      <c r="AH769" s="365"/>
      <c r="AI769" s="366"/>
      <c r="AJ769" s="367"/>
      <c r="AK769" s="368"/>
    </row>
    <row r="770" spans="2:37" ht="15.75" customHeight="1">
      <c r="B770" s="31"/>
      <c r="D770" s="30"/>
      <c r="E770" s="30"/>
      <c r="F770" s="32"/>
      <c r="H770" s="289"/>
      <c r="I770" s="290"/>
      <c r="J770" s="66"/>
      <c r="K770" s="66"/>
      <c r="L770" s="66"/>
      <c r="M770" s="66"/>
      <c r="N770" s="66"/>
      <c r="O770" s="66"/>
      <c r="P770" s="66"/>
      <c r="Q770" s="66"/>
      <c r="R770" s="365"/>
      <c r="S770" s="365"/>
      <c r="T770" s="365"/>
      <c r="U770" s="365"/>
      <c r="V770" s="365"/>
      <c r="W770" s="366"/>
      <c r="X770" s="367"/>
      <c r="Y770" s="368"/>
      <c r="Z770" s="365"/>
      <c r="AA770" s="365"/>
      <c r="AB770" s="365"/>
      <c r="AC770" s="366"/>
      <c r="AD770" s="367"/>
      <c r="AE770" s="368"/>
      <c r="AF770" s="365"/>
      <c r="AG770" s="365"/>
      <c r="AH770" s="365"/>
      <c r="AI770" s="366"/>
      <c r="AJ770" s="367"/>
      <c r="AK770" s="368"/>
    </row>
    <row r="771" spans="2:37" ht="15.75" customHeight="1">
      <c r="B771" s="31"/>
      <c r="D771" s="30"/>
      <c r="E771" s="30"/>
      <c r="F771" s="32"/>
      <c r="H771" s="289"/>
      <c r="I771" s="290"/>
      <c r="J771" s="66"/>
      <c r="K771" s="66"/>
      <c r="L771" s="66"/>
      <c r="M771" s="66"/>
      <c r="N771" s="66"/>
      <c r="O771" s="66"/>
      <c r="P771" s="66"/>
      <c r="Q771" s="66"/>
      <c r="R771" s="365"/>
      <c r="S771" s="365"/>
      <c r="T771" s="365"/>
      <c r="U771" s="365"/>
      <c r="V771" s="365"/>
      <c r="W771" s="366"/>
      <c r="X771" s="367"/>
      <c r="Y771" s="368"/>
      <c r="Z771" s="365"/>
      <c r="AA771" s="365"/>
      <c r="AB771" s="365"/>
      <c r="AC771" s="366"/>
      <c r="AD771" s="367"/>
      <c r="AE771" s="368"/>
      <c r="AF771" s="365"/>
      <c r="AG771" s="365"/>
      <c r="AH771" s="365"/>
      <c r="AI771" s="366"/>
      <c r="AJ771" s="367"/>
      <c r="AK771" s="368"/>
    </row>
    <row r="772" spans="2:37" ht="15.75" customHeight="1">
      <c r="B772" s="31"/>
      <c r="D772" s="30"/>
      <c r="E772" s="30"/>
      <c r="F772" s="32"/>
      <c r="H772" s="289"/>
      <c r="I772" s="290"/>
      <c r="J772" s="66"/>
      <c r="K772" s="66"/>
      <c r="L772" s="66"/>
      <c r="M772" s="66"/>
      <c r="N772" s="66"/>
      <c r="O772" s="66"/>
      <c r="P772" s="66"/>
      <c r="Q772" s="66"/>
      <c r="R772" s="365"/>
      <c r="S772" s="365"/>
      <c r="T772" s="365"/>
      <c r="U772" s="365"/>
      <c r="V772" s="365"/>
      <c r="W772" s="366"/>
      <c r="X772" s="367"/>
      <c r="Y772" s="368"/>
      <c r="Z772" s="365"/>
      <c r="AA772" s="365"/>
      <c r="AB772" s="365"/>
      <c r="AC772" s="366"/>
      <c r="AD772" s="367"/>
      <c r="AE772" s="368"/>
      <c r="AF772" s="365"/>
      <c r="AG772" s="365"/>
      <c r="AH772" s="365"/>
      <c r="AI772" s="366"/>
      <c r="AJ772" s="367"/>
      <c r="AK772" s="368"/>
    </row>
    <row r="773" spans="2:37" ht="15.75" customHeight="1">
      <c r="B773" s="31"/>
      <c r="D773" s="30"/>
      <c r="E773" s="30"/>
      <c r="F773" s="32"/>
      <c r="H773" s="289"/>
      <c r="I773" s="290"/>
      <c r="J773" s="66"/>
      <c r="K773" s="66"/>
      <c r="L773" s="66"/>
      <c r="M773" s="66"/>
      <c r="N773" s="66"/>
      <c r="O773" s="66"/>
      <c r="P773" s="66"/>
      <c r="Q773" s="66"/>
      <c r="R773" s="365"/>
      <c r="S773" s="365"/>
      <c r="T773" s="365"/>
      <c r="U773" s="365"/>
      <c r="V773" s="365"/>
      <c r="W773" s="366"/>
      <c r="X773" s="367"/>
      <c r="Y773" s="368"/>
      <c r="Z773" s="365"/>
      <c r="AA773" s="365"/>
      <c r="AB773" s="365"/>
      <c r="AC773" s="366"/>
      <c r="AD773" s="367"/>
      <c r="AE773" s="368"/>
      <c r="AF773" s="365"/>
      <c r="AG773" s="365"/>
      <c r="AH773" s="365"/>
      <c r="AI773" s="366"/>
      <c r="AJ773" s="367"/>
      <c r="AK773" s="368"/>
    </row>
    <row r="774" spans="2:37" ht="15.75" customHeight="1">
      <c r="B774" s="31"/>
      <c r="D774" s="30"/>
      <c r="E774" s="30"/>
      <c r="F774" s="32"/>
      <c r="H774" s="289"/>
      <c r="I774" s="290"/>
      <c r="J774" s="66"/>
      <c r="K774" s="66"/>
      <c r="L774" s="66"/>
      <c r="M774" s="66"/>
      <c r="N774" s="66"/>
      <c r="O774" s="66"/>
      <c r="P774" s="66"/>
      <c r="Q774" s="66"/>
      <c r="R774" s="365"/>
      <c r="S774" s="365"/>
      <c r="T774" s="365"/>
      <c r="U774" s="365"/>
      <c r="V774" s="365"/>
      <c r="W774" s="366"/>
      <c r="X774" s="367"/>
      <c r="Y774" s="368"/>
      <c r="Z774" s="365"/>
      <c r="AA774" s="365"/>
      <c r="AB774" s="365"/>
      <c r="AC774" s="366"/>
      <c r="AD774" s="367"/>
      <c r="AE774" s="368"/>
      <c r="AF774" s="365"/>
      <c r="AG774" s="365"/>
      <c r="AH774" s="365"/>
      <c r="AI774" s="366"/>
      <c r="AJ774" s="367"/>
      <c r="AK774" s="368"/>
    </row>
    <row r="775" spans="2:37" ht="15.75" customHeight="1">
      <c r="B775" s="31"/>
      <c r="D775" s="30"/>
      <c r="E775" s="30"/>
      <c r="F775" s="32"/>
      <c r="H775" s="289"/>
      <c r="I775" s="290"/>
      <c r="J775" s="66"/>
      <c r="K775" s="66"/>
      <c r="L775" s="66"/>
      <c r="M775" s="66"/>
      <c r="N775" s="66"/>
      <c r="O775" s="66"/>
      <c r="P775" s="66"/>
      <c r="Q775" s="66"/>
      <c r="R775" s="365"/>
      <c r="S775" s="365"/>
      <c r="T775" s="365"/>
      <c r="U775" s="365"/>
      <c r="V775" s="365"/>
      <c r="W775" s="366"/>
      <c r="X775" s="367"/>
      <c r="Y775" s="368"/>
      <c r="Z775" s="365"/>
      <c r="AA775" s="365"/>
      <c r="AB775" s="365"/>
      <c r="AC775" s="366"/>
      <c r="AD775" s="367"/>
      <c r="AE775" s="368"/>
      <c r="AF775" s="365"/>
      <c r="AG775" s="365"/>
      <c r="AH775" s="365"/>
      <c r="AI775" s="366"/>
      <c r="AJ775" s="367"/>
      <c r="AK775" s="368"/>
    </row>
    <row r="776" spans="2:37" ht="15.75" customHeight="1">
      <c r="B776" s="31"/>
      <c r="D776" s="30"/>
      <c r="E776" s="30"/>
      <c r="F776" s="32"/>
      <c r="H776" s="289"/>
      <c r="I776" s="290"/>
      <c r="J776" s="66"/>
      <c r="K776" s="66"/>
      <c r="L776" s="66"/>
      <c r="M776" s="66"/>
      <c r="N776" s="66"/>
      <c r="O776" s="66"/>
      <c r="P776" s="66"/>
      <c r="Q776" s="66"/>
      <c r="R776" s="365"/>
      <c r="S776" s="365"/>
      <c r="T776" s="365"/>
      <c r="U776" s="365"/>
      <c r="V776" s="365"/>
      <c r="W776" s="366"/>
      <c r="X776" s="367"/>
      <c r="Y776" s="368"/>
      <c r="Z776" s="365"/>
      <c r="AA776" s="365"/>
      <c r="AB776" s="365"/>
      <c r="AC776" s="366"/>
      <c r="AD776" s="367"/>
      <c r="AE776" s="368"/>
      <c r="AF776" s="365"/>
      <c r="AG776" s="365"/>
      <c r="AH776" s="365"/>
      <c r="AI776" s="366"/>
      <c r="AJ776" s="367"/>
      <c r="AK776" s="368"/>
    </row>
    <row r="777" spans="2:37" ht="15.75" customHeight="1">
      <c r="B777" s="31"/>
      <c r="D777" s="30"/>
      <c r="E777" s="30"/>
      <c r="F777" s="32"/>
      <c r="H777" s="289"/>
      <c r="I777" s="290"/>
      <c r="J777" s="66"/>
      <c r="K777" s="66"/>
      <c r="L777" s="66"/>
      <c r="M777" s="66"/>
      <c r="N777" s="66"/>
      <c r="O777" s="66"/>
      <c r="P777" s="66"/>
      <c r="Q777" s="66"/>
      <c r="R777" s="365"/>
      <c r="S777" s="365"/>
      <c r="T777" s="365"/>
      <c r="U777" s="365"/>
      <c r="V777" s="365"/>
      <c r="W777" s="366"/>
      <c r="X777" s="367"/>
      <c r="Y777" s="368"/>
      <c r="Z777" s="365"/>
      <c r="AA777" s="365"/>
      <c r="AB777" s="365"/>
      <c r="AC777" s="366"/>
      <c r="AD777" s="367"/>
      <c r="AE777" s="368"/>
      <c r="AF777" s="365"/>
      <c r="AG777" s="365"/>
      <c r="AH777" s="365"/>
      <c r="AI777" s="366"/>
      <c r="AJ777" s="367"/>
      <c r="AK777" s="368"/>
    </row>
    <row r="778" spans="2:37" ht="15.75" customHeight="1">
      <c r="B778" s="31"/>
      <c r="D778" s="30"/>
      <c r="E778" s="30"/>
      <c r="F778" s="32"/>
      <c r="H778" s="289"/>
      <c r="I778" s="290"/>
      <c r="J778" s="66"/>
      <c r="K778" s="66"/>
      <c r="L778" s="66"/>
      <c r="M778" s="66"/>
      <c r="N778" s="66"/>
      <c r="O778" s="66"/>
      <c r="P778" s="66"/>
      <c r="Q778" s="66"/>
      <c r="R778" s="365"/>
      <c r="S778" s="365"/>
      <c r="T778" s="365"/>
      <c r="U778" s="365"/>
      <c r="V778" s="365"/>
      <c r="W778" s="366"/>
      <c r="X778" s="367"/>
      <c r="Y778" s="368"/>
      <c r="Z778" s="365"/>
      <c r="AA778" s="365"/>
      <c r="AB778" s="365"/>
      <c r="AC778" s="366"/>
      <c r="AD778" s="367"/>
      <c r="AE778" s="368"/>
      <c r="AF778" s="365"/>
      <c r="AG778" s="365"/>
      <c r="AH778" s="365"/>
      <c r="AI778" s="366"/>
      <c r="AJ778" s="367"/>
      <c r="AK778" s="368"/>
    </row>
    <row r="779" spans="2:37" ht="15.75" customHeight="1">
      <c r="B779" s="31"/>
      <c r="D779" s="30"/>
      <c r="E779" s="30"/>
      <c r="F779" s="32"/>
      <c r="H779" s="289"/>
      <c r="I779" s="290"/>
      <c r="J779" s="66"/>
      <c r="K779" s="66"/>
      <c r="L779" s="66"/>
      <c r="M779" s="66"/>
      <c r="N779" s="66"/>
      <c r="O779" s="66"/>
      <c r="P779" s="66"/>
      <c r="Q779" s="66"/>
      <c r="R779" s="365"/>
      <c r="S779" s="365"/>
      <c r="T779" s="365"/>
      <c r="U779" s="365"/>
      <c r="V779" s="365"/>
      <c r="W779" s="366"/>
      <c r="X779" s="367"/>
      <c r="Y779" s="368"/>
      <c r="Z779" s="365"/>
      <c r="AA779" s="365"/>
      <c r="AB779" s="365"/>
      <c r="AC779" s="366"/>
      <c r="AD779" s="367"/>
      <c r="AE779" s="368"/>
      <c r="AF779" s="365"/>
      <c r="AG779" s="365"/>
      <c r="AH779" s="365"/>
      <c r="AI779" s="366"/>
      <c r="AJ779" s="367"/>
      <c r="AK779" s="368"/>
    </row>
    <row r="780" spans="2:37" ht="15.75" customHeight="1">
      <c r="B780" s="31"/>
      <c r="D780" s="30"/>
      <c r="E780" s="30"/>
      <c r="F780" s="32"/>
      <c r="H780" s="289"/>
      <c r="I780" s="290"/>
      <c r="J780" s="66"/>
      <c r="K780" s="66"/>
      <c r="L780" s="66"/>
      <c r="M780" s="66"/>
      <c r="N780" s="66"/>
      <c r="O780" s="66"/>
      <c r="P780" s="66"/>
      <c r="Q780" s="66"/>
      <c r="R780" s="365"/>
      <c r="S780" s="365"/>
      <c r="T780" s="365"/>
      <c r="U780" s="365"/>
      <c r="V780" s="365"/>
      <c r="W780" s="366"/>
      <c r="X780" s="367"/>
      <c r="Y780" s="368"/>
      <c r="Z780" s="365"/>
      <c r="AA780" s="365"/>
      <c r="AB780" s="365"/>
      <c r="AC780" s="366"/>
      <c r="AD780" s="367"/>
      <c r="AE780" s="368"/>
      <c r="AF780" s="365"/>
      <c r="AG780" s="365"/>
      <c r="AH780" s="365"/>
      <c r="AI780" s="366"/>
      <c r="AJ780" s="367"/>
      <c r="AK780" s="368"/>
    </row>
    <row r="781" spans="2:37" ht="15.75" customHeight="1">
      <c r="B781" s="31"/>
      <c r="D781" s="30"/>
      <c r="E781" s="30"/>
      <c r="F781" s="32"/>
      <c r="H781" s="289"/>
      <c r="I781" s="290"/>
      <c r="J781" s="66"/>
      <c r="K781" s="66"/>
      <c r="L781" s="66"/>
      <c r="M781" s="66"/>
      <c r="N781" s="66"/>
      <c r="O781" s="66"/>
      <c r="P781" s="66"/>
      <c r="Q781" s="66"/>
      <c r="R781" s="365"/>
      <c r="S781" s="365"/>
      <c r="T781" s="365"/>
      <c r="U781" s="365"/>
      <c r="V781" s="365"/>
      <c r="W781" s="366"/>
      <c r="X781" s="367"/>
      <c r="Y781" s="368"/>
      <c r="Z781" s="365"/>
      <c r="AA781" s="365"/>
      <c r="AB781" s="365"/>
      <c r="AC781" s="366"/>
      <c r="AD781" s="367"/>
      <c r="AE781" s="368"/>
      <c r="AF781" s="365"/>
      <c r="AG781" s="365"/>
      <c r="AH781" s="365"/>
      <c r="AI781" s="366"/>
      <c r="AJ781" s="367"/>
      <c r="AK781" s="368"/>
    </row>
    <row r="782" spans="2:37" ht="15.75" customHeight="1">
      <c r="B782" s="31"/>
      <c r="D782" s="30"/>
      <c r="E782" s="30"/>
      <c r="F782" s="32"/>
      <c r="H782" s="289"/>
      <c r="I782" s="290"/>
      <c r="J782" s="66"/>
      <c r="K782" s="66"/>
      <c r="L782" s="66"/>
      <c r="M782" s="66"/>
      <c r="N782" s="66"/>
      <c r="O782" s="66"/>
      <c r="P782" s="66"/>
      <c r="Q782" s="66"/>
      <c r="R782" s="365"/>
      <c r="S782" s="365"/>
      <c r="T782" s="365"/>
      <c r="U782" s="365"/>
      <c r="V782" s="365"/>
      <c r="W782" s="366"/>
      <c r="X782" s="367"/>
      <c r="Y782" s="368"/>
      <c r="Z782" s="365"/>
      <c r="AA782" s="365"/>
      <c r="AB782" s="365"/>
      <c r="AC782" s="366"/>
      <c r="AD782" s="367"/>
      <c r="AE782" s="368"/>
      <c r="AF782" s="365"/>
      <c r="AG782" s="365"/>
      <c r="AH782" s="365"/>
      <c r="AI782" s="366"/>
      <c r="AJ782" s="367"/>
      <c r="AK782" s="368"/>
    </row>
    <row r="783" spans="2:37" ht="15.75" customHeight="1">
      <c r="B783" s="31"/>
      <c r="D783" s="30"/>
      <c r="E783" s="30"/>
      <c r="F783" s="32"/>
      <c r="H783" s="289"/>
      <c r="I783" s="290"/>
      <c r="J783" s="66"/>
      <c r="K783" s="66"/>
      <c r="L783" s="66"/>
      <c r="M783" s="66"/>
      <c r="N783" s="66"/>
      <c r="O783" s="66"/>
      <c r="P783" s="66"/>
      <c r="Q783" s="66"/>
      <c r="R783" s="365"/>
      <c r="S783" s="365"/>
      <c r="T783" s="365"/>
      <c r="U783" s="365"/>
      <c r="V783" s="365"/>
      <c r="W783" s="366"/>
      <c r="X783" s="367"/>
      <c r="Y783" s="368"/>
      <c r="Z783" s="365"/>
      <c r="AA783" s="365"/>
      <c r="AB783" s="365"/>
      <c r="AC783" s="366"/>
      <c r="AD783" s="367"/>
      <c r="AE783" s="368"/>
      <c r="AF783" s="365"/>
      <c r="AG783" s="365"/>
      <c r="AH783" s="365"/>
      <c r="AI783" s="366"/>
      <c r="AJ783" s="367"/>
      <c r="AK783" s="368"/>
    </row>
    <row r="784" spans="2:37" ht="15.75" customHeight="1">
      <c r="B784" s="31"/>
      <c r="D784" s="30"/>
      <c r="E784" s="30"/>
      <c r="F784" s="32"/>
      <c r="H784" s="289"/>
      <c r="I784" s="290"/>
      <c r="J784" s="66"/>
      <c r="K784" s="66"/>
      <c r="L784" s="66"/>
      <c r="M784" s="66"/>
      <c r="N784" s="66"/>
      <c r="O784" s="66"/>
      <c r="P784" s="66"/>
      <c r="Q784" s="66"/>
      <c r="R784" s="365"/>
      <c r="S784" s="365"/>
      <c r="T784" s="365"/>
      <c r="U784" s="365"/>
      <c r="V784" s="365"/>
      <c r="W784" s="366"/>
      <c r="X784" s="367"/>
      <c r="Y784" s="368"/>
      <c r="Z784" s="365"/>
      <c r="AA784" s="365"/>
      <c r="AB784" s="365"/>
      <c r="AC784" s="366"/>
      <c r="AD784" s="367"/>
      <c r="AE784" s="368"/>
      <c r="AF784" s="365"/>
      <c r="AG784" s="365"/>
      <c r="AH784" s="365"/>
      <c r="AI784" s="366"/>
      <c r="AJ784" s="367"/>
      <c r="AK784" s="368"/>
    </row>
    <row r="785" spans="2:37" ht="15.75" customHeight="1">
      <c r="B785" s="31"/>
      <c r="D785" s="30"/>
      <c r="E785" s="30"/>
      <c r="F785" s="32"/>
      <c r="H785" s="289"/>
      <c r="I785" s="290"/>
      <c r="J785" s="66"/>
      <c r="K785" s="66"/>
      <c r="L785" s="66"/>
      <c r="M785" s="66"/>
      <c r="N785" s="66"/>
      <c r="O785" s="66"/>
      <c r="P785" s="66"/>
      <c r="Q785" s="66"/>
      <c r="R785" s="365"/>
      <c r="S785" s="365"/>
      <c r="T785" s="365"/>
      <c r="U785" s="365"/>
      <c r="V785" s="365"/>
      <c r="W785" s="366"/>
      <c r="X785" s="367"/>
      <c r="Y785" s="368"/>
      <c r="Z785" s="365"/>
      <c r="AA785" s="365"/>
      <c r="AB785" s="365"/>
      <c r="AC785" s="366"/>
      <c r="AD785" s="367"/>
      <c r="AE785" s="368"/>
      <c r="AF785" s="365"/>
      <c r="AG785" s="365"/>
      <c r="AH785" s="365"/>
      <c r="AI785" s="366"/>
      <c r="AJ785" s="367"/>
      <c r="AK785" s="368"/>
    </row>
    <row r="786" spans="2:37" ht="15.75" customHeight="1">
      <c r="B786" s="31"/>
      <c r="D786" s="30"/>
      <c r="E786" s="30"/>
      <c r="F786" s="32"/>
      <c r="H786" s="289"/>
      <c r="I786" s="290"/>
      <c r="J786" s="66"/>
      <c r="K786" s="66"/>
      <c r="L786" s="66"/>
      <c r="M786" s="66"/>
      <c r="N786" s="66"/>
      <c r="O786" s="66"/>
      <c r="P786" s="66"/>
      <c r="Q786" s="66"/>
      <c r="R786" s="365"/>
      <c r="S786" s="365"/>
      <c r="T786" s="365"/>
      <c r="U786" s="365"/>
      <c r="V786" s="365"/>
      <c r="W786" s="366"/>
      <c r="X786" s="367"/>
      <c r="Y786" s="368"/>
      <c r="Z786" s="365"/>
      <c r="AA786" s="365"/>
      <c r="AB786" s="365"/>
      <c r="AC786" s="366"/>
      <c r="AD786" s="367"/>
      <c r="AE786" s="368"/>
      <c r="AF786" s="365"/>
      <c r="AG786" s="365"/>
      <c r="AH786" s="365"/>
      <c r="AI786" s="366"/>
      <c r="AJ786" s="367"/>
      <c r="AK786" s="368"/>
    </row>
    <row r="787" spans="2:37" ht="15.75" customHeight="1">
      <c r="B787" s="31"/>
      <c r="D787" s="30"/>
      <c r="E787" s="30"/>
      <c r="F787" s="32"/>
      <c r="H787" s="289"/>
      <c r="I787" s="290"/>
      <c r="J787" s="66"/>
      <c r="K787" s="66"/>
      <c r="L787" s="66"/>
      <c r="M787" s="66"/>
      <c r="N787" s="66"/>
      <c r="O787" s="66"/>
      <c r="P787" s="66"/>
      <c r="Q787" s="66"/>
      <c r="R787" s="365"/>
      <c r="S787" s="365"/>
      <c r="T787" s="365"/>
      <c r="U787" s="365"/>
      <c r="V787" s="365"/>
      <c r="W787" s="366"/>
      <c r="X787" s="367"/>
      <c r="Y787" s="368"/>
      <c r="Z787" s="365"/>
      <c r="AA787" s="365"/>
      <c r="AB787" s="365"/>
      <c r="AC787" s="366"/>
      <c r="AD787" s="367"/>
      <c r="AE787" s="368"/>
      <c r="AF787" s="365"/>
      <c r="AG787" s="365"/>
      <c r="AH787" s="365"/>
      <c r="AI787" s="366"/>
      <c r="AJ787" s="367"/>
      <c r="AK787" s="368"/>
    </row>
    <row r="788" spans="2:37" ht="15.75" customHeight="1">
      <c r="B788" s="31"/>
      <c r="D788" s="30"/>
      <c r="E788" s="30"/>
      <c r="F788" s="32"/>
      <c r="H788" s="289"/>
      <c r="I788" s="290"/>
      <c r="J788" s="66"/>
      <c r="K788" s="66"/>
      <c r="L788" s="66"/>
      <c r="M788" s="66"/>
      <c r="N788" s="66"/>
      <c r="O788" s="66"/>
      <c r="P788" s="66"/>
      <c r="Q788" s="66"/>
      <c r="R788" s="365"/>
      <c r="S788" s="365"/>
      <c r="T788" s="365"/>
      <c r="U788" s="365"/>
      <c r="V788" s="365"/>
      <c r="W788" s="366"/>
      <c r="X788" s="367"/>
      <c r="Y788" s="368"/>
      <c r="Z788" s="365"/>
      <c r="AA788" s="365"/>
      <c r="AB788" s="365"/>
      <c r="AC788" s="366"/>
      <c r="AD788" s="367"/>
      <c r="AE788" s="368"/>
      <c r="AF788" s="365"/>
      <c r="AG788" s="365"/>
      <c r="AH788" s="365"/>
      <c r="AI788" s="366"/>
      <c r="AJ788" s="367"/>
      <c r="AK788" s="368"/>
    </row>
    <row r="789" spans="2:37" ht="15.75" customHeight="1">
      <c r="B789" s="31"/>
      <c r="D789" s="30"/>
      <c r="E789" s="30"/>
      <c r="F789" s="32"/>
      <c r="H789" s="289"/>
      <c r="I789" s="290"/>
      <c r="J789" s="66"/>
      <c r="K789" s="66"/>
      <c r="L789" s="66"/>
      <c r="M789" s="66"/>
      <c r="N789" s="66"/>
      <c r="O789" s="66"/>
      <c r="P789" s="66"/>
      <c r="Q789" s="66"/>
      <c r="R789" s="365"/>
      <c r="S789" s="365"/>
      <c r="T789" s="365"/>
      <c r="U789" s="365"/>
      <c r="V789" s="365"/>
      <c r="W789" s="366"/>
      <c r="X789" s="367"/>
      <c r="Y789" s="368"/>
      <c r="Z789" s="365"/>
      <c r="AA789" s="365"/>
      <c r="AB789" s="365"/>
      <c r="AC789" s="366"/>
      <c r="AD789" s="367"/>
      <c r="AE789" s="368"/>
      <c r="AF789" s="365"/>
      <c r="AG789" s="365"/>
      <c r="AH789" s="365"/>
      <c r="AI789" s="366"/>
      <c r="AJ789" s="367"/>
      <c r="AK789" s="368"/>
    </row>
    <row r="790" spans="2:37" ht="15.75" customHeight="1">
      <c r="B790" s="31"/>
      <c r="D790" s="30"/>
      <c r="E790" s="30"/>
      <c r="F790" s="32"/>
      <c r="H790" s="289"/>
      <c r="I790" s="290"/>
      <c r="J790" s="66"/>
      <c r="K790" s="66"/>
      <c r="L790" s="66"/>
      <c r="M790" s="66"/>
      <c r="N790" s="66"/>
      <c r="O790" s="66"/>
      <c r="P790" s="66"/>
      <c r="Q790" s="66"/>
      <c r="R790" s="365"/>
      <c r="S790" s="365"/>
      <c r="T790" s="365"/>
      <c r="U790" s="365"/>
      <c r="V790" s="365"/>
      <c r="W790" s="366"/>
      <c r="X790" s="367"/>
      <c r="Y790" s="368"/>
      <c r="Z790" s="365"/>
      <c r="AA790" s="365"/>
      <c r="AB790" s="365"/>
      <c r="AC790" s="366"/>
      <c r="AD790" s="367"/>
      <c r="AE790" s="368"/>
      <c r="AF790" s="365"/>
      <c r="AG790" s="365"/>
      <c r="AH790" s="365"/>
      <c r="AI790" s="366"/>
      <c r="AJ790" s="367"/>
      <c r="AK790" s="368"/>
    </row>
    <row r="791" spans="2:37" ht="15.75" customHeight="1">
      <c r="B791" s="31"/>
      <c r="D791" s="30"/>
      <c r="E791" s="30"/>
      <c r="F791" s="32"/>
      <c r="H791" s="289"/>
      <c r="I791" s="290"/>
      <c r="J791" s="66"/>
      <c r="K791" s="66"/>
      <c r="L791" s="66"/>
      <c r="M791" s="66"/>
      <c r="N791" s="66"/>
      <c r="O791" s="66"/>
      <c r="P791" s="66"/>
      <c r="Q791" s="66"/>
      <c r="R791" s="365"/>
      <c r="S791" s="365"/>
      <c r="T791" s="365"/>
      <c r="U791" s="365"/>
      <c r="V791" s="365"/>
      <c r="W791" s="366"/>
      <c r="X791" s="367"/>
      <c r="Y791" s="368"/>
      <c r="Z791" s="365"/>
      <c r="AA791" s="365"/>
      <c r="AB791" s="365"/>
      <c r="AC791" s="366"/>
      <c r="AD791" s="367"/>
      <c r="AE791" s="368"/>
      <c r="AF791" s="365"/>
      <c r="AG791" s="365"/>
      <c r="AH791" s="365"/>
      <c r="AI791" s="366"/>
      <c r="AJ791" s="367"/>
      <c r="AK791" s="368"/>
    </row>
    <row r="792" spans="2:37" ht="15.75" customHeight="1">
      <c r="B792" s="31"/>
      <c r="D792" s="30"/>
      <c r="E792" s="30"/>
      <c r="F792" s="32"/>
      <c r="H792" s="289"/>
      <c r="I792" s="290"/>
      <c r="J792" s="66"/>
      <c r="K792" s="66"/>
      <c r="L792" s="66"/>
      <c r="M792" s="66"/>
      <c r="N792" s="66"/>
      <c r="O792" s="66"/>
      <c r="P792" s="66"/>
      <c r="Q792" s="66"/>
      <c r="R792" s="365"/>
      <c r="S792" s="365"/>
      <c r="T792" s="365"/>
      <c r="U792" s="365"/>
      <c r="V792" s="365"/>
      <c r="W792" s="366"/>
      <c r="X792" s="367"/>
      <c r="Y792" s="368"/>
      <c r="Z792" s="365"/>
      <c r="AA792" s="365"/>
      <c r="AB792" s="365"/>
      <c r="AC792" s="366"/>
      <c r="AD792" s="367"/>
      <c r="AE792" s="368"/>
      <c r="AF792" s="365"/>
      <c r="AG792" s="365"/>
      <c r="AH792" s="365"/>
      <c r="AI792" s="366"/>
      <c r="AJ792" s="367"/>
      <c r="AK792" s="368"/>
    </row>
    <row r="793" spans="2:37" ht="15.75" customHeight="1">
      <c r="B793" s="31"/>
      <c r="D793" s="30"/>
      <c r="E793" s="30"/>
      <c r="F793" s="32"/>
      <c r="H793" s="289"/>
      <c r="I793" s="290"/>
      <c r="J793" s="66"/>
      <c r="K793" s="66"/>
      <c r="L793" s="66"/>
      <c r="M793" s="66"/>
      <c r="N793" s="66"/>
      <c r="O793" s="66"/>
      <c r="P793" s="66"/>
      <c r="Q793" s="66"/>
      <c r="R793" s="365"/>
      <c r="S793" s="365"/>
      <c r="T793" s="365"/>
      <c r="U793" s="365"/>
      <c r="V793" s="365"/>
      <c r="W793" s="366"/>
      <c r="X793" s="367"/>
      <c r="Y793" s="368"/>
      <c r="Z793" s="365"/>
      <c r="AA793" s="365"/>
      <c r="AB793" s="365"/>
      <c r="AC793" s="366"/>
      <c r="AD793" s="367"/>
      <c r="AE793" s="368"/>
      <c r="AF793" s="365"/>
      <c r="AG793" s="365"/>
      <c r="AH793" s="365"/>
      <c r="AI793" s="366"/>
      <c r="AJ793" s="367"/>
      <c r="AK793" s="368"/>
    </row>
    <row r="794" spans="2:37" ht="15.75" customHeight="1">
      <c r="B794" s="31"/>
      <c r="D794" s="30"/>
      <c r="E794" s="30"/>
      <c r="F794" s="32"/>
      <c r="H794" s="289"/>
      <c r="I794" s="290"/>
      <c r="J794" s="66"/>
      <c r="K794" s="66"/>
      <c r="L794" s="66"/>
      <c r="M794" s="66"/>
      <c r="N794" s="66"/>
      <c r="O794" s="66"/>
      <c r="P794" s="66"/>
      <c r="Q794" s="66"/>
      <c r="R794" s="365"/>
      <c r="S794" s="365"/>
      <c r="T794" s="365"/>
      <c r="U794" s="365"/>
      <c r="V794" s="365"/>
      <c r="W794" s="366"/>
      <c r="X794" s="367"/>
      <c r="Y794" s="368"/>
      <c r="Z794" s="365"/>
      <c r="AA794" s="365"/>
      <c r="AB794" s="365"/>
      <c r="AC794" s="366"/>
      <c r="AD794" s="367"/>
      <c r="AE794" s="368"/>
      <c r="AF794" s="365"/>
      <c r="AG794" s="365"/>
      <c r="AH794" s="365"/>
      <c r="AI794" s="366"/>
      <c r="AJ794" s="367"/>
      <c r="AK794" s="368"/>
    </row>
    <row r="795" spans="2:37" ht="15.75" customHeight="1">
      <c r="B795" s="31"/>
      <c r="D795" s="30"/>
      <c r="E795" s="30"/>
      <c r="F795" s="32"/>
      <c r="H795" s="289"/>
      <c r="I795" s="290"/>
      <c r="J795" s="66"/>
      <c r="K795" s="66"/>
      <c r="L795" s="66"/>
      <c r="M795" s="66"/>
      <c r="N795" s="66"/>
      <c r="O795" s="66"/>
      <c r="P795" s="66"/>
      <c r="Q795" s="66"/>
      <c r="R795" s="365"/>
      <c r="S795" s="365"/>
      <c r="T795" s="365"/>
      <c r="U795" s="365"/>
      <c r="V795" s="365"/>
      <c r="W795" s="366"/>
      <c r="X795" s="367"/>
      <c r="Y795" s="368"/>
      <c r="Z795" s="365"/>
      <c r="AA795" s="365"/>
      <c r="AB795" s="365"/>
      <c r="AC795" s="366"/>
      <c r="AD795" s="367"/>
      <c r="AE795" s="368"/>
      <c r="AF795" s="365"/>
      <c r="AG795" s="365"/>
      <c r="AH795" s="365"/>
      <c r="AI795" s="366"/>
      <c r="AJ795" s="367"/>
      <c r="AK795" s="368"/>
    </row>
    <row r="796" spans="2:37" ht="15.75" customHeight="1">
      <c r="B796" s="31"/>
      <c r="D796" s="30"/>
      <c r="E796" s="30"/>
      <c r="F796" s="32"/>
      <c r="H796" s="289"/>
      <c r="I796" s="290"/>
      <c r="J796" s="66"/>
      <c r="K796" s="66"/>
      <c r="L796" s="66"/>
      <c r="M796" s="66"/>
      <c r="N796" s="66"/>
      <c r="O796" s="66"/>
      <c r="P796" s="66"/>
      <c r="Q796" s="66"/>
      <c r="R796" s="365"/>
      <c r="S796" s="365"/>
      <c r="T796" s="365"/>
      <c r="U796" s="365"/>
      <c r="V796" s="365"/>
      <c r="W796" s="366"/>
      <c r="X796" s="367"/>
      <c r="Y796" s="368"/>
      <c r="Z796" s="365"/>
      <c r="AA796" s="365"/>
      <c r="AB796" s="365"/>
      <c r="AC796" s="366"/>
      <c r="AD796" s="367"/>
      <c r="AE796" s="368"/>
      <c r="AF796" s="365"/>
      <c r="AG796" s="365"/>
      <c r="AH796" s="365"/>
      <c r="AI796" s="366"/>
      <c r="AJ796" s="367"/>
      <c r="AK796" s="368"/>
    </row>
    <row r="797" spans="2:37" ht="15.75" customHeight="1">
      <c r="B797" s="31"/>
      <c r="D797" s="30"/>
      <c r="E797" s="30"/>
      <c r="F797" s="32"/>
      <c r="H797" s="289"/>
      <c r="I797" s="290"/>
      <c r="J797" s="66"/>
      <c r="K797" s="66"/>
      <c r="L797" s="66"/>
      <c r="M797" s="66"/>
      <c r="N797" s="66"/>
      <c r="O797" s="66"/>
      <c r="P797" s="66"/>
      <c r="Q797" s="66"/>
      <c r="R797" s="365"/>
      <c r="S797" s="365"/>
      <c r="T797" s="365"/>
      <c r="U797" s="365"/>
      <c r="V797" s="365"/>
      <c r="W797" s="366"/>
      <c r="X797" s="367"/>
      <c r="Y797" s="368"/>
      <c r="Z797" s="365"/>
      <c r="AA797" s="365"/>
      <c r="AB797" s="365"/>
      <c r="AC797" s="366"/>
      <c r="AD797" s="367"/>
      <c r="AE797" s="368"/>
      <c r="AF797" s="365"/>
      <c r="AG797" s="365"/>
      <c r="AH797" s="365"/>
      <c r="AI797" s="366"/>
      <c r="AJ797" s="367"/>
      <c r="AK797" s="368"/>
    </row>
    <row r="798" spans="2:37" ht="15.75" customHeight="1">
      <c r="B798" s="31"/>
      <c r="D798" s="30"/>
      <c r="E798" s="30"/>
      <c r="F798" s="32"/>
      <c r="H798" s="289"/>
      <c r="I798" s="290"/>
      <c r="J798" s="66"/>
      <c r="K798" s="66"/>
      <c r="L798" s="66"/>
      <c r="M798" s="66"/>
      <c r="N798" s="66"/>
      <c r="O798" s="66"/>
      <c r="P798" s="66"/>
      <c r="Q798" s="66"/>
      <c r="R798" s="365"/>
      <c r="S798" s="365"/>
      <c r="T798" s="365"/>
      <c r="U798" s="365"/>
      <c r="V798" s="365"/>
      <c r="W798" s="366"/>
      <c r="X798" s="367"/>
      <c r="Y798" s="368"/>
      <c r="Z798" s="365"/>
      <c r="AA798" s="365"/>
      <c r="AB798" s="365"/>
      <c r="AC798" s="366"/>
      <c r="AD798" s="367"/>
      <c r="AE798" s="368"/>
      <c r="AF798" s="365"/>
      <c r="AG798" s="365"/>
      <c r="AH798" s="365"/>
      <c r="AI798" s="366"/>
      <c r="AJ798" s="367"/>
      <c r="AK798" s="368"/>
    </row>
    <row r="799" spans="2:37" ht="15.75" customHeight="1">
      <c r="B799" s="31"/>
      <c r="D799" s="30"/>
      <c r="E799" s="30"/>
      <c r="F799" s="32"/>
      <c r="H799" s="289"/>
      <c r="I799" s="290"/>
      <c r="J799" s="66"/>
      <c r="K799" s="66"/>
      <c r="L799" s="66"/>
      <c r="M799" s="66"/>
      <c r="N799" s="66"/>
      <c r="O799" s="66"/>
      <c r="P799" s="66"/>
      <c r="Q799" s="66"/>
      <c r="R799" s="365"/>
      <c r="S799" s="365"/>
      <c r="T799" s="365"/>
      <c r="U799" s="365"/>
      <c r="V799" s="365"/>
      <c r="W799" s="366"/>
      <c r="X799" s="367"/>
      <c r="Y799" s="368"/>
      <c r="Z799" s="365"/>
      <c r="AA799" s="365"/>
      <c r="AB799" s="365"/>
      <c r="AC799" s="366"/>
      <c r="AD799" s="367"/>
      <c r="AE799" s="368"/>
      <c r="AF799" s="365"/>
      <c r="AG799" s="365"/>
      <c r="AH799" s="365"/>
      <c r="AI799" s="366"/>
      <c r="AJ799" s="367"/>
      <c r="AK799" s="368"/>
    </row>
    <row r="800" spans="2:37" ht="15.75" customHeight="1">
      <c r="B800" s="31"/>
      <c r="D800" s="30"/>
      <c r="E800" s="30"/>
      <c r="F800" s="32"/>
      <c r="H800" s="289"/>
      <c r="I800" s="290"/>
      <c r="J800" s="66"/>
      <c r="K800" s="66"/>
      <c r="L800" s="66"/>
      <c r="M800" s="66"/>
      <c r="N800" s="66"/>
      <c r="O800" s="66"/>
      <c r="P800" s="66"/>
      <c r="Q800" s="66"/>
      <c r="R800" s="365"/>
      <c r="S800" s="365"/>
      <c r="T800" s="365"/>
      <c r="U800" s="365"/>
      <c r="V800" s="365"/>
      <c r="W800" s="366"/>
      <c r="X800" s="367"/>
      <c r="Y800" s="368"/>
      <c r="Z800" s="365"/>
      <c r="AA800" s="365"/>
      <c r="AB800" s="365"/>
      <c r="AC800" s="366"/>
      <c r="AD800" s="367"/>
      <c r="AE800" s="368"/>
      <c r="AF800" s="365"/>
      <c r="AG800" s="365"/>
      <c r="AH800" s="365"/>
      <c r="AI800" s="366"/>
      <c r="AJ800" s="367"/>
      <c r="AK800" s="368"/>
    </row>
    <row r="801" spans="2:37" ht="15.75" customHeight="1">
      <c r="B801" s="31"/>
      <c r="D801" s="30"/>
      <c r="E801" s="30"/>
      <c r="F801" s="32"/>
      <c r="H801" s="289"/>
      <c r="I801" s="290"/>
      <c r="J801" s="66"/>
      <c r="K801" s="66"/>
      <c r="L801" s="66"/>
      <c r="M801" s="66"/>
      <c r="N801" s="66"/>
      <c r="O801" s="66"/>
      <c r="P801" s="66"/>
      <c r="Q801" s="66"/>
      <c r="R801" s="365"/>
      <c r="S801" s="365"/>
      <c r="T801" s="365"/>
      <c r="U801" s="365"/>
      <c r="V801" s="365"/>
      <c r="W801" s="366"/>
      <c r="X801" s="367"/>
      <c r="Y801" s="368"/>
      <c r="Z801" s="365"/>
      <c r="AA801" s="365"/>
      <c r="AB801" s="365"/>
      <c r="AC801" s="366"/>
      <c r="AD801" s="367"/>
      <c r="AE801" s="368"/>
      <c r="AF801" s="365"/>
      <c r="AG801" s="365"/>
      <c r="AH801" s="365"/>
      <c r="AI801" s="366"/>
      <c r="AJ801" s="367"/>
      <c r="AK801" s="368"/>
    </row>
    <row r="802" spans="2:37" ht="15.75" customHeight="1">
      <c r="B802" s="31"/>
      <c r="D802" s="30"/>
      <c r="E802" s="30"/>
      <c r="F802" s="32"/>
      <c r="H802" s="289"/>
      <c r="I802" s="290"/>
      <c r="J802" s="66"/>
      <c r="K802" s="66"/>
      <c r="L802" s="66"/>
      <c r="M802" s="66"/>
      <c r="N802" s="66"/>
      <c r="O802" s="66"/>
      <c r="P802" s="66"/>
      <c r="Q802" s="66"/>
      <c r="R802" s="365"/>
      <c r="S802" s="365"/>
      <c r="T802" s="365"/>
      <c r="U802" s="365"/>
      <c r="V802" s="365"/>
      <c r="W802" s="366"/>
      <c r="X802" s="367"/>
      <c r="Y802" s="368"/>
      <c r="Z802" s="365"/>
      <c r="AA802" s="365"/>
      <c r="AB802" s="365"/>
      <c r="AC802" s="366"/>
      <c r="AD802" s="367"/>
      <c r="AE802" s="368"/>
      <c r="AF802" s="365"/>
      <c r="AG802" s="365"/>
      <c r="AH802" s="365"/>
      <c r="AI802" s="366"/>
      <c r="AJ802" s="367"/>
      <c r="AK802" s="368"/>
    </row>
    <row r="803" spans="2:37" ht="15.75" customHeight="1">
      <c r="B803" s="31"/>
      <c r="D803" s="30"/>
      <c r="E803" s="30"/>
      <c r="F803" s="32"/>
      <c r="H803" s="289"/>
      <c r="I803" s="290"/>
      <c r="J803" s="66"/>
      <c r="K803" s="66"/>
      <c r="L803" s="66"/>
      <c r="M803" s="66"/>
      <c r="N803" s="66"/>
      <c r="O803" s="66"/>
      <c r="P803" s="66"/>
      <c r="Q803" s="66"/>
      <c r="R803" s="365"/>
      <c r="S803" s="365"/>
      <c r="T803" s="365"/>
      <c r="U803" s="365"/>
      <c r="V803" s="365"/>
      <c r="W803" s="366"/>
      <c r="X803" s="367"/>
      <c r="Y803" s="368"/>
      <c r="Z803" s="365"/>
      <c r="AA803" s="365"/>
      <c r="AB803" s="365"/>
      <c r="AC803" s="366"/>
      <c r="AD803" s="367"/>
      <c r="AE803" s="368"/>
      <c r="AF803" s="365"/>
      <c r="AG803" s="365"/>
      <c r="AH803" s="365"/>
      <c r="AI803" s="366"/>
      <c r="AJ803" s="367"/>
      <c r="AK803" s="368"/>
    </row>
    <row r="804" spans="2:37" ht="15.75" customHeight="1">
      <c r="B804" s="31"/>
      <c r="D804" s="30"/>
      <c r="E804" s="30"/>
      <c r="F804" s="32"/>
      <c r="H804" s="289"/>
      <c r="I804" s="290"/>
      <c r="J804" s="66"/>
      <c r="K804" s="66"/>
      <c r="L804" s="66"/>
      <c r="M804" s="66"/>
      <c r="N804" s="66"/>
      <c r="O804" s="66"/>
      <c r="P804" s="66"/>
      <c r="Q804" s="66"/>
      <c r="R804" s="365"/>
      <c r="S804" s="365"/>
      <c r="T804" s="365"/>
      <c r="U804" s="365"/>
      <c r="V804" s="365"/>
      <c r="W804" s="366"/>
      <c r="X804" s="367"/>
      <c r="Y804" s="368"/>
      <c r="Z804" s="365"/>
      <c r="AA804" s="365"/>
      <c r="AB804" s="365"/>
      <c r="AC804" s="366"/>
      <c r="AD804" s="367"/>
      <c r="AE804" s="368"/>
      <c r="AF804" s="365"/>
      <c r="AG804" s="365"/>
      <c r="AH804" s="365"/>
      <c r="AI804" s="366"/>
      <c r="AJ804" s="367"/>
      <c r="AK804" s="368"/>
    </row>
    <row r="805" spans="2:37" ht="15.75" customHeight="1">
      <c r="B805" s="31"/>
      <c r="D805" s="30"/>
      <c r="E805" s="30"/>
      <c r="F805" s="32"/>
      <c r="H805" s="289"/>
      <c r="I805" s="290"/>
      <c r="J805" s="66"/>
      <c r="K805" s="66"/>
      <c r="L805" s="66"/>
      <c r="M805" s="66"/>
      <c r="N805" s="66"/>
      <c r="O805" s="66"/>
      <c r="P805" s="66"/>
      <c r="Q805" s="66"/>
      <c r="R805" s="365"/>
      <c r="S805" s="365"/>
      <c r="T805" s="365"/>
      <c r="U805" s="365"/>
      <c r="V805" s="365"/>
      <c r="W805" s="366"/>
      <c r="X805" s="367"/>
      <c r="Y805" s="368"/>
      <c r="Z805" s="365"/>
      <c r="AA805" s="365"/>
      <c r="AB805" s="365"/>
      <c r="AC805" s="366"/>
      <c r="AD805" s="367"/>
      <c r="AE805" s="368"/>
      <c r="AF805" s="365"/>
      <c r="AG805" s="365"/>
      <c r="AH805" s="365"/>
      <c r="AI805" s="366"/>
      <c r="AJ805" s="367"/>
      <c r="AK805" s="368"/>
    </row>
    <row r="806" spans="2:37" ht="15.75" customHeight="1">
      <c r="B806" s="31"/>
      <c r="D806" s="30"/>
      <c r="E806" s="30"/>
      <c r="F806" s="32"/>
      <c r="H806" s="289"/>
      <c r="I806" s="290"/>
      <c r="J806" s="66"/>
      <c r="K806" s="66"/>
      <c r="L806" s="66"/>
      <c r="M806" s="66"/>
      <c r="N806" s="66"/>
      <c r="O806" s="66"/>
      <c r="P806" s="66"/>
      <c r="Q806" s="66"/>
      <c r="R806" s="365"/>
      <c r="S806" s="365"/>
      <c r="T806" s="365"/>
      <c r="U806" s="365"/>
      <c r="V806" s="365"/>
      <c r="W806" s="366"/>
      <c r="X806" s="367"/>
      <c r="Y806" s="368"/>
      <c r="Z806" s="365"/>
      <c r="AA806" s="365"/>
      <c r="AB806" s="365"/>
      <c r="AC806" s="366"/>
      <c r="AD806" s="367"/>
      <c r="AE806" s="368"/>
      <c r="AF806" s="365"/>
      <c r="AG806" s="365"/>
      <c r="AH806" s="365"/>
      <c r="AI806" s="366"/>
      <c r="AJ806" s="367"/>
      <c r="AK806" s="368"/>
    </row>
    <row r="807" spans="2:37" ht="15.75" customHeight="1">
      <c r="B807" s="31"/>
      <c r="D807" s="30"/>
      <c r="E807" s="30"/>
      <c r="F807" s="32"/>
      <c r="H807" s="289"/>
      <c r="I807" s="290"/>
      <c r="J807" s="66"/>
      <c r="K807" s="66"/>
      <c r="L807" s="66"/>
      <c r="M807" s="66"/>
      <c r="N807" s="66"/>
      <c r="O807" s="66"/>
      <c r="P807" s="66"/>
      <c r="Q807" s="66"/>
      <c r="R807" s="365"/>
      <c r="S807" s="365"/>
      <c r="T807" s="365"/>
      <c r="U807" s="365"/>
      <c r="V807" s="365"/>
      <c r="W807" s="366"/>
      <c r="X807" s="367"/>
      <c r="Y807" s="368"/>
      <c r="Z807" s="365"/>
      <c r="AA807" s="365"/>
      <c r="AB807" s="365"/>
      <c r="AC807" s="366"/>
      <c r="AD807" s="367"/>
      <c r="AE807" s="368"/>
      <c r="AF807" s="365"/>
      <c r="AG807" s="365"/>
      <c r="AH807" s="365"/>
      <c r="AI807" s="366"/>
      <c r="AJ807" s="367"/>
      <c r="AK807" s="368"/>
    </row>
    <row r="808" spans="2:37" ht="15.75" customHeight="1">
      <c r="B808" s="31"/>
      <c r="D808" s="30"/>
      <c r="E808" s="30"/>
      <c r="F808" s="32"/>
      <c r="H808" s="289"/>
      <c r="I808" s="290"/>
      <c r="J808" s="66"/>
      <c r="K808" s="66"/>
      <c r="L808" s="66"/>
      <c r="M808" s="66"/>
      <c r="N808" s="66"/>
      <c r="O808" s="66"/>
      <c r="P808" s="66"/>
      <c r="Q808" s="66"/>
      <c r="R808" s="365"/>
      <c r="S808" s="365"/>
      <c r="T808" s="365"/>
      <c r="U808" s="365"/>
      <c r="V808" s="365"/>
      <c r="W808" s="366"/>
      <c r="X808" s="367"/>
      <c r="Y808" s="368"/>
      <c r="Z808" s="365"/>
      <c r="AA808" s="365"/>
      <c r="AB808" s="365"/>
      <c r="AC808" s="366"/>
      <c r="AD808" s="367"/>
      <c r="AE808" s="368"/>
      <c r="AF808" s="365"/>
      <c r="AG808" s="365"/>
      <c r="AH808" s="365"/>
      <c r="AI808" s="366"/>
      <c r="AJ808" s="367"/>
      <c r="AK808" s="368"/>
    </row>
    <row r="809" spans="2:37" ht="15.75" customHeight="1">
      <c r="B809" s="31"/>
      <c r="D809" s="30"/>
      <c r="E809" s="30"/>
      <c r="F809" s="32"/>
      <c r="H809" s="289"/>
      <c r="I809" s="290"/>
      <c r="J809" s="66"/>
      <c r="K809" s="66"/>
      <c r="L809" s="66"/>
      <c r="M809" s="66"/>
      <c r="N809" s="66"/>
      <c r="O809" s="66"/>
      <c r="P809" s="66"/>
      <c r="Q809" s="66"/>
      <c r="R809" s="365"/>
      <c r="S809" s="365"/>
      <c r="T809" s="365"/>
      <c r="U809" s="365"/>
      <c r="V809" s="365"/>
      <c r="W809" s="366"/>
      <c r="X809" s="367"/>
      <c r="Y809" s="368"/>
      <c r="Z809" s="365"/>
      <c r="AA809" s="365"/>
      <c r="AB809" s="365"/>
      <c r="AC809" s="366"/>
      <c r="AD809" s="367"/>
      <c r="AE809" s="368"/>
      <c r="AF809" s="365"/>
      <c r="AG809" s="365"/>
      <c r="AH809" s="365"/>
      <c r="AI809" s="366"/>
      <c r="AJ809" s="367"/>
      <c r="AK809" s="368"/>
    </row>
    <row r="810" spans="2:37" ht="15.75" customHeight="1">
      <c r="B810" s="31"/>
      <c r="D810" s="30"/>
      <c r="E810" s="30"/>
      <c r="F810" s="32"/>
      <c r="H810" s="289"/>
      <c r="I810" s="290"/>
      <c r="J810" s="66"/>
      <c r="K810" s="66"/>
      <c r="L810" s="66"/>
      <c r="M810" s="66"/>
      <c r="N810" s="66"/>
      <c r="O810" s="66"/>
      <c r="P810" s="66"/>
      <c r="Q810" s="66"/>
      <c r="R810" s="365"/>
      <c r="S810" s="365"/>
      <c r="T810" s="365"/>
      <c r="U810" s="365"/>
      <c r="V810" s="365"/>
      <c r="W810" s="366"/>
      <c r="X810" s="367"/>
      <c r="Y810" s="368"/>
      <c r="Z810" s="365"/>
      <c r="AA810" s="365"/>
      <c r="AB810" s="365"/>
      <c r="AC810" s="366"/>
      <c r="AD810" s="367"/>
      <c r="AE810" s="368"/>
      <c r="AF810" s="365"/>
      <c r="AG810" s="365"/>
      <c r="AH810" s="365"/>
      <c r="AI810" s="366"/>
      <c r="AJ810" s="367"/>
      <c r="AK810" s="368"/>
    </row>
    <row r="811" spans="2:37" ht="15.75" customHeight="1">
      <c r="B811" s="31"/>
      <c r="D811" s="30"/>
      <c r="E811" s="30"/>
      <c r="F811" s="32"/>
      <c r="H811" s="289"/>
      <c r="I811" s="290"/>
      <c r="J811" s="66"/>
      <c r="K811" s="66"/>
      <c r="L811" s="66"/>
      <c r="M811" s="66"/>
      <c r="N811" s="66"/>
      <c r="O811" s="66"/>
      <c r="P811" s="66"/>
      <c r="Q811" s="66"/>
      <c r="R811" s="365"/>
      <c r="S811" s="365"/>
      <c r="T811" s="365"/>
      <c r="U811" s="365"/>
      <c r="V811" s="365"/>
      <c r="W811" s="366"/>
      <c r="X811" s="367"/>
      <c r="Y811" s="368"/>
      <c r="Z811" s="365"/>
      <c r="AA811" s="365"/>
      <c r="AB811" s="365"/>
      <c r="AC811" s="366"/>
      <c r="AD811" s="367"/>
      <c r="AE811" s="368"/>
      <c r="AF811" s="365"/>
      <c r="AG811" s="365"/>
      <c r="AH811" s="365"/>
      <c r="AI811" s="366"/>
      <c r="AJ811" s="367"/>
      <c r="AK811" s="368"/>
    </row>
    <row r="812" spans="2:37" ht="15.75" customHeight="1">
      <c r="B812" s="31"/>
      <c r="D812" s="30"/>
      <c r="E812" s="30"/>
      <c r="F812" s="32"/>
      <c r="H812" s="289"/>
      <c r="I812" s="290"/>
      <c r="J812" s="66"/>
      <c r="K812" s="66"/>
      <c r="L812" s="66"/>
      <c r="M812" s="66"/>
      <c r="N812" s="66"/>
      <c r="O812" s="66"/>
      <c r="P812" s="66"/>
      <c r="Q812" s="66"/>
      <c r="R812" s="365"/>
      <c r="S812" s="365"/>
      <c r="T812" s="365"/>
      <c r="U812" s="365"/>
      <c r="V812" s="365"/>
      <c r="W812" s="366"/>
      <c r="X812" s="367"/>
      <c r="Y812" s="368"/>
      <c r="Z812" s="365"/>
      <c r="AA812" s="365"/>
      <c r="AB812" s="365"/>
      <c r="AC812" s="366"/>
      <c r="AD812" s="367"/>
      <c r="AE812" s="368"/>
      <c r="AF812" s="365"/>
      <c r="AG812" s="365"/>
      <c r="AH812" s="365"/>
      <c r="AI812" s="366"/>
      <c r="AJ812" s="367"/>
      <c r="AK812" s="368"/>
    </row>
    <row r="813" spans="2:37" ht="15.75" customHeight="1">
      <c r="B813" s="31"/>
      <c r="D813" s="30"/>
      <c r="E813" s="30"/>
      <c r="F813" s="32"/>
      <c r="H813" s="289"/>
      <c r="I813" s="290"/>
      <c r="J813" s="66"/>
      <c r="K813" s="66"/>
      <c r="L813" s="66"/>
      <c r="M813" s="66"/>
      <c r="N813" s="66"/>
      <c r="O813" s="66"/>
      <c r="P813" s="66"/>
      <c r="Q813" s="66"/>
      <c r="R813" s="365"/>
      <c r="S813" s="365"/>
      <c r="T813" s="365"/>
      <c r="U813" s="365"/>
      <c r="V813" s="365"/>
      <c r="W813" s="366"/>
      <c r="X813" s="367"/>
      <c r="Y813" s="368"/>
      <c r="Z813" s="365"/>
      <c r="AA813" s="365"/>
      <c r="AB813" s="365"/>
      <c r="AC813" s="366"/>
      <c r="AD813" s="367"/>
      <c r="AE813" s="368"/>
      <c r="AF813" s="365"/>
      <c r="AG813" s="365"/>
      <c r="AH813" s="365"/>
      <c r="AI813" s="366"/>
      <c r="AJ813" s="367"/>
      <c r="AK813" s="368"/>
    </row>
    <row r="814" spans="2:37" ht="15.75" customHeight="1">
      <c r="B814" s="31"/>
      <c r="D814" s="30"/>
      <c r="E814" s="30"/>
      <c r="F814" s="32"/>
      <c r="H814" s="289"/>
      <c r="I814" s="290"/>
      <c r="J814" s="66"/>
      <c r="K814" s="66"/>
      <c r="L814" s="66"/>
      <c r="M814" s="66"/>
      <c r="N814" s="66"/>
      <c r="O814" s="66"/>
      <c r="P814" s="66"/>
      <c r="Q814" s="66"/>
      <c r="R814" s="365"/>
      <c r="S814" s="365"/>
      <c r="T814" s="365"/>
      <c r="U814" s="365"/>
      <c r="V814" s="365"/>
      <c r="W814" s="366"/>
      <c r="X814" s="367"/>
      <c r="Y814" s="368"/>
      <c r="Z814" s="365"/>
      <c r="AA814" s="365"/>
      <c r="AB814" s="365"/>
      <c r="AC814" s="366"/>
      <c r="AD814" s="367"/>
      <c r="AE814" s="368"/>
      <c r="AF814" s="365"/>
      <c r="AG814" s="365"/>
      <c r="AH814" s="365"/>
      <c r="AI814" s="366"/>
      <c r="AJ814" s="367"/>
      <c r="AK814" s="368"/>
    </row>
    <row r="815" spans="2:37" ht="15.75" customHeight="1">
      <c r="B815" s="31"/>
      <c r="D815" s="30"/>
      <c r="E815" s="30"/>
      <c r="F815" s="32"/>
      <c r="H815" s="289"/>
      <c r="I815" s="290"/>
      <c r="J815" s="66"/>
      <c r="K815" s="66"/>
      <c r="L815" s="66"/>
      <c r="M815" s="66"/>
      <c r="N815" s="66"/>
      <c r="O815" s="66"/>
      <c r="P815" s="66"/>
      <c r="Q815" s="66"/>
      <c r="R815" s="365"/>
      <c r="S815" s="365"/>
      <c r="T815" s="365"/>
      <c r="U815" s="365"/>
      <c r="V815" s="365"/>
      <c r="W815" s="366"/>
      <c r="X815" s="367"/>
      <c r="Y815" s="368"/>
      <c r="Z815" s="365"/>
      <c r="AA815" s="365"/>
      <c r="AB815" s="365"/>
      <c r="AC815" s="366"/>
      <c r="AD815" s="367"/>
      <c r="AE815" s="368"/>
      <c r="AF815" s="365"/>
      <c r="AG815" s="365"/>
      <c r="AH815" s="365"/>
      <c r="AI815" s="366"/>
      <c r="AJ815" s="367"/>
      <c r="AK815" s="368"/>
    </row>
    <row r="816" spans="2:37" ht="15.75" customHeight="1">
      <c r="B816" s="31"/>
      <c r="D816" s="30"/>
      <c r="E816" s="30"/>
      <c r="F816" s="32"/>
      <c r="H816" s="289"/>
      <c r="I816" s="290"/>
      <c r="J816" s="66"/>
      <c r="K816" s="66"/>
      <c r="L816" s="66"/>
      <c r="M816" s="66"/>
      <c r="N816" s="66"/>
      <c r="O816" s="66"/>
      <c r="P816" s="66"/>
      <c r="Q816" s="66"/>
      <c r="R816" s="365"/>
      <c r="S816" s="365"/>
      <c r="T816" s="365"/>
      <c r="U816" s="365"/>
      <c r="V816" s="365"/>
      <c r="W816" s="366"/>
      <c r="X816" s="367"/>
      <c r="Y816" s="368"/>
      <c r="Z816" s="365"/>
      <c r="AA816" s="365"/>
      <c r="AB816" s="365"/>
      <c r="AC816" s="366"/>
      <c r="AD816" s="367"/>
      <c r="AE816" s="368"/>
      <c r="AF816" s="365"/>
      <c r="AG816" s="365"/>
      <c r="AH816" s="365"/>
      <c r="AI816" s="366"/>
      <c r="AJ816" s="367"/>
      <c r="AK816" s="368"/>
    </row>
    <row r="817" spans="2:37" ht="15.75" customHeight="1">
      <c r="B817" s="31"/>
      <c r="D817" s="30"/>
      <c r="E817" s="30"/>
      <c r="F817" s="32"/>
      <c r="H817" s="289"/>
      <c r="I817" s="290"/>
      <c r="J817" s="66"/>
      <c r="K817" s="66"/>
      <c r="L817" s="66"/>
      <c r="M817" s="66"/>
      <c r="N817" s="66"/>
      <c r="O817" s="66"/>
      <c r="P817" s="66"/>
      <c r="Q817" s="66"/>
      <c r="R817" s="365"/>
      <c r="S817" s="365"/>
      <c r="T817" s="365"/>
      <c r="U817" s="365"/>
      <c r="V817" s="365"/>
      <c r="W817" s="366"/>
      <c r="X817" s="367"/>
      <c r="Y817" s="368"/>
      <c r="Z817" s="365"/>
      <c r="AA817" s="365"/>
      <c r="AB817" s="365"/>
      <c r="AC817" s="366"/>
      <c r="AD817" s="367"/>
      <c r="AE817" s="368"/>
      <c r="AF817" s="365"/>
      <c r="AG817" s="365"/>
      <c r="AH817" s="365"/>
      <c r="AI817" s="366"/>
      <c r="AJ817" s="367"/>
      <c r="AK817" s="368"/>
    </row>
    <row r="818" spans="2:37" ht="15.75" customHeight="1">
      <c r="B818" s="31"/>
      <c r="D818" s="30"/>
      <c r="E818" s="30"/>
      <c r="F818" s="32"/>
      <c r="H818" s="289"/>
      <c r="I818" s="290"/>
      <c r="J818" s="66"/>
      <c r="K818" s="66"/>
      <c r="L818" s="66"/>
      <c r="M818" s="66"/>
      <c r="N818" s="66"/>
      <c r="O818" s="66"/>
      <c r="P818" s="66"/>
      <c r="Q818" s="66"/>
      <c r="R818" s="365"/>
      <c r="S818" s="365"/>
      <c r="T818" s="365"/>
      <c r="U818" s="365"/>
      <c r="V818" s="365"/>
      <c r="W818" s="366"/>
      <c r="X818" s="367"/>
      <c r="Y818" s="368"/>
      <c r="Z818" s="365"/>
      <c r="AA818" s="365"/>
      <c r="AB818" s="365"/>
      <c r="AC818" s="366"/>
      <c r="AD818" s="367"/>
      <c r="AE818" s="368"/>
      <c r="AF818" s="365"/>
      <c r="AG818" s="365"/>
      <c r="AH818" s="365"/>
      <c r="AI818" s="366"/>
      <c r="AJ818" s="367"/>
      <c r="AK818" s="368"/>
    </row>
    <row r="819" spans="2:37" ht="15.75" customHeight="1">
      <c r="B819" s="31"/>
      <c r="D819" s="30"/>
      <c r="E819" s="30"/>
      <c r="F819" s="32"/>
      <c r="H819" s="289"/>
      <c r="I819" s="290"/>
      <c r="J819" s="66"/>
      <c r="K819" s="66"/>
      <c r="L819" s="66"/>
      <c r="M819" s="66"/>
      <c r="N819" s="66"/>
      <c r="O819" s="66"/>
      <c r="P819" s="66"/>
      <c r="Q819" s="66"/>
      <c r="R819" s="365"/>
      <c r="S819" s="365"/>
      <c r="T819" s="365"/>
      <c r="U819" s="365"/>
      <c r="V819" s="365"/>
      <c r="W819" s="366"/>
      <c r="X819" s="367"/>
      <c r="Y819" s="368"/>
      <c r="Z819" s="365"/>
      <c r="AA819" s="365"/>
      <c r="AB819" s="365"/>
      <c r="AC819" s="366"/>
      <c r="AD819" s="367"/>
      <c r="AE819" s="368"/>
      <c r="AF819" s="365"/>
      <c r="AG819" s="365"/>
      <c r="AH819" s="365"/>
      <c r="AI819" s="366"/>
      <c r="AJ819" s="367"/>
      <c r="AK819" s="368"/>
    </row>
    <row r="820" spans="2:37" ht="15.75" customHeight="1">
      <c r="B820" s="31"/>
      <c r="D820" s="30"/>
      <c r="E820" s="30"/>
      <c r="F820" s="32"/>
      <c r="H820" s="289"/>
      <c r="I820" s="290"/>
      <c r="J820" s="66"/>
      <c r="K820" s="66"/>
      <c r="L820" s="66"/>
      <c r="M820" s="66"/>
      <c r="N820" s="66"/>
      <c r="O820" s="66"/>
      <c r="P820" s="66"/>
      <c r="Q820" s="66"/>
      <c r="R820" s="365"/>
      <c r="S820" s="365"/>
      <c r="T820" s="365"/>
      <c r="U820" s="365"/>
      <c r="V820" s="365"/>
      <c r="W820" s="366"/>
      <c r="X820" s="367"/>
      <c r="Y820" s="368"/>
      <c r="Z820" s="365"/>
      <c r="AA820" s="365"/>
      <c r="AB820" s="365"/>
      <c r="AC820" s="366"/>
      <c r="AD820" s="367"/>
      <c r="AE820" s="368"/>
      <c r="AF820" s="365"/>
      <c r="AG820" s="365"/>
      <c r="AH820" s="365"/>
      <c r="AI820" s="366"/>
      <c r="AJ820" s="367"/>
      <c r="AK820" s="368"/>
    </row>
    <row r="821" spans="2:37" ht="15.75" customHeight="1">
      <c r="B821" s="31"/>
      <c r="D821" s="30"/>
      <c r="E821" s="30"/>
      <c r="F821" s="32"/>
      <c r="H821" s="289"/>
      <c r="I821" s="290"/>
      <c r="J821" s="66"/>
      <c r="K821" s="66"/>
      <c r="L821" s="66"/>
      <c r="M821" s="66"/>
      <c r="N821" s="66"/>
      <c r="O821" s="66"/>
      <c r="P821" s="66"/>
      <c r="Q821" s="66"/>
      <c r="R821" s="365"/>
      <c r="S821" s="365"/>
      <c r="T821" s="365"/>
      <c r="U821" s="365"/>
      <c r="V821" s="365"/>
      <c r="W821" s="366"/>
      <c r="X821" s="367"/>
      <c r="Y821" s="368"/>
      <c r="Z821" s="365"/>
      <c r="AA821" s="365"/>
      <c r="AB821" s="365"/>
      <c r="AC821" s="366"/>
      <c r="AD821" s="367"/>
      <c r="AE821" s="368"/>
      <c r="AF821" s="365"/>
      <c r="AG821" s="365"/>
      <c r="AH821" s="365"/>
      <c r="AI821" s="366"/>
      <c r="AJ821" s="367"/>
      <c r="AK821" s="368"/>
    </row>
    <row r="822" spans="2:37" ht="15.75" customHeight="1">
      <c r="B822" s="31"/>
      <c r="D822" s="30"/>
      <c r="E822" s="30"/>
      <c r="F822" s="32"/>
      <c r="H822" s="289"/>
      <c r="I822" s="290"/>
      <c r="J822" s="66"/>
      <c r="K822" s="66"/>
      <c r="L822" s="66"/>
      <c r="M822" s="66"/>
      <c r="N822" s="66"/>
      <c r="O822" s="66"/>
      <c r="P822" s="66"/>
      <c r="Q822" s="66"/>
      <c r="R822" s="365"/>
      <c r="S822" s="365"/>
      <c r="T822" s="365"/>
      <c r="U822" s="365"/>
      <c r="V822" s="365"/>
      <c r="W822" s="366"/>
      <c r="X822" s="367"/>
      <c r="Y822" s="368"/>
      <c r="Z822" s="365"/>
      <c r="AA822" s="365"/>
      <c r="AB822" s="365"/>
      <c r="AC822" s="366"/>
      <c r="AD822" s="367"/>
      <c r="AE822" s="368"/>
      <c r="AF822" s="365"/>
      <c r="AG822" s="365"/>
      <c r="AH822" s="365"/>
      <c r="AI822" s="366"/>
      <c r="AJ822" s="367"/>
      <c r="AK822" s="368"/>
    </row>
    <row r="823" spans="2:37" ht="15.75" customHeight="1">
      <c r="B823" s="31"/>
      <c r="D823" s="30"/>
      <c r="E823" s="30"/>
      <c r="F823" s="32"/>
      <c r="H823" s="289"/>
      <c r="I823" s="290"/>
      <c r="J823" s="66"/>
      <c r="K823" s="66"/>
      <c r="L823" s="66"/>
      <c r="M823" s="66"/>
      <c r="N823" s="66"/>
      <c r="O823" s="66"/>
      <c r="P823" s="66"/>
      <c r="Q823" s="66"/>
      <c r="R823" s="365"/>
      <c r="S823" s="365"/>
      <c r="T823" s="365"/>
      <c r="U823" s="365"/>
      <c r="V823" s="365"/>
      <c r="W823" s="366"/>
      <c r="X823" s="367"/>
      <c r="Y823" s="368"/>
      <c r="Z823" s="365"/>
      <c r="AA823" s="365"/>
      <c r="AB823" s="365"/>
      <c r="AC823" s="366"/>
      <c r="AD823" s="367"/>
      <c r="AE823" s="368"/>
      <c r="AF823" s="365"/>
      <c r="AG823" s="365"/>
      <c r="AH823" s="365"/>
      <c r="AI823" s="366"/>
      <c r="AJ823" s="367"/>
      <c r="AK823" s="368"/>
    </row>
    <row r="824" spans="2:37" ht="15.75" customHeight="1">
      <c r="B824" s="31"/>
      <c r="D824" s="30"/>
      <c r="E824" s="30"/>
      <c r="F824" s="32"/>
      <c r="H824" s="289"/>
      <c r="I824" s="290"/>
      <c r="J824" s="66"/>
      <c r="K824" s="66"/>
      <c r="L824" s="66"/>
      <c r="M824" s="66"/>
      <c r="N824" s="66"/>
      <c r="O824" s="66"/>
      <c r="P824" s="66"/>
      <c r="Q824" s="66"/>
      <c r="R824" s="365"/>
      <c r="S824" s="365"/>
      <c r="T824" s="365"/>
      <c r="U824" s="365"/>
      <c r="V824" s="365"/>
      <c r="W824" s="366"/>
      <c r="X824" s="367"/>
      <c r="Y824" s="368"/>
      <c r="Z824" s="365"/>
      <c r="AA824" s="365"/>
      <c r="AB824" s="365"/>
      <c r="AC824" s="366"/>
      <c r="AD824" s="367"/>
      <c r="AE824" s="368"/>
      <c r="AF824" s="365"/>
      <c r="AG824" s="365"/>
      <c r="AH824" s="365"/>
      <c r="AI824" s="366"/>
      <c r="AJ824" s="367"/>
      <c r="AK824" s="368"/>
    </row>
    <row r="825" spans="2:37" ht="15.75" customHeight="1">
      <c r="B825" s="31"/>
      <c r="D825" s="30"/>
      <c r="E825" s="30"/>
      <c r="F825" s="32"/>
      <c r="H825" s="289"/>
      <c r="I825" s="290"/>
      <c r="J825" s="66"/>
      <c r="K825" s="66"/>
      <c r="L825" s="66"/>
      <c r="M825" s="66"/>
      <c r="N825" s="66"/>
      <c r="O825" s="66"/>
      <c r="P825" s="66"/>
      <c r="Q825" s="66"/>
      <c r="R825" s="365"/>
      <c r="S825" s="365"/>
      <c r="T825" s="365"/>
      <c r="U825" s="365"/>
      <c r="V825" s="365"/>
      <c r="W825" s="366"/>
      <c r="X825" s="367"/>
      <c r="Y825" s="368"/>
      <c r="Z825" s="365"/>
      <c r="AA825" s="365"/>
      <c r="AB825" s="365"/>
      <c r="AC825" s="366"/>
      <c r="AD825" s="367"/>
      <c r="AE825" s="368"/>
      <c r="AF825" s="365"/>
      <c r="AG825" s="365"/>
      <c r="AH825" s="365"/>
      <c r="AI825" s="366"/>
      <c r="AJ825" s="367"/>
      <c r="AK825" s="368"/>
    </row>
    <row r="826" spans="2:37" ht="15.75" customHeight="1">
      <c r="B826" s="31"/>
      <c r="D826" s="30"/>
      <c r="E826" s="30"/>
      <c r="F826" s="32"/>
      <c r="H826" s="289"/>
      <c r="I826" s="290"/>
      <c r="J826" s="66"/>
      <c r="K826" s="66"/>
      <c r="L826" s="66"/>
      <c r="M826" s="66"/>
      <c r="N826" s="66"/>
      <c r="O826" s="66"/>
      <c r="P826" s="66"/>
      <c r="Q826" s="66"/>
      <c r="R826" s="365"/>
      <c r="S826" s="365"/>
      <c r="T826" s="365"/>
      <c r="U826" s="365"/>
      <c r="V826" s="365"/>
      <c r="W826" s="366"/>
      <c r="X826" s="367"/>
      <c r="Y826" s="368"/>
      <c r="Z826" s="365"/>
      <c r="AA826" s="365"/>
      <c r="AB826" s="365"/>
      <c r="AC826" s="366"/>
      <c r="AD826" s="367"/>
      <c r="AE826" s="368"/>
      <c r="AF826" s="365"/>
      <c r="AG826" s="365"/>
      <c r="AH826" s="365"/>
      <c r="AI826" s="366"/>
      <c r="AJ826" s="367"/>
      <c r="AK826" s="368"/>
    </row>
    <row r="827" spans="2:37" ht="15.75" customHeight="1">
      <c r="B827" s="31"/>
      <c r="D827" s="30"/>
      <c r="E827" s="30"/>
      <c r="F827" s="32"/>
      <c r="H827" s="289"/>
      <c r="I827" s="290"/>
      <c r="J827" s="66"/>
      <c r="K827" s="66"/>
      <c r="L827" s="66"/>
      <c r="M827" s="66"/>
      <c r="N827" s="66"/>
      <c r="O827" s="66"/>
      <c r="P827" s="66"/>
      <c r="Q827" s="66"/>
      <c r="R827" s="365"/>
      <c r="S827" s="365"/>
      <c r="T827" s="365"/>
      <c r="U827" s="365"/>
      <c r="V827" s="365"/>
      <c r="W827" s="366"/>
      <c r="X827" s="367"/>
      <c r="Y827" s="368"/>
      <c r="Z827" s="365"/>
      <c r="AA827" s="365"/>
      <c r="AB827" s="365"/>
      <c r="AC827" s="366"/>
      <c r="AD827" s="367"/>
      <c r="AE827" s="368"/>
      <c r="AF827" s="365"/>
      <c r="AG827" s="365"/>
      <c r="AH827" s="365"/>
      <c r="AI827" s="366"/>
      <c r="AJ827" s="367"/>
      <c r="AK827" s="368"/>
    </row>
    <row r="828" spans="2:37" ht="15.75" customHeight="1">
      <c r="B828" s="31"/>
      <c r="D828" s="30"/>
      <c r="E828" s="30"/>
      <c r="F828" s="32"/>
      <c r="H828" s="289"/>
      <c r="I828" s="290"/>
      <c r="J828" s="66"/>
      <c r="K828" s="66"/>
      <c r="L828" s="66"/>
      <c r="M828" s="66"/>
      <c r="N828" s="66"/>
      <c r="O828" s="66"/>
      <c r="P828" s="66"/>
      <c r="Q828" s="66"/>
      <c r="R828" s="365"/>
      <c r="S828" s="365"/>
      <c r="T828" s="365"/>
      <c r="U828" s="365"/>
      <c r="V828" s="365"/>
      <c r="W828" s="366"/>
      <c r="X828" s="367"/>
      <c r="Y828" s="368"/>
      <c r="Z828" s="365"/>
      <c r="AA828" s="365"/>
      <c r="AB828" s="365"/>
      <c r="AC828" s="366"/>
      <c r="AD828" s="367"/>
      <c r="AE828" s="368"/>
      <c r="AF828" s="365"/>
      <c r="AG828" s="365"/>
      <c r="AH828" s="365"/>
      <c r="AI828" s="366"/>
      <c r="AJ828" s="367"/>
      <c r="AK828" s="368"/>
    </row>
    <row r="829" spans="2:37" ht="15.75" customHeight="1">
      <c r="B829" s="31"/>
      <c r="D829" s="30"/>
      <c r="E829" s="30"/>
      <c r="F829" s="32"/>
      <c r="H829" s="289"/>
      <c r="I829" s="290"/>
      <c r="J829" s="66"/>
      <c r="K829" s="66"/>
      <c r="L829" s="66"/>
      <c r="M829" s="66"/>
      <c r="N829" s="66"/>
      <c r="O829" s="66"/>
      <c r="P829" s="66"/>
      <c r="Q829" s="66"/>
      <c r="R829" s="365"/>
      <c r="S829" s="365"/>
      <c r="T829" s="365"/>
      <c r="U829" s="365"/>
      <c r="V829" s="365"/>
      <c r="W829" s="366"/>
      <c r="X829" s="367"/>
      <c r="Y829" s="368"/>
      <c r="Z829" s="365"/>
      <c r="AA829" s="365"/>
      <c r="AB829" s="365"/>
      <c r="AC829" s="366"/>
      <c r="AD829" s="367"/>
      <c r="AE829" s="368"/>
      <c r="AF829" s="365"/>
      <c r="AG829" s="365"/>
      <c r="AH829" s="365"/>
      <c r="AI829" s="366"/>
      <c r="AJ829" s="367"/>
      <c r="AK829" s="368"/>
    </row>
    <row r="830" spans="2:37" ht="15.75" customHeight="1">
      <c r="B830" s="31"/>
      <c r="D830" s="30"/>
      <c r="E830" s="30"/>
      <c r="F830" s="32"/>
      <c r="H830" s="289"/>
      <c r="I830" s="290"/>
      <c r="J830" s="66"/>
      <c r="K830" s="66"/>
      <c r="L830" s="66"/>
      <c r="M830" s="66"/>
      <c r="N830" s="66"/>
      <c r="O830" s="66"/>
      <c r="P830" s="66"/>
      <c r="Q830" s="66"/>
      <c r="R830" s="365"/>
      <c r="S830" s="365"/>
      <c r="T830" s="365"/>
      <c r="U830" s="365"/>
      <c r="V830" s="365"/>
      <c r="W830" s="366"/>
      <c r="X830" s="367"/>
      <c r="Y830" s="368"/>
      <c r="Z830" s="365"/>
      <c r="AA830" s="365"/>
      <c r="AB830" s="365"/>
      <c r="AC830" s="366"/>
      <c r="AD830" s="367"/>
      <c r="AE830" s="368"/>
      <c r="AF830" s="365"/>
      <c r="AG830" s="365"/>
      <c r="AH830" s="365"/>
      <c r="AI830" s="366"/>
      <c r="AJ830" s="367"/>
      <c r="AK830" s="368"/>
    </row>
    <row r="831" spans="2:37" ht="15.75" customHeight="1">
      <c r="B831" s="31"/>
      <c r="D831" s="30"/>
      <c r="E831" s="30"/>
      <c r="F831" s="32"/>
      <c r="H831" s="289"/>
      <c r="I831" s="290"/>
      <c r="J831" s="66"/>
      <c r="K831" s="66"/>
      <c r="L831" s="66"/>
      <c r="M831" s="66"/>
      <c r="N831" s="66"/>
      <c r="O831" s="66"/>
      <c r="P831" s="66"/>
      <c r="Q831" s="66"/>
      <c r="R831" s="365"/>
      <c r="S831" s="365"/>
      <c r="T831" s="365"/>
      <c r="U831" s="365"/>
      <c r="V831" s="365"/>
      <c r="W831" s="366"/>
      <c r="X831" s="367"/>
      <c r="Y831" s="368"/>
      <c r="Z831" s="365"/>
      <c r="AA831" s="365"/>
      <c r="AB831" s="365"/>
      <c r="AC831" s="366"/>
      <c r="AD831" s="367"/>
      <c r="AE831" s="368"/>
      <c r="AF831" s="365"/>
      <c r="AG831" s="365"/>
      <c r="AH831" s="365"/>
      <c r="AI831" s="366"/>
      <c r="AJ831" s="367"/>
      <c r="AK831" s="368"/>
    </row>
    <row r="832" spans="2:37" ht="15.75" customHeight="1">
      <c r="B832" s="31"/>
      <c r="D832" s="30"/>
      <c r="E832" s="30"/>
      <c r="F832" s="32"/>
      <c r="H832" s="289"/>
      <c r="I832" s="290"/>
      <c r="J832" s="66"/>
      <c r="K832" s="66"/>
      <c r="L832" s="66"/>
      <c r="M832" s="66"/>
      <c r="N832" s="66"/>
      <c r="O832" s="66"/>
      <c r="P832" s="66"/>
      <c r="Q832" s="66"/>
      <c r="R832" s="365"/>
      <c r="S832" s="365"/>
      <c r="T832" s="365"/>
      <c r="U832" s="365"/>
      <c r="V832" s="365"/>
      <c r="W832" s="366"/>
      <c r="X832" s="367"/>
      <c r="Y832" s="368"/>
      <c r="Z832" s="365"/>
      <c r="AA832" s="365"/>
      <c r="AB832" s="365"/>
      <c r="AC832" s="366"/>
      <c r="AD832" s="367"/>
      <c r="AE832" s="368"/>
      <c r="AF832" s="365"/>
      <c r="AG832" s="365"/>
      <c r="AH832" s="365"/>
      <c r="AI832" s="366"/>
      <c r="AJ832" s="367"/>
      <c r="AK832" s="368"/>
    </row>
    <row r="833" spans="2:37" ht="15.75" customHeight="1">
      <c r="B833" s="31"/>
      <c r="D833" s="30"/>
      <c r="E833" s="30"/>
      <c r="F833" s="32"/>
      <c r="H833" s="289"/>
      <c r="I833" s="290"/>
      <c r="J833" s="66"/>
      <c r="K833" s="66"/>
      <c r="L833" s="66"/>
      <c r="M833" s="66"/>
      <c r="N833" s="66"/>
      <c r="O833" s="66"/>
      <c r="P833" s="66"/>
      <c r="Q833" s="66"/>
      <c r="R833" s="365"/>
      <c r="S833" s="365"/>
      <c r="T833" s="365"/>
      <c r="U833" s="365"/>
      <c r="V833" s="365"/>
      <c r="W833" s="366"/>
      <c r="X833" s="367"/>
      <c r="Y833" s="368"/>
      <c r="Z833" s="365"/>
      <c r="AA833" s="365"/>
      <c r="AB833" s="365"/>
      <c r="AC833" s="366"/>
      <c r="AD833" s="367"/>
      <c r="AE833" s="368"/>
      <c r="AF833" s="365"/>
      <c r="AG833" s="365"/>
      <c r="AH833" s="365"/>
      <c r="AI833" s="366"/>
      <c r="AJ833" s="367"/>
      <c r="AK833" s="368"/>
    </row>
    <row r="834" spans="2:37" ht="15.75" customHeight="1">
      <c r="B834" s="31"/>
      <c r="D834" s="30"/>
      <c r="E834" s="30"/>
      <c r="F834" s="32"/>
      <c r="H834" s="289"/>
      <c r="I834" s="290"/>
      <c r="J834" s="66"/>
      <c r="K834" s="66"/>
      <c r="L834" s="66"/>
      <c r="M834" s="66"/>
      <c r="N834" s="66"/>
      <c r="O834" s="66"/>
      <c r="P834" s="66"/>
      <c r="Q834" s="66"/>
      <c r="R834" s="365"/>
      <c r="S834" s="365"/>
      <c r="T834" s="365"/>
      <c r="U834" s="365"/>
      <c r="V834" s="365"/>
      <c r="W834" s="366"/>
      <c r="X834" s="367"/>
      <c r="Y834" s="368"/>
      <c r="Z834" s="365"/>
      <c r="AA834" s="365"/>
      <c r="AB834" s="365"/>
      <c r="AC834" s="366"/>
      <c r="AD834" s="367"/>
      <c r="AE834" s="368"/>
      <c r="AF834" s="365"/>
      <c r="AG834" s="365"/>
      <c r="AH834" s="365"/>
      <c r="AI834" s="366"/>
      <c r="AJ834" s="367"/>
      <c r="AK834" s="368"/>
    </row>
    <row r="835" spans="2:37" ht="15.75" customHeight="1">
      <c r="B835" s="31"/>
      <c r="D835" s="30"/>
      <c r="E835" s="30"/>
      <c r="F835" s="32"/>
      <c r="H835" s="289"/>
      <c r="I835" s="290"/>
      <c r="J835" s="66"/>
      <c r="K835" s="66"/>
      <c r="L835" s="66"/>
      <c r="M835" s="66"/>
      <c r="N835" s="66"/>
      <c r="O835" s="66"/>
      <c r="P835" s="66"/>
      <c r="Q835" s="66"/>
      <c r="R835" s="365"/>
      <c r="S835" s="365"/>
      <c r="T835" s="365"/>
      <c r="U835" s="365"/>
      <c r="V835" s="365"/>
      <c r="W835" s="366"/>
      <c r="X835" s="367"/>
      <c r="Y835" s="368"/>
      <c r="Z835" s="365"/>
      <c r="AA835" s="365"/>
      <c r="AB835" s="365"/>
      <c r="AC835" s="366"/>
      <c r="AD835" s="367"/>
      <c r="AE835" s="368"/>
      <c r="AF835" s="365"/>
      <c r="AG835" s="365"/>
      <c r="AH835" s="365"/>
      <c r="AI835" s="366"/>
      <c r="AJ835" s="367"/>
      <c r="AK835" s="368"/>
    </row>
    <row r="836" spans="2:37" ht="15.75" customHeight="1">
      <c r="B836" s="31"/>
      <c r="D836" s="30"/>
      <c r="E836" s="30"/>
      <c r="F836" s="32"/>
      <c r="H836" s="289"/>
      <c r="I836" s="290"/>
      <c r="J836" s="66"/>
      <c r="K836" s="66"/>
      <c r="L836" s="66"/>
      <c r="M836" s="66"/>
      <c r="N836" s="66"/>
      <c r="O836" s="66"/>
      <c r="P836" s="66"/>
      <c r="Q836" s="66"/>
      <c r="R836" s="365"/>
      <c r="S836" s="365"/>
      <c r="T836" s="365"/>
      <c r="U836" s="365"/>
      <c r="V836" s="365"/>
      <c r="W836" s="366"/>
      <c r="X836" s="367"/>
      <c r="Y836" s="368"/>
      <c r="Z836" s="365"/>
      <c r="AA836" s="365"/>
      <c r="AB836" s="365"/>
      <c r="AC836" s="366"/>
      <c r="AD836" s="367"/>
      <c r="AE836" s="368"/>
      <c r="AF836" s="365"/>
      <c r="AG836" s="365"/>
      <c r="AH836" s="365"/>
      <c r="AI836" s="366"/>
      <c r="AJ836" s="367"/>
      <c r="AK836" s="368"/>
    </row>
    <row r="837" spans="2:37" ht="15.75" customHeight="1">
      <c r="B837" s="31"/>
      <c r="D837" s="30"/>
      <c r="E837" s="30"/>
      <c r="F837" s="32"/>
      <c r="H837" s="289"/>
      <c r="I837" s="290"/>
      <c r="J837" s="66"/>
      <c r="K837" s="66"/>
      <c r="L837" s="66"/>
      <c r="M837" s="66"/>
      <c r="N837" s="66"/>
      <c r="O837" s="66"/>
      <c r="P837" s="66"/>
      <c r="Q837" s="66"/>
      <c r="R837" s="365"/>
      <c r="S837" s="365"/>
      <c r="T837" s="365"/>
      <c r="U837" s="365"/>
      <c r="V837" s="365"/>
      <c r="W837" s="366"/>
      <c r="X837" s="367"/>
      <c r="Y837" s="368"/>
      <c r="Z837" s="365"/>
      <c r="AA837" s="365"/>
      <c r="AB837" s="365"/>
      <c r="AC837" s="366"/>
      <c r="AD837" s="367"/>
      <c r="AE837" s="368"/>
      <c r="AF837" s="365"/>
      <c r="AG837" s="365"/>
      <c r="AH837" s="365"/>
      <c r="AI837" s="366"/>
      <c r="AJ837" s="367"/>
      <c r="AK837" s="368"/>
    </row>
    <row r="838" spans="2:37" ht="15.75" customHeight="1">
      <c r="B838" s="31"/>
      <c r="D838" s="30"/>
      <c r="E838" s="30"/>
      <c r="F838" s="32"/>
      <c r="H838" s="289"/>
      <c r="I838" s="290"/>
      <c r="J838" s="66"/>
      <c r="K838" s="66"/>
      <c r="L838" s="66"/>
      <c r="M838" s="66"/>
      <c r="N838" s="66"/>
      <c r="O838" s="66"/>
      <c r="P838" s="66"/>
      <c r="Q838" s="66"/>
      <c r="R838" s="365"/>
      <c r="S838" s="365"/>
      <c r="T838" s="365"/>
      <c r="U838" s="365"/>
      <c r="V838" s="365"/>
      <c r="W838" s="366"/>
      <c r="X838" s="367"/>
      <c r="Y838" s="368"/>
      <c r="Z838" s="365"/>
      <c r="AA838" s="365"/>
      <c r="AB838" s="365"/>
      <c r="AC838" s="366"/>
      <c r="AD838" s="367"/>
      <c r="AE838" s="368"/>
      <c r="AF838" s="365"/>
      <c r="AG838" s="365"/>
      <c r="AH838" s="365"/>
      <c r="AI838" s="366"/>
      <c r="AJ838" s="367"/>
      <c r="AK838" s="368"/>
    </row>
    <row r="839" spans="2:37" ht="15.75" customHeight="1">
      <c r="B839" s="31"/>
      <c r="D839" s="30"/>
      <c r="E839" s="30"/>
      <c r="F839" s="32"/>
      <c r="H839" s="289"/>
      <c r="I839" s="290"/>
      <c r="J839" s="66"/>
      <c r="K839" s="66"/>
      <c r="L839" s="66"/>
      <c r="M839" s="66"/>
      <c r="N839" s="66"/>
      <c r="O839" s="66"/>
      <c r="P839" s="66"/>
      <c r="Q839" s="66"/>
      <c r="R839" s="365"/>
      <c r="S839" s="365"/>
      <c r="T839" s="365"/>
      <c r="U839" s="365"/>
      <c r="V839" s="365"/>
      <c r="W839" s="366"/>
      <c r="X839" s="367"/>
      <c r="Y839" s="368"/>
      <c r="Z839" s="365"/>
      <c r="AA839" s="365"/>
      <c r="AB839" s="365"/>
      <c r="AC839" s="366"/>
      <c r="AD839" s="367"/>
      <c r="AE839" s="368"/>
      <c r="AF839" s="365"/>
      <c r="AG839" s="365"/>
      <c r="AH839" s="365"/>
      <c r="AI839" s="366"/>
      <c r="AJ839" s="367"/>
      <c r="AK839" s="368"/>
    </row>
    <row r="840" spans="2:37" ht="15.75" customHeight="1">
      <c r="B840" s="31"/>
      <c r="D840" s="30"/>
      <c r="E840" s="30"/>
      <c r="F840" s="32"/>
      <c r="H840" s="289"/>
      <c r="I840" s="290"/>
      <c r="J840" s="66"/>
      <c r="K840" s="66"/>
      <c r="L840" s="66"/>
      <c r="M840" s="66"/>
      <c r="N840" s="66"/>
      <c r="O840" s="66"/>
      <c r="P840" s="66"/>
      <c r="Q840" s="66"/>
      <c r="R840" s="365"/>
      <c r="S840" s="365"/>
      <c r="T840" s="365"/>
      <c r="U840" s="365"/>
      <c r="V840" s="365"/>
      <c r="W840" s="366"/>
      <c r="X840" s="367"/>
      <c r="Y840" s="368"/>
      <c r="Z840" s="365"/>
      <c r="AA840" s="365"/>
      <c r="AB840" s="365"/>
      <c r="AC840" s="366"/>
      <c r="AD840" s="367"/>
      <c r="AE840" s="368"/>
      <c r="AF840" s="365"/>
      <c r="AG840" s="365"/>
      <c r="AH840" s="365"/>
      <c r="AI840" s="366"/>
      <c r="AJ840" s="367"/>
      <c r="AK840" s="368"/>
    </row>
    <row r="841" spans="2:37" ht="15.75" customHeight="1">
      <c r="B841" s="31"/>
      <c r="D841" s="30"/>
      <c r="E841" s="30"/>
      <c r="F841" s="32"/>
      <c r="H841" s="289"/>
      <c r="I841" s="290"/>
      <c r="J841" s="66"/>
      <c r="K841" s="66"/>
      <c r="L841" s="66"/>
      <c r="M841" s="66"/>
      <c r="N841" s="66"/>
      <c r="O841" s="66"/>
      <c r="P841" s="66"/>
      <c r="Q841" s="66"/>
      <c r="R841" s="365"/>
      <c r="S841" s="365"/>
      <c r="T841" s="365"/>
      <c r="U841" s="365"/>
      <c r="V841" s="365"/>
      <c r="W841" s="366"/>
      <c r="X841" s="367"/>
      <c r="Y841" s="368"/>
      <c r="Z841" s="365"/>
      <c r="AA841" s="365"/>
      <c r="AB841" s="365"/>
      <c r="AC841" s="366"/>
      <c r="AD841" s="367"/>
      <c r="AE841" s="368"/>
      <c r="AF841" s="365"/>
      <c r="AG841" s="365"/>
      <c r="AH841" s="365"/>
      <c r="AI841" s="366"/>
      <c r="AJ841" s="367"/>
      <c r="AK841" s="368"/>
    </row>
    <row r="842" spans="2:37" ht="15.75" customHeight="1">
      <c r="B842" s="31"/>
      <c r="D842" s="30"/>
      <c r="E842" s="30"/>
      <c r="F842" s="32"/>
      <c r="H842" s="289"/>
      <c r="I842" s="290"/>
      <c r="J842" s="66"/>
      <c r="K842" s="66"/>
      <c r="L842" s="66"/>
      <c r="M842" s="66"/>
      <c r="N842" s="66"/>
      <c r="O842" s="66"/>
      <c r="P842" s="66"/>
      <c r="Q842" s="66"/>
      <c r="R842" s="365"/>
      <c r="S842" s="365"/>
      <c r="T842" s="365"/>
      <c r="U842" s="365"/>
      <c r="V842" s="365"/>
      <c r="W842" s="366"/>
      <c r="X842" s="367"/>
      <c r="Y842" s="368"/>
      <c r="Z842" s="365"/>
      <c r="AA842" s="365"/>
      <c r="AB842" s="365"/>
      <c r="AC842" s="366"/>
      <c r="AD842" s="367"/>
      <c r="AE842" s="368"/>
      <c r="AF842" s="365"/>
      <c r="AG842" s="365"/>
      <c r="AH842" s="365"/>
      <c r="AI842" s="366"/>
      <c r="AJ842" s="367"/>
      <c r="AK842" s="368"/>
    </row>
    <row r="843" spans="2:37" ht="15.75" customHeight="1">
      <c r="B843" s="31"/>
      <c r="D843" s="30"/>
      <c r="E843" s="30"/>
      <c r="F843" s="32"/>
      <c r="H843" s="289"/>
      <c r="I843" s="290"/>
      <c r="J843" s="66"/>
      <c r="K843" s="66"/>
      <c r="L843" s="66"/>
      <c r="M843" s="66"/>
      <c r="N843" s="66"/>
      <c r="O843" s="66"/>
      <c r="P843" s="66"/>
      <c r="Q843" s="66"/>
      <c r="R843" s="365"/>
      <c r="S843" s="365"/>
      <c r="T843" s="365"/>
      <c r="U843" s="365"/>
      <c r="V843" s="365"/>
      <c r="W843" s="366"/>
      <c r="X843" s="367"/>
      <c r="Y843" s="368"/>
      <c r="Z843" s="365"/>
      <c r="AA843" s="365"/>
      <c r="AB843" s="365"/>
      <c r="AC843" s="366"/>
      <c r="AD843" s="367"/>
      <c r="AE843" s="368"/>
      <c r="AF843" s="365"/>
      <c r="AG843" s="365"/>
      <c r="AH843" s="365"/>
      <c r="AI843" s="366"/>
      <c r="AJ843" s="367"/>
      <c r="AK843" s="368"/>
    </row>
    <row r="844" spans="2:37" ht="15.75" customHeight="1">
      <c r="B844" s="31"/>
      <c r="D844" s="30"/>
      <c r="E844" s="30"/>
      <c r="F844" s="32"/>
      <c r="H844" s="289"/>
      <c r="I844" s="290"/>
      <c r="J844" s="66"/>
      <c r="K844" s="66"/>
      <c r="L844" s="66"/>
      <c r="M844" s="66"/>
      <c r="N844" s="66"/>
      <c r="O844" s="66"/>
      <c r="P844" s="66"/>
      <c r="Q844" s="66"/>
      <c r="R844" s="365"/>
      <c r="S844" s="365"/>
      <c r="T844" s="365"/>
      <c r="U844" s="365"/>
      <c r="V844" s="365"/>
      <c r="W844" s="366"/>
      <c r="X844" s="367"/>
      <c r="Y844" s="368"/>
      <c r="Z844" s="365"/>
      <c r="AA844" s="365"/>
      <c r="AB844" s="365"/>
      <c r="AC844" s="366"/>
      <c r="AD844" s="367"/>
      <c r="AE844" s="368"/>
      <c r="AF844" s="365"/>
      <c r="AG844" s="365"/>
      <c r="AH844" s="365"/>
      <c r="AI844" s="366"/>
      <c r="AJ844" s="367"/>
      <c r="AK844" s="368"/>
    </row>
    <row r="845" spans="2:37" ht="15.75" customHeight="1">
      <c r="B845" s="31"/>
      <c r="D845" s="30"/>
      <c r="E845" s="30"/>
      <c r="F845" s="32"/>
      <c r="H845" s="289"/>
      <c r="I845" s="290"/>
      <c r="J845" s="66"/>
      <c r="K845" s="66"/>
      <c r="L845" s="66"/>
      <c r="M845" s="66"/>
      <c r="N845" s="66"/>
      <c r="O845" s="66"/>
      <c r="P845" s="66"/>
      <c r="Q845" s="66"/>
      <c r="R845" s="365"/>
      <c r="S845" s="365"/>
      <c r="T845" s="365"/>
      <c r="U845" s="365"/>
      <c r="V845" s="365"/>
      <c r="W845" s="366"/>
      <c r="X845" s="367"/>
      <c r="Y845" s="368"/>
      <c r="Z845" s="365"/>
      <c r="AA845" s="365"/>
      <c r="AB845" s="365"/>
      <c r="AC845" s="366"/>
      <c r="AD845" s="367"/>
      <c r="AE845" s="368"/>
      <c r="AF845" s="365"/>
      <c r="AG845" s="365"/>
      <c r="AH845" s="365"/>
      <c r="AI845" s="366"/>
      <c r="AJ845" s="367"/>
      <c r="AK845" s="368"/>
    </row>
    <row r="846" spans="2:37" ht="15.75" customHeight="1">
      <c r="B846" s="31"/>
      <c r="D846" s="30"/>
      <c r="E846" s="30"/>
      <c r="F846" s="32"/>
      <c r="H846" s="289"/>
      <c r="I846" s="290"/>
      <c r="J846" s="66"/>
      <c r="K846" s="66"/>
      <c r="L846" s="66"/>
      <c r="M846" s="66"/>
      <c r="N846" s="66"/>
      <c r="O846" s="66"/>
      <c r="P846" s="66"/>
      <c r="Q846" s="66"/>
      <c r="R846" s="365"/>
      <c r="S846" s="365"/>
      <c r="T846" s="365"/>
      <c r="U846" s="365"/>
      <c r="V846" s="365"/>
      <c r="W846" s="366"/>
      <c r="X846" s="367"/>
      <c r="Y846" s="368"/>
      <c r="Z846" s="365"/>
      <c r="AA846" s="365"/>
      <c r="AB846" s="365"/>
      <c r="AC846" s="366"/>
      <c r="AD846" s="367"/>
      <c r="AE846" s="368"/>
      <c r="AF846" s="365"/>
      <c r="AG846" s="365"/>
      <c r="AH846" s="365"/>
      <c r="AI846" s="366"/>
      <c r="AJ846" s="367"/>
      <c r="AK846" s="368"/>
    </row>
    <row r="847" spans="2:37" ht="15.75" customHeight="1">
      <c r="B847" s="31"/>
      <c r="D847" s="30"/>
      <c r="E847" s="30"/>
      <c r="F847" s="32"/>
      <c r="H847" s="289"/>
      <c r="I847" s="290"/>
      <c r="J847" s="66"/>
      <c r="K847" s="66"/>
      <c r="L847" s="66"/>
      <c r="M847" s="66"/>
      <c r="N847" s="66"/>
      <c r="O847" s="66"/>
      <c r="P847" s="66"/>
      <c r="Q847" s="66"/>
      <c r="R847" s="365"/>
      <c r="S847" s="365"/>
      <c r="T847" s="365"/>
      <c r="U847" s="365"/>
      <c r="V847" s="365"/>
      <c r="W847" s="366"/>
      <c r="X847" s="367"/>
      <c r="Y847" s="368"/>
      <c r="Z847" s="365"/>
      <c r="AA847" s="365"/>
      <c r="AB847" s="365"/>
      <c r="AC847" s="366"/>
      <c r="AD847" s="367"/>
      <c r="AE847" s="368"/>
      <c r="AF847" s="365"/>
      <c r="AG847" s="365"/>
      <c r="AH847" s="365"/>
      <c r="AI847" s="366"/>
      <c r="AJ847" s="367"/>
      <c r="AK847" s="368"/>
    </row>
    <row r="848" spans="2:37" ht="15.75" customHeight="1">
      <c r="B848" s="31"/>
      <c r="D848" s="30"/>
      <c r="E848" s="30"/>
      <c r="F848" s="32"/>
      <c r="H848" s="289"/>
      <c r="I848" s="290"/>
      <c r="J848" s="66"/>
      <c r="K848" s="66"/>
      <c r="L848" s="66"/>
      <c r="M848" s="66"/>
      <c r="N848" s="66"/>
      <c r="O848" s="66"/>
      <c r="P848" s="66"/>
      <c r="Q848" s="66"/>
      <c r="R848" s="365"/>
      <c r="S848" s="365"/>
      <c r="T848" s="365"/>
      <c r="U848" s="365"/>
      <c r="V848" s="365"/>
      <c r="W848" s="366"/>
      <c r="X848" s="367"/>
      <c r="Y848" s="368"/>
      <c r="Z848" s="365"/>
      <c r="AA848" s="365"/>
      <c r="AB848" s="365"/>
      <c r="AC848" s="366"/>
      <c r="AD848" s="367"/>
      <c r="AE848" s="368"/>
      <c r="AF848" s="365"/>
      <c r="AG848" s="365"/>
      <c r="AH848" s="365"/>
      <c r="AI848" s="366"/>
      <c r="AJ848" s="367"/>
      <c r="AK848" s="368"/>
    </row>
    <row r="849" spans="2:37" ht="15.75" customHeight="1">
      <c r="B849" s="31"/>
      <c r="D849" s="30"/>
      <c r="E849" s="30"/>
      <c r="F849" s="32"/>
      <c r="H849" s="289"/>
      <c r="I849" s="290"/>
      <c r="J849" s="66"/>
      <c r="K849" s="66"/>
      <c r="L849" s="66"/>
      <c r="M849" s="66"/>
      <c r="N849" s="66"/>
      <c r="O849" s="66"/>
      <c r="P849" s="66"/>
      <c r="Q849" s="66"/>
      <c r="R849" s="365"/>
      <c r="S849" s="365"/>
      <c r="T849" s="365"/>
      <c r="U849" s="365"/>
      <c r="V849" s="365"/>
      <c r="W849" s="366"/>
      <c r="X849" s="367"/>
      <c r="Y849" s="368"/>
      <c r="Z849" s="365"/>
      <c r="AA849" s="365"/>
      <c r="AB849" s="365"/>
      <c r="AC849" s="366"/>
      <c r="AD849" s="367"/>
      <c r="AE849" s="368"/>
      <c r="AF849" s="365"/>
      <c r="AG849" s="365"/>
      <c r="AH849" s="365"/>
      <c r="AI849" s="366"/>
      <c r="AJ849" s="367"/>
      <c r="AK849" s="368"/>
    </row>
    <row r="850" spans="2:37" ht="15.75" customHeight="1">
      <c r="B850" s="31"/>
      <c r="D850" s="30"/>
      <c r="E850" s="30"/>
      <c r="F850" s="32"/>
      <c r="H850" s="289"/>
      <c r="I850" s="290"/>
      <c r="J850" s="66"/>
      <c r="K850" s="66"/>
      <c r="L850" s="66"/>
      <c r="M850" s="66"/>
      <c r="N850" s="66"/>
      <c r="O850" s="66"/>
      <c r="P850" s="66"/>
      <c r="Q850" s="66"/>
      <c r="R850" s="365"/>
      <c r="S850" s="365"/>
      <c r="T850" s="365"/>
      <c r="U850" s="365"/>
      <c r="V850" s="365"/>
      <c r="W850" s="366"/>
      <c r="X850" s="367"/>
      <c r="Y850" s="368"/>
      <c r="Z850" s="365"/>
      <c r="AA850" s="365"/>
      <c r="AB850" s="365"/>
      <c r="AC850" s="366"/>
      <c r="AD850" s="367"/>
      <c r="AE850" s="368"/>
      <c r="AF850" s="365"/>
      <c r="AG850" s="365"/>
      <c r="AH850" s="365"/>
      <c r="AI850" s="366"/>
      <c r="AJ850" s="367"/>
      <c r="AK850" s="368"/>
    </row>
    <row r="851" spans="2:37" ht="15.75" customHeight="1">
      <c r="B851" s="31"/>
      <c r="D851" s="30"/>
      <c r="E851" s="30"/>
      <c r="F851" s="32"/>
      <c r="H851" s="289"/>
      <c r="I851" s="290"/>
      <c r="J851" s="66"/>
      <c r="K851" s="66"/>
      <c r="L851" s="66"/>
      <c r="M851" s="66"/>
      <c r="N851" s="66"/>
      <c r="O851" s="66"/>
      <c r="P851" s="66"/>
      <c r="Q851" s="66"/>
      <c r="R851" s="365"/>
      <c r="S851" s="365"/>
      <c r="T851" s="365"/>
      <c r="U851" s="365"/>
      <c r="V851" s="365"/>
      <c r="W851" s="366"/>
      <c r="X851" s="367"/>
      <c r="Y851" s="368"/>
      <c r="Z851" s="365"/>
      <c r="AA851" s="365"/>
      <c r="AB851" s="365"/>
      <c r="AC851" s="366"/>
      <c r="AD851" s="367"/>
      <c r="AE851" s="368"/>
      <c r="AF851" s="365"/>
      <c r="AG851" s="365"/>
      <c r="AH851" s="365"/>
      <c r="AI851" s="366"/>
      <c r="AJ851" s="367"/>
      <c r="AK851" s="368"/>
    </row>
    <row r="852" spans="2:37" ht="15.75" customHeight="1">
      <c r="B852" s="31"/>
      <c r="D852" s="30"/>
      <c r="E852" s="30"/>
      <c r="F852" s="32"/>
      <c r="H852" s="289"/>
      <c r="I852" s="290"/>
      <c r="J852" s="66"/>
      <c r="K852" s="66"/>
      <c r="L852" s="66"/>
      <c r="M852" s="66"/>
      <c r="N852" s="66"/>
      <c r="O852" s="66"/>
      <c r="P852" s="66"/>
      <c r="Q852" s="66"/>
      <c r="R852" s="365"/>
      <c r="S852" s="365"/>
      <c r="T852" s="365"/>
      <c r="U852" s="365"/>
      <c r="V852" s="365"/>
      <c r="W852" s="366"/>
      <c r="X852" s="367"/>
      <c r="Y852" s="368"/>
      <c r="Z852" s="365"/>
      <c r="AA852" s="365"/>
      <c r="AB852" s="365"/>
      <c r="AC852" s="366"/>
      <c r="AD852" s="367"/>
      <c r="AE852" s="368"/>
      <c r="AF852" s="365"/>
      <c r="AG852" s="365"/>
      <c r="AH852" s="365"/>
      <c r="AI852" s="366"/>
      <c r="AJ852" s="367"/>
      <c r="AK852" s="368"/>
    </row>
    <row r="853" spans="2:37" ht="15.75" customHeight="1">
      <c r="B853" s="31"/>
      <c r="D853" s="30"/>
      <c r="E853" s="30"/>
      <c r="F853" s="32"/>
      <c r="H853" s="289"/>
      <c r="I853" s="290"/>
      <c r="J853" s="66"/>
      <c r="K853" s="66"/>
      <c r="L853" s="66"/>
      <c r="M853" s="66"/>
      <c r="N853" s="66"/>
      <c r="O853" s="66"/>
      <c r="P853" s="66"/>
      <c r="Q853" s="66"/>
      <c r="R853" s="365"/>
      <c r="S853" s="365"/>
      <c r="T853" s="365"/>
      <c r="U853" s="365"/>
      <c r="V853" s="365"/>
      <c r="W853" s="366"/>
      <c r="X853" s="367"/>
      <c r="Y853" s="368"/>
      <c r="Z853" s="365"/>
      <c r="AA853" s="365"/>
      <c r="AB853" s="365"/>
      <c r="AC853" s="366"/>
      <c r="AD853" s="367"/>
      <c r="AE853" s="368"/>
      <c r="AF853" s="365"/>
      <c r="AG853" s="365"/>
      <c r="AH853" s="365"/>
      <c r="AI853" s="366"/>
      <c r="AJ853" s="367"/>
      <c r="AK853" s="368"/>
    </row>
    <row r="854" spans="2:37" ht="15.75" customHeight="1">
      <c r="B854" s="31"/>
      <c r="D854" s="30"/>
      <c r="E854" s="30"/>
      <c r="F854" s="32"/>
      <c r="H854" s="289"/>
      <c r="I854" s="290"/>
      <c r="J854" s="66"/>
      <c r="K854" s="66"/>
      <c r="L854" s="66"/>
      <c r="M854" s="66"/>
      <c r="N854" s="66"/>
      <c r="O854" s="66"/>
      <c r="P854" s="66"/>
      <c r="Q854" s="66"/>
      <c r="R854" s="365"/>
      <c r="S854" s="365"/>
      <c r="T854" s="365"/>
      <c r="U854" s="365"/>
      <c r="V854" s="365"/>
      <c r="W854" s="366"/>
      <c r="X854" s="367"/>
      <c r="Y854" s="368"/>
      <c r="Z854" s="365"/>
      <c r="AA854" s="365"/>
      <c r="AB854" s="365"/>
      <c r="AC854" s="366"/>
      <c r="AD854" s="367"/>
      <c r="AE854" s="368"/>
      <c r="AF854" s="365"/>
      <c r="AG854" s="365"/>
      <c r="AH854" s="365"/>
      <c r="AI854" s="366"/>
      <c r="AJ854" s="367"/>
      <c r="AK854" s="368"/>
    </row>
    <row r="855" spans="2:37" ht="15.75" customHeight="1">
      <c r="B855" s="31"/>
      <c r="D855" s="30"/>
      <c r="E855" s="30"/>
      <c r="F855" s="32"/>
      <c r="H855" s="289"/>
      <c r="I855" s="290"/>
      <c r="J855" s="66"/>
      <c r="K855" s="66"/>
      <c r="L855" s="66"/>
      <c r="M855" s="66"/>
      <c r="N855" s="66"/>
      <c r="O855" s="66"/>
      <c r="P855" s="66"/>
      <c r="Q855" s="66"/>
      <c r="R855" s="365"/>
      <c r="S855" s="365"/>
      <c r="T855" s="365"/>
      <c r="U855" s="365"/>
      <c r="V855" s="365"/>
      <c r="W855" s="366"/>
      <c r="X855" s="367"/>
      <c r="Y855" s="368"/>
      <c r="Z855" s="365"/>
      <c r="AA855" s="365"/>
      <c r="AB855" s="365"/>
      <c r="AC855" s="366"/>
      <c r="AD855" s="367"/>
      <c r="AE855" s="368"/>
      <c r="AF855" s="365"/>
      <c r="AG855" s="365"/>
      <c r="AH855" s="365"/>
      <c r="AI855" s="366"/>
      <c r="AJ855" s="367"/>
      <c r="AK855" s="368"/>
    </row>
    <row r="856" spans="2:37" ht="15.75" customHeight="1">
      <c r="B856" s="31"/>
      <c r="D856" s="30"/>
      <c r="E856" s="30"/>
      <c r="F856" s="32"/>
      <c r="H856" s="289"/>
      <c r="I856" s="290"/>
      <c r="J856" s="66"/>
      <c r="K856" s="66"/>
      <c r="L856" s="66"/>
      <c r="M856" s="66"/>
      <c r="N856" s="66"/>
      <c r="O856" s="66"/>
      <c r="P856" s="66"/>
      <c r="Q856" s="66"/>
      <c r="R856" s="365"/>
      <c r="S856" s="365"/>
      <c r="T856" s="365"/>
      <c r="U856" s="365"/>
      <c r="V856" s="365"/>
      <c r="W856" s="366"/>
      <c r="X856" s="367"/>
      <c r="Y856" s="368"/>
      <c r="Z856" s="365"/>
      <c r="AA856" s="365"/>
      <c r="AB856" s="365"/>
      <c r="AC856" s="366"/>
      <c r="AD856" s="367"/>
      <c r="AE856" s="368"/>
      <c r="AF856" s="365"/>
      <c r="AG856" s="365"/>
      <c r="AH856" s="365"/>
      <c r="AI856" s="366"/>
      <c r="AJ856" s="367"/>
      <c r="AK856" s="368"/>
    </row>
    <row r="857" spans="2:37" ht="15.75" customHeight="1">
      <c r="B857" s="31"/>
      <c r="D857" s="30"/>
      <c r="E857" s="30"/>
      <c r="F857" s="32"/>
      <c r="H857" s="289"/>
      <c r="I857" s="290"/>
      <c r="J857" s="66"/>
      <c r="K857" s="66"/>
      <c r="L857" s="66"/>
      <c r="M857" s="66"/>
      <c r="N857" s="66"/>
      <c r="O857" s="66"/>
      <c r="P857" s="66"/>
      <c r="Q857" s="66"/>
      <c r="R857" s="365"/>
      <c r="S857" s="365"/>
      <c r="T857" s="365"/>
      <c r="U857" s="365"/>
      <c r="V857" s="365"/>
      <c r="W857" s="366"/>
      <c r="X857" s="367"/>
      <c r="Y857" s="368"/>
      <c r="Z857" s="365"/>
      <c r="AA857" s="365"/>
      <c r="AB857" s="365"/>
      <c r="AC857" s="366"/>
      <c r="AD857" s="367"/>
      <c r="AE857" s="368"/>
      <c r="AF857" s="365"/>
      <c r="AG857" s="365"/>
      <c r="AH857" s="365"/>
      <c r="AI857" s="366"/>
      <c r="AJ857" s="367"/>
      <c r="AK857" s="368"/>
    </row>
    <row r="858" spans="2:37" ht="15.75" customHeight="1">
      <c r="B858" s="31"/>
      <c r="D858" s="30"/>
      <c r="E858" s="30"/>
      <c r="F858" s="32"/>
      <c r="H858" s="289"/>
      <c r="I858" s="290"/>
      <c r="J858" s="66"/>
      <c r="K858" s="66"/>
      <c r="L858" s="66"/>
      <c r="M858" s="66"/>
      <c r="N858" s="66"/>
      <c r="O858" s="66"/>
      <c r="P858" s="66"/>
      <c r="Q858" s="66"/>
      <c r="R858" s="365"/>
      <c r="S858" s="365"/>
      <c r="T858" s="365"/>
      <c r="U858" s="365"/>
      <c r="V858" s="365"/>
      <c r="W858" s="366"/>
      <c r="X858" s="367"/>
      <c r="Y858" s="368"/>
      <c r="Z858" s="365"/>
      <c r="AA858" s="365"/>
      <c r="AB858" s="365"/>
      <c r="AC858" s="366"/>
      <c r="AD858" s="367"/>
      <c r="AE858" s="368"/>
      <c r="AF858" s="365"/>
      <c r="AG858" s="365"/>
      <c r="AH858" s="365"/>
      <c r="AI858" s="366"/>
      <c r="AJ858" s="367"/>
      <c r="AK858" s="368"/>
    </row>
    <row r="859" spans="2:37" ht="15.75" customHeight="1">
      <c r="B859" s="31"/>
      <c r="D859" s="30"/>
      <c r="E859" s="30"/>
      <c r="F859" s="32"/>
      <c r="H859" s="289"/>
      <c r="I859" s="290"/>
      <c r="J859" s="66"/>
      <c r="K859" s="66"/>
      <c r="L859" s="66"/>
      <c r="M859" s="66"/>
      <c r="N859" s="66"/>
      <c r="O859" s="66"/>
      <c r="P859" s="66"/>
      <c r="Q859" s="66"/>
      <c r="R859" s="365"/>
      <c r="S859" s="365"/>
      <c r="T859" s="365"/>
      <c r="U859" s="365"/>
      <c r="V859" s="365"/>
      <c r="W859" s="366"/>
      <c r="X859" s="367"/>
      <c r="Y859" s="368"/>
      <c r="Z859" s="365"/>
      <c r="AA859" s="365"/>
      <c r="AB859" s="365"/>
      <c r="AC859" s="366"/>
      <c r="AD859" s="367"/>
      <c r="AE859" s="368"/>
      <c r="AF859" s="365"/>
      <c r="AG859" s="365"/>
      <c r="AH859" s="365"/>
      <c r="AI859" s="366"/>
      <c r="AJ859" s="367"/>
      <c r="AK859" s="368"/>
    </row>
    <row r="860" spans="2:37" ht="15.75" customHeight="1">
      <c r="B860" s="31"/>
      <c r="D860" s="30"/>
      <c r="E860" s="30"/>
      <c r="F860" s="32"/>
      <c r="H860" s="289"/>
      <c r="I860" s="290"/>
      <c r="J860" s="66"/>
      <c r="K860" s="66"/>
      <c r="L860" s="66"/>
      <c r="M860" s="66"/>
      <c r="N860" s="66"/>
      <c r="O860" s="66"/>
      <c r="P860" s="66"/>
      <c r="Q860" s="66"/>
      <c r="R860" s="365"/>
      <c r="S860" s="365"/>
      <c r="T860" s="365"/>
      <c r="U860" s="365"/>
      <c r="V860" s="365"/>
      <c r="W860" s="366"/>
      <c r="X860" s="367"/>
      <c r="Y860" s="368"/>
      <c r="Z860" s="365"/>
      <c r="AA860" s="365"/>
      <c r="AB860" s="365"/>
      <c r="AC860" s="366"/>
      <c r="AD860" s="367"/>
      <c r="AE860" s="368"/>
      <c r="AF860" s="365"/>
      <c r="AG860" s="365"/>
      <c r="AH860" s="365"/>
      <c r="AI860" s="366"/>
      <c r="AJ860" s="367"/>
      <c r="AK860" s="368"/>
    </row>
    <row r="861" spans="2:37" ht="15.75" customHeight="1">
      <c r="B861" s="31"/>
      <c r="D861" s="30"/>
      <c r="E861" s="30"/>
      <c r="F861" s="32"/>
      <c r="H861" s="289"/>
      <c r="I861" s="290"/>
      <c r="J861" s="66"/>
      <c r="K861" s="66"/>
      <c r="L861" s="66"/>
      <c r="M861" s="66"/>
      <c r="N861" s="66"/>
      <c r="O861" s="66"/>
      <c r="P861" s="66"/>
      <c r="Q861" s="66"/>
      <c r="R861" s="365"/>
      <c r="S861" s="365"/>
      <c r="T861" s="365"/>
      <c r="U861" s="365"/>
      <c r="V861" s="365"/>
      <c r="W861" s="366"/>
      <c r="X861" s="367"/>
      <c r="Y861" s="368"/>
      <c r="Z861" s="365"/>
      <c r="AA861" s="365"/>
      <c r="AB861" s="365"/>
      <c r="AC861" s="366"/>
      <c r="AD861" s="367"/>
      <c r="AE861" s="368"/>
      <c r="AF861" s="365"/>
      <c r="AG861" s="365"/>
      <c r="AH861" s="365"/>
      <c r="AI861" s="366"/>
      <c r="AJ861" s="367"/>
      <c r="AK861" s="368"/>
    </row>
    <row r="862" spans="2:37" ht="15.75" customHeight="1">
      <c r="B862" s="31"/>
      <c r="D862" s="30"/>
      <c r="E862" s="30"/>
      <c r="F862" s="32"/>
      <c r="H862" s="289"/>
      <c r="I862" s="290"/>
      <c r="J862" s="66"/>
      <c r="K862" s="66"/>
      <c r="L862" s="66"/>
      <c r="M862" s="66"/>
      <c r="N862" s="66"/>
      <c r="O862" s="66"/>
      <c r="P862" s="66"/>
      <c r="Q862" s="66"/>
      <c r="R862" s="365"/>
      <c r="S862" s="365"/>
      <c r="T862" s="365"/>
      <c r="U862" s="365"/>
      <c r="V862" s="365"/>
      <c r="W862" s="366"/>
      <c r="X862" s="367"/>
      <c r="Y862" s="368"/>
      <c r="Z862" s="365"/>
      <c r="AA862" s="365"/>
      <c r="AB862" s="365"/>
      <c r="AC862" s="366"/>
      <c r="AD862" s="367"/>
      <c r="AE862" s="368"/>
      <c r="AF862" s="365"/>
      <c r="AG862" s="365"/>
      <c r="AH862" s="365"/>
      <c r="AI862" s="366"/>
      <c r="AJ862" s="367"/>
      <c r="AK862" s="368"/>
    </row>
    <row r="863" spans="2:37" ht="15.75" customHeight="1">
      <c r="B863" s="31"/>
      <c r="D863" s="30"/>
      <c r="E863" s="30"/>
      <c r="F863" s="32"/>
      <c r="H863" s="289"/>
      <c r="I863" s="290"/>
      <c r="J863" s="66"/>
      <c r="K863" s="66"/>
      <c r="L863" s="66"/>
      <c r="M863" s="66"/>
      <c r="N863" s="66"/>
      <c r="O863" s="66"/>
      <c r="P863" s="66"/>
      <c r="Q863" s="66"/>
      <c r="R863" s="365"/>
      <c r="S863" s="365"/>
      <c r="T863" s="365"/>
      <c r="U863" s="365"/>
      <c r="V863" s="365"/>
      <c r="W863" s="366"/>
      <c r="X863" s="367"/>
      <c r="Y863" s="368"/>
      <c r="Z863" s="365"/>
      <c r="AA863" s="365"/>
      <c r="AB863" s="365"/>
      <c r="AC863" s="366"/>
      <c r="AD863" s="367"/>
      <c r="AE863" s="368"/>
      <c r="AF863" s="365"/>
      <c r="AG863" s="365"/>
      <c r="AH863" s="365"/>
      <c r="AI863" s="366"/>
      <c r="AJ863" s="367"/>
      <c r="AK863" s="368"/>
    </row>
    <row r="864" spans="2:37" ht="15.75" customHeight="1">
      <c r="B864" s="31"/>
      <c r="D864" s="30"/>
      <c r="E864" s="30"/>
      <c r="F864" s="32"/>
      <c r="H864" s="289"/>
      <c r="I864" s="290"/>
      <c r="J864" s="66"/>
      <c r="K864" s="66"/>
      <c r="L864" s="66"/>
      <c r="M864" s="66"/>
      <c r="N864" s="66"/>
      <c r="O864" s="66"/>
      <c r="P864" s="66"/>
      <c r="Q864" s="66"/>
      <c r="R864" s="365"/>
      <c r="S864" s="365"/>
      <c r="T864" s="365"/>
      <c r="U864" s="365"/>
      <c r="V864" s="365"/>
      <c r="W864" s="366"/>
      <c r="X864" s="367"/>
      <c r="Y864" s="368"/>
      <c r="Z864" s="365"/>
      <c r="AA864" s="365"/>
      <c r="AB864" s="365"/>
      <c r="AC864" s="366"/>
      <c r="AD864" s="367"/>
      <c r="AE864" s="368"/>
      <c r="AF864" s="365"/>
      <c r="AG864" s="365"/>
      <c r="AH864" s="365"/>
      <c r="AI864" s="366"/>
      <c r="AJ864" s="367"/>
      <c r="AK864" s="368"/>
    </row>
    <row r="865" spans="2:37" ht="15.75" customHeight="1">
      <c r="B865" s="31"/>
      <c r="D865" s="30"/>
      <c r="E865" s="30"/>
      <c r="F865" s="32"/>
      <c r="H865" s="289"/>
      <c r="I865" s="290"/>
      <c r="J865" s="66"/>
      <c r="K865" s="66"/>
      <c r="L865" s="66"/>
      <c r="M865" s="66"/>
      <c r="N865" s="66"/>
      <c r="O865" s="66"/>
      <c r="P865" s="66"/>
      <c r="Q865" s="66"/>
      <c r="R865" s="365"/>
      <c r="S865" s="365"/>
      <c r="T865" s="365"/>
      <c r="U865" s="365"/>
      <c r="V865" s="365"/>
      <c r="W865" s="366"/>
      <c r="X865" s="367"/>
      <c r="Y865" s="368"/>
      <c r="Z865" s="365"/>
      <c r="AA865" s="365"/>
      <c r="AB865" s="365"/>
      <c r="AC865" s="366"/>
      <c r="AD865" s="367"/>
      <c r="AE865" s="368"/>
      <c r="AF865" s="365"/>
      <c r="AG865" s="365"/>
      <c r="AH865" s="365"/>
      <c r="AI865" s="366"/>
      <c r="AJ865" s="367"/>
      <c r="AK865" s="368"/>
    </row>
    <row r="866" spans="2:37" ht="15.75" customHeight="1">
      <c r="B866" s="31"/>
      <c r="D866" s="30"/>
      <c r="E866" s="30"/>
      <c r="F866" s="32"/>
      <c r="H866" s="289"/>
      <c r="I866" s="290"/>
      <c r="J866" s="66"/>
      <c r="K866" s="66"/>
      <c r="L866" s="66"/>
      <c r="M866" s="66"/>
      <c r="N866" s="66"/>
      <c r="O866" s="66"/>
      <c r="P866" s="66"/>
      <c r="Q866" s="66"/>
      <c r="R866" s="365"/>
      <c r="S866" s="365"/>
      <c r="T866" s="365"/>
      <c r="U866" s="365"/>
      <c r="V866" s="365"/>
      <c r="W866" s="366"/>
      <c r="X866" s="367"/>
      <c r="Y866" s="368"/>
      <c r="Z866" s="365"/>
      <c r="AA866" s="365"/>
      <c r="AB866" s="365"/>
      <c r="AC866" s="366"/>
      <c r="AD866" s="367"/>
      <c r="AE866" s="368"/>
      <c r="AF866" s="365"/>
      <c r="AG866" s="365"/>
      <c r="AH866" s="365"/>
      <c r="AI866" s="366"/>
      <c r="AJ866" s="367"/>
      <c r="AK866" s="368"/>
    </row>
    <row r="867" spans="2:37" ht="15.75" customHeight="1">
      <c r="B867" s="31"/>
      <c r="D867" s="30"/>
      <c r="E867" s="30"/>
      <c r="F867" s="32"/>
      <c r="H867" s="289"/>
      <c r="I867" s="290"/>
      <c r="J867" s="66"/>
      <c r="K867" s="66"/>
      <c r="L867" s="66"/>
      <c r="M867" s="66"/>
      <c r="N867" s="66"/>
      <c r="O867" s="66"/>
      <c r="P867" s="66"/>
      <c r="Q867" s="66"/>
      <c r="R867" s="365"/>
      <c r="S867" s="365"/>
      <c r="T867" s="365"/>
      <c r="U867" s="365"/>
      <c r="V867" s="365"/>
      <c r="W867" s="366"/>
      <c r="X867" s="367"/>
      <c r="Y867" s="368"/>
      <c r="Z867" s="365"/>
      <c r="AA867" s="365"/>
      <c r="AB867" s="365"/>
      <c r="AC867" s="366"/>
      <c r="AD867" s="367"/>
      <c r="AE867" s="368"/>
      <c r="AF867" s="365"/>
      <c r="AG867" s="365"/>
      <c r="AH867" s="365"/>
      <c r="AI867" s="366"/>
      <c r="AJ867" s="367"/>
      <c r="AK867" s="368"/>
    </row>
    <row r="868" spans="2:37" ht="15.75" customHeight="1">
      <c r="B868" s="31"/>
      <c r="D868" s="30"/>
      <c r="E868" s="30"/>
      <c r="F868" s="32"/>
      <c r="H868" s="289"/>
      <c r="I868" s="290"/>
      <c r="J868" s="66"/>
      <c r="K868" s="66"/>
      <c r="L868" s="66"/>
      <c r="M868" s="66"/>
      <c r="N868" s="66"/>
      <c r="O868" s="66"/>
      <c r="P868" s="66"/>
      <c r="Q868" s="66"/>
      <c r="R868" s="365"/>
      <c r="S868" s="365"/>
      <c r="T868" s="365"/>
      <c r="U868" s="365"/>
      <c r="V868" s="365"/>
      <c r="W868" s="366"/>
      <c r="X868" s="367"/>
      <c r="Y868" s="368"/>
      <c r="Z868" s="365"/>
      <c r="AA868" s="365"/>
      <c r="AB868" s="365"/>
      <c r="AC868" s="366"/>
      <c r="AD868" s="367"/>
      <c r="AE868" s="368"/>
      <c r="AF868" s="365"/>
      <c r="AG868" s="365"/>
      <c r="AH868" s="365"/>
      <c r="AI868" s="366"/>
      <c r="AJ868" s="367"/>
      <c r="AK868" s="368"/>
    </row>
    <row r="869" spans="2:37" ht="15.75" customHeight="1">
      <c r="B869" s="31"/>
      <c r="D869" s="30"/>
      <c r="E869" s="30"/>
      <c r="F869" s="32"/>
      <c r="H869" s="289"/>
      <c r="I869" s="290"/>
      <c r="J869" s="66"/>
      <c r="K869" s="66"/>
      <c r="L869" s="66"/>
      <c r="M869" s="66"/>
      <c r="N869" s="66"/>
      <c r="O869" s="66"/>
      <c r="P869" s="66"/>
      <c r="Q869" s="66"/>
      <c r="R869" s="365"/>
      <c r="S869" s="365"/>
      <c r="T869" s="365"/>
      <c r="U869" s="365"/>
      <c r="V869" s="365"/>
      <c r="W869" s="366"/>
      <c r="X869" s="367"/>
      <c r="Y869" s="368"/>
      <c r="Z869" s="365"/>
      <c r="AA869" s="365"/>
      <c r="AB869" s="365"/>
      <c r="AC869" s="366"/>
      <c r="AD869" s="367"/>
      <c r="AE869" s="368"/>
      <c r="AF869" s="365"/>
      <c r="AG869" s="365"/>
      <c r="AH869" s="365"/>
      <c r="AI869" s="366"/>
      <c r="AJ869" s="367"/>
      <c r="AK869" s="368"/>
    </row>
    <row r="870" spans="2:37" ht="15.75" customHeight="1">
      <c r="B870" s="31"/>
      <c r="D870" s="30"/>
      <c r="E870" s="30"/>
      <c r="F870" s="32"/>
      <c r="H870" s="289"/>
      <c r="I870" s="290"/>
      <c r="J870" s="66"/>
      <c r="K870" s="66"/>
      <c r="L870" s="66"/>
      <c r="M870" s="66"/>
      <c r="N870" s="66"/>
      <c r="O870" s="66"/>
      <c r="P870" s="66"/>
      <c r="Q870" s="66"/>
      <c r="R870" s="365"/>
      <c r="S870" s="365"/>
      <c r="T870" s="365"/>
      <c r="U870" s="365"/>
      <c r="V870" s="365"/>
      <c r="W870" s="366"/>
      <c r="X870" s="367"/>
      <c r="Y870" s="368"/>
      <c r="Z870" s="365"/>
      <c r="AA870" s="365"/>
      <c r="AB870" s="365"/>
      <c r="AC870" s="366"/>
      <c r="AD870" s="367"/>
      <c r="AE870" s="368"/>
      <c r="AF870" s="365"/>
      <c r="AG870" s="365"/>
      <c r="AH870" s="365"/>
      <c r="AI870" s="366"/>
      <c r="AJ870" s="367"/>
      <c r="AK870" s="368"/>
    </row>
    <row r="871" spans="2:37" ht="15.75" customHeight="1">
      <c r="B871" s="31"/>
      <c r="D871" s="30"/>
      <c r="E871" s="30"/>
      <c r="F871" s="32"/>
      <c r="H871" s="289"/>
      <c r="I871" s="290"/>
      <c r="J871" s="66"/>
      <c r="K871" s="66"/>
      <c r="L871" s="66"/>
      <c r="M871" s="66"/>
      <c r="N871" s="66"/>
      <c r="O871" s="66"/>
      <c r="P871" s="66"/>
      <c r="Q871" s="66"/>
      <c r="R871" s="365"/>
      <c r="S871" s="365"/>
      <c r="T871" s="365"/>
      <c r="U871" s="365"/>
      <c r="V871" s="365"/>
      <c r="W871" s="366"/>
      <c r="X871" s="367"/>
      <c r="Y871" s="368"/>
      <c r="Z871" s="365"/>
      <c r="AA871" s="365"/>
      <c r="AB871" s="365"/>
      <c r="AC871" s="366"/>
      <c r="AD871" s="367"/>
      <c r="AE871" s="368"/>
      <c r="AF871" s="365"/>
      <c r="AG871" s="365"/>
      <c r="AH871" s="365"/>
      <c r="AI871" s="366"/>
      <c r="AJ871" s="367"/>
      <c r="AK871" s="368"/>
    </row>
    <row r="872" spans="2:37" ht="15.75" customHeight="1">
      <c r="B872" s="31"/>
      <c r="D872" s="30"/>
      <c r="E872" s="30"/>
      <c r="F872" s="32"/>
      <c r="H872" s="289"/>
      <c r="I872" s="290"/>
      <c r="J872" s="66"/>
      <c r="K872" s="66"/>
      <c r="L872" s="66"/>
      <c r="M872" s="66"/>
      <c r="N872" s="66"/>
      <c r="O872" s="66"/>
      <c r="P872" s="66"/>
      <c r="Q872" s="66"/>
      <c r="R872" s="365"/>
      <c r="S872" s="365"/>
      <c r="T872" s="365"/>
      <c r="U872" s="365"/>
      <c r="V872" s="365"/>
      <c r="W872" s="366"/>
      <c r="X872" s="367"/>
      <c r="Y872" s="368"/>
      <c r="Z872" s="365"/>
      <c r="AA872" s="365"/>
      <c r="AB872" s="365"/>
      <c r="AC872" s="366"/>
      <c r="AD872" s="367"/>
      <c r="AE872" s="368"/>
      <c r="AF872" s="365"/>
      <c r="AG872" s="365"/>
      <c r="AH872" s="365"/>
      <c r="AI872" s="366"/>
      <c r="AJ872" s="367"/>
      <c r="AK872" s="368"/>
    </row>
    <row r="873" spans="2:37" ht="15.75" customHeight="1">
      <c r="B873" s="31"/>
      <c r="D873" s="30"/>
      <c r="E873" s="30"/>
      <c r="F873" s="32"/>
      <c r="H873" s="289"/>
      <c r="I873" s="290"/>
      <c r="J873" s="66"/>
      <c r="K873" s="66"/>
      <c r="L873" s="66"/>
      <c r="M873" s="66"/>
      <c r="N873" s="66"/>
      <c r="O873" s="66"/>
      <c r="P873" s="66"/>
      <c r="Q873" s="66"/>
      <c r="R873" s="365"/>
      <c r="S873" s="365"/>
      <c r="T873" s="365"/>
      <c r="U873" s="365"/>
      <c r="V873" s="365"/>
      <c r="W873" s="366"/>
      <c r="X873" s="367"/>
      <c r="Y873" s="368"/>
      <c r="Z873" s="365"/>
      <c r="AA873" s="365"/>
      <c r="AB873" s="365"/>
      <c r="AC873" s="366"/>
      <c r="AD873" s="367"/>
      <c r="AE873" s="368"/>
      <c r="AF873" s="365"/>
      <c r="AG873" s="365"/>
      <c r="AH873" s="365"/>
      <c r="AI873" s="366"/>
      <c r="AJ873" s="367"/>
      <c r="AK873" s="368"/>
    </row>
    <row r="874" spans="2:37" ht="15.75" customHeight="1">
      <c r="B874" s="31"/>
      <c r="D874" s="30"/>
      <c r="E874" s="30"/>
      <c r="F874" s="32"/>
      <c r="H874" s="289"/>
      <c r="I874" s="290"/>
      <c r="J874" s="66"/>
      <c r="K874" s="66"/>
      <c r="L874" s="66"/>
      <c r="M874" s="66"/>
      <c r="N874" s="66"/>
      <c r="O874" s="66"/>
      <c r="P874" s="66"/>
      <c r="Q874" s="66"/>
      <c r="R874" s="365"/>
      <c r="S874" s="365"/>
      <c r="T874" s="365"/>
      <c r="U874" s="365"/>
      <c r="V874" s="365"/>
      <c r="W874" s="366"/>
      <c r="X874" s="367"/>
      <c r="Y874" s="368"/>
      <c r="Z874" s="365"/>
      <c r="AA874" s="365"/>
      <c r="AB874" s="365"/>
      <c r="AC874" s="366"/>
      <c r="AD874" s="367"/>
      <c r="AE874" s="368"/>
      <c r="AF874" s="365"/>
      <c r="AG874" s="365"/>
      <c r="AH874" s="365"/>
      <c r="AI874" s="366"/>
      <c r="AJ874" s="367"/>
      <c r="AK874" s="368"/>
    </row>
    <row r="875" spans="2:37" ht="15.75" customHeight="1">
      <c r="B875" s="31"/>
      <c r="D875" s="30"/>
      <c r="E875" s="30"/>
      <c r="F875" s="32"/>
      <c r="H875" s="289"/>
      <c r="I875" s="290"/>
      <c r="J875" s="66"/>
      <c r="K875" s="66"/>
      <c r="L875" s="66"/>
      <c r="M875" s="66"/>
      <c r="N875" s="66"/>
      <c r="O875" s="66"/>
      <c r="P875" s="66"/>
      <c r="Q875" s="66"/>
      <c r="R875" s="365"/>
      <c r="S875" s="365"/>
      <c r="T875" s="365"/>
      <c r="U875" s="365"/>
      <c r="V875" s="365"/>
      <c r="W875" s="366"/>
      <c r="X875" s="367"/>
      <c r="Y875" s="368"/>
      <c r="Z875" s="365"/>
      <c r="AA875" s="365"/>
      <c r="AB875" s="365"/>
      <c r="AC875" s="366"/>
      <c r="AD875" s="367"/>
      <c r="AE875" s="368"/>
      <c r="AF875" s="365"/>
      <c r="AG875" s="365"/>
      <c r="AH875" s="365"/>
      <c r="AI875" s="366"/>
      <c r="AJ875" s="367"/>
      <c r="AK875" s="368"/>
    </row>
    <row r="876" spans="2:37" ht="15.75" customHeight="1">
      <c r="B876" s="31"/>
      <c r="D876" s="30"/>
      <c r="E876" s="30"/>
      <c r="F876" s="32"/>
      <c r="H876" s="289"/>
      <c r="I876" s="290"/>
      <c r="J876" s="66"/>
      <c r="K876" s="66"/>
      <c r="L876" s="66"/>
      <c r="M876" s="66"/>
      <c r="N876" s="66"/>
      <c r="O876" s="66"/>
      <c r="P876" s="66"/>
      <c r="Q876" s="66"/>
      <c r="R876" s="365"/>
      <c r="S876" s="365"/>
      <c r="T876" s="365"/>
      <c r="U876" s="365"/>
      <c r="V876" s="365"/>
      <c r="W876" s="366"/>
      <c r="X876" s="367"/>
      <c r="Y876" s="368"/>
      <c r="Z876" s="365"/>
      <c r="AA876" s="365"/>
      <c r="AB876" s="365"/>
      <c r="AC876" s="366"/>
      <c r="AD876" s="367"/>
      <c r="AE876" s="368"/>
      <c r="AF876" s="365"/>
      <c r="AG876" s="365"/>
      <c r="AH876" s="365"/>
      <c r="AI876" s="366"/>
      <c r="AJ876" s="367"/>
      <c r="AK876" s="368"/>
    </row>
    <row r="877" spans="2:37" ht="15.75" customHeight="1">
      <c r="B877" s="31"/>
      <c r="D877" s="30"/>
      <c r="E877" s="30"/>
      <c r="F877" s="32"/>
      <c r="H877" s="289"/>
      <c r="I877" s="290"/>
      <c r="J877" s="66"/>
      <c r="K877" s="66"/>
      <c r="L877" s="66"/>
      <c r="M877" s="66"/>
      <c r="N877" s="66"/>
      <c r="O877" s="66"/>
      <c r="P877" s="66"/>
      <c r="Q877" s="66"/>
      <c r="R877" s="365"/>
      <c r="S877" s="365"/>
      <c r="T877" s="365"/>
      <c r="U877" s="365"/>
      <c r="V877" s="365"/>
      <c r="W877" s="366"/>
      <c r="X877" s="367"/>
      <c r="Y877" s="368"/>
      <c r="Z877" s="365"/>
      <c r="AA877" s="365"/>
      <c r="AB877" s="365"/>
      <c r="AC877" s="366"/>
      <c r="AD877" s="367"/>
      <c r="AE877" s="368"/>
      <c r="AF877" s="365"/>
      <c r="AG877" s="365"/>
      <c r="AH877" s="365"/>
      <c r="AI877" s="366"/>
      <c r="AJ877" s="367"/>
      <c r="AK877" s="368"/>
    </row>
    <row r="878" spans="2:37" ht="15.75" customHeight="1">
      <c r="B878" s="31"/>
      <c r="D878" s="30"/>
      <c r="E878" s="30"/>
      <c r="F878" s="32"/>
      <c r="H878" s="289"/>
      <c r="I878" s="290"/>
      <c r="J878" s="66"/>
      <c r="K878" s="66"/>
      <c r="L878" s="66"/>
      <c r="M878" s="66"/>
      <c r="N878" s="66"/>
      <c r="O878" s="66"/>
      <c r="P878" s="66"/>
      <c r="Q878" s="66"/>
      <c r="R878" s="365"/>
      <c r="S878" s="365"/>
      <c r="T878" s="365"/>
      <c r="U878" s="365"/>
      <c r="V878" s="365"/>
      <c r="W878" s="366"/>
      <c r="X878" s="367"/>
      <c r="Y878" s="368"/>
      <c r="Z878" s="365"/>
      <c r="AA878" s="365"/>
      <c r="AB878" s="365"/>
      <c r="AC878" s="366"/>
      <c r="AD878" s="367"/>
      <c r="AE878" s="368"/>
      <c r="AF878" s="365"/>
      <c r="AG878" s="365"/>
      <c r="AH878" s="365"/>
      <c r="AI878" s="366"/>
      <c r="AJ878" s="367"/>
      <c r="AK878" s="368"/>
    </row>
    <row r="879" spans="2:37" ht="15.75" customHeight="1">
      <c r="B879" s="31"/>
      <c r="D879" s="30"/>
      <c r="E879" s="30"/>
      <c r="F879" s="32"/>
      <c r="H879" s="289"/>
      <c r="I879" s="290"/>
      <c r="J879" s="66"/>
      <c r="K879" s="66"/>
      <c r="L879" s="66"/>
      <c r="M879" s="66"/>
      <c r="N879" s="66"/>
      <c r="O879" s="66"/>
      <c r="P879" s="66"/>
      <c r="Q879" s="66"/>
      <c r="R879" s="365"/>
      <c r="S879" s="365"/>
      <c r="T879" s="365"/>
      <c r="U879" s="365"/>
      <c r="V879" s="365"/>
      <c r="W879" s="366"/>
      <c r="X879" s="367"/>
      <c r="Y879" s="368"/>
      <c r="Z879" s="365"/>
      <c r="AA879" s="365"/>
      <c r="AB879" s="365"/>
      <c r="AC879" s="366"/>
      <c r="AD879" s="367"/>
      <c r="AE879" s="368"/>
      <c r="AF879" s="365"/>
      <c r="AG879" s="365"/>
      <c r="AH879" s="365"/>
      <c r="AI879" s="366"/>
      <c r="AJ879" s="367"/>
      <c r="AK879" s="368"/>
    </row>
    <row r="880" spans="2:37" ht="15.75" customHeight="1">
      <c r="B880" s="31"/>
      <c r="D880" s="30"/>
      <c r="E880" s="30"/>
      <c r="F880" s="32"/>
      <c r="H880" s="289"/>
      <c r="I880" s="290"/>
      <c r="J880" s="66"/>
      <c r="K880" s="66"/>
      <c r="L880" s="66"/>
      <c r="M880" s="66"/>
      <c r="N880" s="66"/>
      <c r="O880" s="66"/>
      <c r="P880" s="66"/>
      <c r="Q880" s="66"/>
      <c r="R880" s="365"/>
      <c r="S880" s="365"/>
      <c r="T880" s="365"/>
      <c r="U880" s="365"/>
      <c r="V880" s="365"/>
      <c r="W880" s="366"/>
      <c r="X880" s="367"/>
      <c r="Y880" s="368"/>
      <c r="Z880" s="365"/>
      <c r="AA880" s="365"/>
      <c r="AB880" s="365"/>
      <c r="AC880" s="366"/>
      <c r="AD880" s="367"/>
      <c r="AE880" s="368"/>
      <c r="AF880" s="365"/>
      <c r="AG880" s="365"/>
      <c r="AH880" s="365"/>
      <c r="AI880" s="366"/>
      <c r="AJ880" s="367"/>
      <c r="AK880" s="368"/>
    </row>
    <row r="881" spans="2:37" ht="15.75" customHeight="1">
      <c r="B881" s="31"/>
      <c r="D881" s="30"/>
      <c r="E881" s="30"/>
      <c r="F881" s="32"/>
      <c r="H881" s="289"/>
      <c r="I881" s="290"/>
      <c r="J881" s="66"/>
      <c r="K881" s="66"/>
      <c r="L881" s="66"/>
      <c r="M881" s="66"/>
      <c r="N881" s="66"/>
      <c r="O881" s="66"/>
      <c r="P881" s="66"/>
      <c r="Q881" s="66"/>
      <c r="R881" s="365"/>
      <c r="S881" s="365"/>
      <c r="T881" s="365"/>
      <c r="U881" s="365"/>
      <c r="V881" s="365"/>
      <c r="W881" s="366"/>
      <c r="X881" s="367"/>
      <c r="Y881" s="368"/>
      <c r="Z881" s="365"/>
      <c r="AA881" s="365"/>
      <c r="AB881" s="365"/>
      <c r="AC881" s="366"/>
      <c r="AD881" s="367"/>
      <c r="AE881" s="368"/>
      <c r="AF881" s="365"/>
      <c r="AG881" s="365"/>
      <c r="AH881" s="365"/>
      <c r="AI881" s="366"/>
      <c r="AJ881" s="367"/>
      <c r="AK881" s="368"/>
    </row>
    <row r="882" spans="2:37" ht="15.75" customHeight="1">
      <c r="B882" s="31"/>
      <c r="D882" s="30"/>
      <c r="E882" s="30"/>
      <c r="F882" s="32"/>
      <c r="H882" s="289"/>
      <c r="I882" s="290"/>
      <c r="J882" s="66"/>
      <c r="K882" s="66"/>
      <c r="L882" s="66"/>
      <c r="M882" s="66"/>
      <c r="N882" s="66"/>
      <c r="O882" s="66"/>
      <c r="P882" s="66"/>
      <c r="Q882" s="66"/>
      <c r="R882" s="365"/>
      <c r="S882" s="365"/>
      <c r="T882" s="365"/>
      <c r="U882" s="365"/>
      <c r="V882" s="365"/>
      <c r="W882" s="366"/>
      <c r="X882" s="367"/>
      <c r="Y882" s="368"/>
      <c r="Z882" s="365"/>
      <c r="AA882" s="365"/>
      <c r="AB882" s="365"/>
      <c r="AC882" s="366"/>
      <c r="AD882" s="367"/>
      <c r="AE882" s="368"/>
      <c r="AF882" s="365"/>
      <c r="AG882" s="365"/>
      <c r="AH882" s="365"/>
      <c r="AI882" s="366"/>
      <c r="AJ882" s="367"/>
      <c r="AK882" s="368"/>
    </row>
    <row r="883" spans="2:37" ht="15.75" customHeight="1">
      <c r="B883" s="31"/>
      <c r="D883" s="30"/>
      <c r="E883" s="30"/>
      <c r="F883" s="32"/>
      <c r="H883" s="289"/>
      <c r="I883" s="290"/>
      <c r="J883" s="66"/>
      <c r="K883" s="66"/>
      <c r="L883" s="66"/>
      <c r="M883" s="66"/>
      <c r="N883" s="66"/>
      <c r="O883" s="66"/>
      <c r="P883" s="66"/>
      <c r="Q883" s="66"/>
      <c r="R883" s="365"/>
      <c r="S883" s="365"/>
      <c r="T883" s="365"/>
      <c r="U883" s="365"/>
      <c r="V883" s="365"/>
      <c r="W883" s="366"/>
      <c r="X883" s="367"/>
      <c r="Y883" s="368"/>
      <c r="Z883" s="365"/>
      <c r="AA883" s="365"/>
      <c r="AB883" s="365"/>
      <c r="AC883" s="366"/>
      <c r="AD883" s="367"/>
      <c r="AE883" s="368"/>
      <c r="AF883" s="365"/>
      <c r="AG883" s="365"/>
      <c r="AH883" s="365"/>
      <c r="AI883" s="366"/>
      <c r="AJ883" s="367"/>
      <c r="AK883" s="368"/>
    </row>
    <row r="884" spans="2:37" ht="15.75" customHeight="1">
      <c r="B884" s="31"/>
      <c r="D884" s="30"/>
      <c r="E884" s="30"/>
      <c r="F884" s="32"/>
      <c r="H884" s="289"/>
      <c r="I884" s="290"/>
      <c r="J884" s="66"/>
      <c r="K884" s="66"/>
      <c r="L884" s="66"/>
      <c r="M884" s="66"/>
      <c r="N884" s="66"/>
      <c r="O884" s="66"/>
      <c r="P884" s="66"/>
      <c r="Q884" s="66"/>
      <c r="R884" s="365"/>
      <c r="S884" s="365"/>
      <c r="T884" s="365"/>
      <c r="U884" s="365"/>
      <c r="V884" s="365"/>
      <c r="W884" s="366"/>
      <c r="X884" s="367"/>
      <c r="Y884" s="368"/>
      <c r="Z884" s="365"/>
      <c r="AA884" s="365"/>
      <c r="AB884" s="365"/>
      <c r="AC884" s="366"/>
      <c r="AD884" s="367"/>
      <c r="AE884" s="368"/>
      <c r="AF884" s="365"/>
      <c r="AG884" s="365"/>
      <c r="AH884" s="365"/>
      <c r="AI884" s="366"/>
      <c r="AJ884" s="367"/>
      <c r="AK884" s="368"/>
    </row>
    <row r="885" spans="2:37" ht="15.75" customHeight="1">
      <c r="B885" s="31"/>
      <c r="D885" s="30"/>
      <c r="E885" s="30"/>
      <c r="F885" s="32"/>
      <c r="H885" s="289"/>
      <c r="I885" s="290"/>
      <c r="J885" s="66"/>
      <c r="K885" s="66"/>
      <c r="L885" s="66"/>
      <c r="M885" s="66"/>
      <c r="N885" s="66"/>
      <c r="O885" s="66"/>
      <c r="P885" s="66"/>
      <c r="Q885" s="66"/>
      <c r="R885" s="365"/>
      <c r="S885" s="365"/>
      <c r="T885" s="365"/>
      <c r="U885" s="365"/>
      <c r="V885" s="365"/>
      <c r="W885" s="366"/>
      <c r="X885" s="367"/>
      <c r="Y885" s="368"/>
      <c r="Z885" s="365"/>
      <c r="AA885" s="365"/>
      <c r="AB885" s="365"/>
      <c r="AC885" s="366"/>
      <c r="AD885" s="367"/>
      <c r="AE885" s="368"/>
      <c r="AF885" s="365"/>
      <c r="AG885" s="365"/>
      <c r="AH885" s="365"/>
      <c r="AI885" s="366"/>
      <c r="AJ885" s="367"/>
      <c r="AK885" s="368"/>
    </row>
    <row r="886" spans="2:37" ht="15.75" customHeight="1">
      <c r="B886" s="31"/>
      <c r="D886" s="30"/>
      <c r="E886" s="30"/>
      <c r="F886" s="32"/>
      <c r="H886" s="289"/>
      <c r="I886" s="290"/>
      <c r="J886" s="66"/>
      <c r="K886" s="66"/>
      <c r="L886" s="66"/>
      <c r="M886" s="66"/>
      <c r="N886" s="66"/>
      <c r="O886" s="66"/>
      <c r="P886" s="66"/>
      <c r="Q886" s="66"/>
      <c r="R886" s="365"/>
      <c r="S886" s="365"/>
      <c r="T886" s="365"/>
      <c r="U886" s="365"/>
      <c r="V886" s="365"/>
      <c r="W886" s="366"/>
      <c r="X886" s="367"/>
      <c r="Y886" s="368"/>
      <c r="Z886" s="365"/>
      <c r="AA886" s="365"/>
      <c r="AB886" s="365"/>
      <c r="AC886" s="366"/>
      <c r="AD886" s="367"/>
      <c r="AE886" s="368"/>
      <c r="AF886" s="365"/>
      <c r="AG886" s="365"/>
      <c r="AH886" s="365"/>
      <c r="AI886" s="366"/>
      <c r="AJ886" s="367"/>
      <c r="AK886" s="368"/>
    </row>
    <row r="887" spans="2:37" ht="15.75" customHeight="1">
      <c r="B887" s="31"/>
      <c r="D887" s="30"/>
      <c r="E887" s="30"/>
      <c r="F887" s="32"/>
      <c r="H887" s="289"/>
      <c r="I887" s="290"/>
      <c r="J887" s="66"/>
      <c r="K887" s="66"/>
      <c r="L887" s="66"/>
      <c r="M887" s="66"/>
      <c r="N887" s="66"/>
      <c r="O887" s="66"/>
      <c r="P887" s="66"/>
      <c r="Q887" s="66"/>
      <c r="R887" s="365"/>
      <c r="S887" s="365"/>
      <c r="T887" s="365"/>
      <c r="U887" s="365"/>
      <c r="V887" s="365"/>
      <c r="W887" s="366"/>
      <c r="X887" s="367"/>
      <c r="Y887" s="368"/>
      <c r="Z887" s="365"/>
      <c r="AA887" s="365"/>
      <c r="AB887" s="365"/>
      <c r="AC887" s="366"/>
      <c r="AD887" s="367"/>
      <c r="AE887" s="368"/>
      <c r="AF887" s="365"/>
      <c r="AG887" s="365"/>
      <c r="AH887" s="365"/>
      <c r="AI887" s="366"/>
      <c r="AJ887" s="367"/>
      <c r="AK887" s="368"/>
    </row>
    <row r="888" spans="2:37" ht="15.75" customHeight="1">
      <c r="B888" s="31"/>
      <c r="D888" s="30"/>
      <c r="E888" s="30"/>
      <c r="F888" s="32"/>
      <c r="H888" s="289"/>
      <c r="I888" s="290"/>
      <c r="J888" s="66"/>
      <c r="K888" s="66"/>
      <c r="L888" s="66"/>
      <c r="M888" s="66"/>
      <c r="N888" s="66"/>
      <c r="O888" s="66"/>
      <c r="P888" s="66"/>
      <c r="Q888" s="66"/>
      <c r="R888" s="365"/>
      <c r="S888" s="365"/>
      <c r="T888" s="365"/>
      <c r="U888" s="365"/>
      <c r="V888" s="365"/>
      <c r="W888" s="366"/>
      <c r="X888" s="367"/>
      <c r="Y888" s="368"/>
      <c r="Z888" s="365"/>
      <c r="AA888" s="365"/>
      <c r="AB888" s="365"/>
      <c r="AC888" s="366"/>
      <c r="AD888" s="367"/>
      <c r="AE888" s="368"/>
      <c r="AF888" s="365"/>
      <c r="AG888" s="365"/>
      <c r="AH888" s="365"/>
      <c r="AI888" s="366"/>
      <c r="AJ888" s="367"/>
      <c r="AK888" s="368"/>
    </row>
    <row r="889" spans="2:37" ht="15.75" customHeight="1">
      <c r="B889" s="31"/>
      <c r="D889" s="30"/>
      <c r="E889" s="30"/>
      <c r="F889" s="32"/>
      <c r="H889" s="289"/>
      <c r="I889" s="290"/>
      <c r="J889" s="66"/>
      <c r="K889" s="66"/>
      <c r="L889" s="66"/>
      <c r="M889" s="66"/>
      <c r="N889" s="66"/>
      <c r="O889" s="66"/>
      <c r="P889" s="66"/>
      <c r="Q889" s="66"/>
      <c r="R889" s="365"/>
      <c r="S889" s="365"/>
      <c r="T889" s="365"/>
      <c r="U889" s="365"/>
      <c r="V889" s="365"/>
      <c r="W889" s="366"/>
      <c r="X889" s="367"/>
      <c r="Y889" s="368"/>
      <c r="Z889" s="365"/>
      <c r="AA889" s="365"/>
      <c r="AB889" s="365"/>
      <c r="AC889" s="366"/>
      <c r="AD889" s="367"/>
      <c r="AE889" s="368"/>
      <c r="AF889" s="365"/>
      <c r="AG889" s="365"/>
      <c r="AH889" s="365"/>
      <c r="AI889" s="366"/>
      <c r="AJ889" s="367"/>
      <c r="AK889" s="368"/>
    </row>
    <row r="890" spans="2:37" ht="15.75" customHeight="1">
      <c r="B890" s="31"/>
      <c r="D890" s="30"/>
      <c r="E890" s="30"/>
      <c r="F890" s="32"/>
      <c r="H890" s="289"/>
      <c r="I890" s="290"/>
      <c r="J890" s="66"/>
      <c r="K890" s="66"/>
      <c r="L890" s="66"/>
      <c r="M890" s="66"/>
      <c r="N890" s="66"/>
      <c r="O890" s="66"/>
      <c r="P890" s="66"/>
      <c r="Q890" s="66"/>
      <c r="R890" s="365"/>
      <c r="S890" s="365"/>
      <c r="T890" s="365"/>
      <c r="U890" s="365"/>
      <c r="V890" s="365"/>
      <c r="W890" s="366"/>
      <c r="X890" s="367"/>
      <c r="Y890" s="368"/>
      <c r="Z890" s="365"/>
      <c r="AA890" s="365"/>
      <c r="AB890" s="365"/>
      <c r="AC890" s="366"/>
      <c r="AD890" s="367"/>
      <c r="AE890" s="368"/>
      <c r="AF890" s="365"/>
      <c r="AG890" s="365"/>
      <c r="AH890" s="365"/>
      <c r="AI890" s="366"/>
      <c r="AJ890" s="367"/>
      <c r="AK890" s="368"/>
    </row>
    <row r="891" spans="2:37" ht="15.75" customHeight="1">
      <c r="B891" s="31"/>
      <c r="D891" s="30"/>
      <c r="E891" s="30"/>
      <c r="F891" s="32"/>
      <c r="H891" s="289"/>
      <c r="I891" s="290"/>
      <c r="J891" s="66"/>
      <c r="K891" s="66"/>
      <c r="L891" s="66"/>
      <c r="M891" s="66"/>
      <c r="N891" s="66"/>
      <c r="O891" s="66"/>
      <c r="P891" s="66"/>
      <c r="Q891" s="66"/>
      <c r="R891" s="365"/>
      <c r="S891" s="365"/>
      <c r="T891" s="365"/>
      <c r="U891" s="365"/>
      <c r="V891" s="365"/>
      <c r="W891" s="366"/>
      <c r="X891" s="367"/>
      <c r="Y891" s="368"/>
      <c r="Z891" s="365"/>
      <c r="AA891" s="365"/>
      <c r="AB891" s="365"/>
      <c r="AC891" s="366"/>
      <c r="AD891" s="367"/>
      <c r="AE891" s="368"/>
      <c r="AF891" s="365"/>
      <c r="AG891" s="365"/>
      <c r="AH891" s="365"/>
      <c r="AI891" s="366"/>
      <c r="AJ891" s="367"/>
      <c r="AK891" s="368"/>
    </row>
    <row r="892" spans="2:37" ht="15.75" customHeight="1">
      <c r="B892" s="31"/>
      <c r="D892" s="30"/>
      <c r="E892" s="30"/>
      <c r="F892" s="32"/>
      <c r="H892" s="289"/>
      <c r="I892" s="290"/>
      <c r="J892" s="66"/>
      <c r="K892" s="66"/>
      <c r="L892" s="66"/>
      <c r="M892" s="66"/>
      <c r="N892" s="66"/>
      <c r="O892" s="66"/>
      <c r="P892" s="66"/>
      <c r="Q892" s="66"/>
      <c r="R892" s="365"/>
      <c r="S892" s="365"/>
      <c r="T892" s="365"/>
      <c r="U892" s="365"/>
      <c r="V892" s="365"/>
      <c r="W892" s="366"/>
      <c r="X892" s="367"/>
      <c r="Y892" s="368"/>
      <c r="Z892" s="365"/>
      <c r="AA892" s="365"/>
      <c r="AB892" s="365"/>
      <c r="AC892" s="366"/>
      <c r="AD892" s="367"/>
      <c r="AE892" s="368"/>
      <c r="AF892" s="365"/>
      <c r="AG892" s="365"/>
      <c r="AH892" s="365"/>
      <c r="AI892" s="366"/>
      <c r="AJ892" s="367"/>
      <c r="AK892" s="368"/>
    </row>
    <row r="893" spans="2:37" ht="15.75" customHeight="1">
      <c r="B893" s="31"/>
      <c r="D893" s="30"/>
      <c r="E893" s="30"/>
      <c r="F893" s="32"/>
      <c r="H893" s="289"/>
      <c r="I893" s="290"/>
      <c r="J893" s="66"/>
      <c r="K893" s="66"/>
      <c r="L893" s="66"/>
      <c r="M893" s="66"/>
      <c r="N893" s="66"/>
      <c r="O893" s="66"/>
      <c r="P893" s="66"/>
      <c r="Q893" s="66"/>
      <c r="R893" s="365"/>
      <c r="S893" s="365"/>
      <c r="T893" s="365"/>
      <c r="U893" s="365"/>
      <c r="V893" s="365"/>
      <c r="W893" s="366"/>
      <c r="X893" s="367"/>
      <c r="Y893" s="368"/>
      <c r="Z893" s="365"/>
      <c r="AA893" s="365"/>
      <c r="AB893" s="365"/>
      <c r="AC893" s="366"/>
      <c r="AD893" s="367"/>
      <c r="AE893" s="368"/>
      <c r="AF893" s="365"/>
      <c r="AG893" s="365"/>
      <c r="AH893" s="365"/>
      <c r="AI893" s="366"/>
      <c r="AJ893" s="367"/>
      <c r="AK893" s="368"/>
    </row>
    <row r="894" spans="2:37" ht="15.75" customHeight="1">
      <c r="B894" s="31"/>
      <c r="D894" s="30"/>
      <c r="E894" s="30"/>
      <c r="F894" s="32"/>
      <c r="H894" s="289"/>
      <c r="I894" s="290"/>
      <c r="J894" s="66"/>
      <c r="K894" s="66"/>
      <c r="L894" s="66"/>
      <c r="M894" s="66"/>
      <c r="N894" s="66"/>
      <c r="O894" s="66"/>
      <c r="P894" s="66"/>
      <c r="Q894" s="66"/>
      <c r="R894" s="365"/>
      <c r="S894" s="365"/>
      <c r="T894" s="365"/>
      <c r="U894" s="365"/>
      <c r="V894" s="365"/>
      <c r="W894" s="366"/>
      <c r="X894" s="367"/>
      <c r="Y894" s="368"/>
      <c r="Z894" s="365"/>
      <c r="AA894" s="365"/>
      <c r="AB894" s="365"/>
      <c r="AC894" s="366"/>
      <c r="AD894" s="367"/>
      <c r="AE894" s="368"/>
      <c r="AF894" s="365"/>
      <c r="AG894" s="365"/>
      <c r="AH894" s="365"/>
      <c r="AI894" s="366"/>
      <c r="AJ894" s="367"/>
      <c r="AK894" s="368"/>
    </row>
    <row r="895" spans="2:37" ht="15.75" customHeight="1">
      <c r="B895" s="31"/>
      <c r="D895" s="30"/>
      <c r="E895" s="30"/>
      <c r="F895" s="32"/>
      <c r="H895" s="289"/>
      <c r="I895" s="290"/>
      <c r="J895" s="66"/>
      <c r="K895" s="66"/>
      <c r="L895" s="66"/>
      <c r="M895" s="66"/>
      <c r="N895" s="66"/>
      <c r="O895" s="66"/>
      <c r="P895" s="66"/>
      <c r="Q895" s="66"/>
      <c r="R895" s="365"/>
      <c r="S895" s="365"/>
      <c r="T895" s="365"/>
      <c r="U895" s="365"/>
      <c r="V895" s="365"/>
      <c r="W895" s="366"/>
      <c r="X895" s="367"/>
      <c r="Y895" s="368"/>
      <c r="Z895" s="365"/>
      <c r="AA895" s="365"/>
      <c r="AB895" s="365"/>
      <c r="AC895" s="366"/>
      <c r="AD895" s="367"/>
      <c r="AE895" s="368"/>
      <c r="AF895" s="365"/>
      <c r="AG895" s="365"/>
      <c r="AH895" s="365"/>
      <c r="AI895" s="366"/>
      <c r="AJ895" s="367"/>
      <c r="AK895" s="368"/>
    </row>
    <row r="896" spans="2:37" ht="15.75" customHeight="1">
      <c r="B896" s="31"/>
      <c r="D896" s="30"/>
      <c r="E896" s="30"/>
      <c r="F896" s="32"/>
      <c r="H896" s="289"/>
      <c r="I896" s="290"/>
      <c r="J896" s="66"/>
      <c r="K896" s="66"/>
      <c r="L896" s="66"/>
      <c r="M896" s="66"/>
      <c r="N896" s="66"/>
      <c r="O896" s="66"/>
      <c r="P896" s="66"/>
      <c r="Q896" s="66"/>
      <c r="R896" s="365"/>
      <c r="S896" s="365"/>
      <c r="T896" s="365"/>
      <c r="U896" s="365"/>
      <c r="V896" s="365"/>
      <c r="W896" s="366"/>
      <c r="X896" s="367"/>
      <c r="Y896" s="368"/>
      <c r="Z896" s="365"/>
      <c r="AA896" s="365"/>
      <c r="AB896" s="365"/>
      <c r="AC896" s="366"/>
      <c r="AD896" s="367"/>
      <c r="AE896" s="368"/>
      <c r="AF896" s="365"/>
      <c r="AG896" s="365"/>
      <c r="AH896" s="365"/>
      <c r="AI896" s="366"/>
      <c r="AJ896" s="367"/>
      <c r="AK896" s="368"/>
    </row>
    <row r="897" spans="2:37" ht="15.75" customHeight="1">
      <c r="B897" s="31"/>
      <c r="D897" s="30"/>
      <c r="E897" s="30"/>
      <c r="F897" s="32"/>
      <c r="H897" s="289"/>
      <c r="I897" s="290"/>
      <c r="J897" s="66"/>
      <c r="K897" s="66"/>
      <c r="L897" s="66"/>
      <c r="M897" s="66"/>
      <c r="N897" s="66"/>
      <c r="O897" s="66"/>
      <c r="P897" s="66"/>
      <c r="Q897" s="66"/>
      <c r="R897" s="365"/>
      <c r="S897" s="365"/>
      <c r="T897" s="365"/>
      <c r="U897" s="365"/>
      <c r="V897" s="365"/>
      <c r="W897" s="366"/>
      <c r="X897" s="367"/>
      <c r="Y897" s="368"/>
      <c r="Z897" s="365"/>
      <c r="AA897" s="365"/>
      <c r="AB897" s="365"/>
      <c r="AC897" s="366"/>
      <c r="AD897" s="367"/>
      <c r="AE897" s="368"/>
      <c r="AF897" s="365"/>
      <c r="AG897" s="365"/>
      <c r="AH897" s="365"/>
      <c r="AI897" s="366"/>
      <c r="AJ897" s="367"/>
      <c r="AK897" s="368"/>
    </row>
    <row r="898" spans="2:37" ht="15.75" customHeight="1">
      <c r="B898" s="31"/>
      <c r="D898" s="30"/>
      <c r="E898" s="30"/>
      <c r="F898" s="32"/>
      <c r="H898" s="289"/>
      <c r="I898" s="290"/>
      <c r="J898" s="66"/>
      <c r="K898" s="66"/>
      <c r="L898" s="66"/>
      <c r="M898" s="66"/>
      <c r="N898" s="66"/>
      <c r="O898" s="66"/>
      <c r="P898" s="66"/>
      <c r="Q898" s="66"/>
      <c r="R898" s="365"/>
      <c r="S898" s="365"/>
      <c r="T898" s="365"/>
      <c r="U898" s="365"/>
      <c r="V898" s="365"/>
      <c r="W898" s="366"/>
      <c r="X898" s="367"/>
      <c r="Y898" s="368"/>
      <c r="Z898" s="365"/>
      <c r="AA898" s="365"/>
      <c r="AB898" s="365"/>
      <c r="AC898" s="366"/>
      <c r="AD898" s="367"/>
      <c r="AE898" s="368"/>
      <c r="AF898" s="365"/>
      <c r="AG898" s="365"/>
      <c r="AH898" s="365"/>
      <c r="AI898" s="366"/>
      <c r="AJ898" s="367"/>
      <c r="AK898" s="368"/>
    </row>
    <row r="899" spans="2:37" ht="15.75" customHeight="1">
      <c r="B899" s="31"/>
      <c r="D899" s="30"/>
      <c r="E899" s="30"/>
      <c r="F899" s="32"/>
      <c r="H899" s="289"/>
      <c r="I899" s="290"/>
      <c r="J899" s="66"/>
      <c r="K899" s="66"/>
      <c r="L899" s="66"/>
      <c r="M899" s="66"/>
      <c r="N899" s="66"/>
      <c r="O899" s="66"/>
      <c r="P899" s="66"/>
      <c r="Q899" s="66"/>
      <c r="R899" s="365"/>
      <c r="S899" s="365"/>
      <c r="T899" s="365"/>
      <c r="U899" s="365"/>
      <c r="V899" s="365"/>
      <c r="W899" s="366"/>
      <c r="X899" s="367"/>
      <c r="Y899" s="368"/>
      <c r="Z899" s="365"/>
      <c r="AA899" s="365"/>
      <c r="AB899" s="365"/>
      <c r="AC899" s="366"/>
      <c r="AD899" s="367"/>
      <c r="AE899" s="368"/>
      <c r="AF899" s="365"/>
      <c r="AG899" s="365"/>
      <c r="AH899" s="365"/>
      <c r="AI899" s="366"/>
      <c r="AJ899" s="367"/>
      <c r="AK899" s="368"/>
    </row>
    <row r="900" spans="2:37" ht="15.75" customHeight="1">
      <c r="B900" s="31"/>
      <c r="D900" s="30"/>
      <c r="E900" s="30"/>
      <c r="F900" s="32"/>
      <c r="H900" s="289"/>
      <c r="I900" s="290"/>
      <c r="J900" s="66"/>
      <c r="K900" s="66"/>
      <c r="L900" s="66"/>
      <c r="M900" s="66"/>
      <c r="N900" s="66"/>
      <c r="O900" s="66"/>
      <c r="P900" s="66"/>
      <c r="Q900" s="66"/>
      <c r="R900" s="365"/>
      <c r="S900" s="365"/>
      <c r="T900" s="365"/>
      <c r="U900" s="365"/>
      <c r="V900" s="365"/>
      <c r="W900" s="366"/>
      <c r="X900" s="367"/>
      <c r="Y900" s="368"/>
      <c r="Z900" s="365"/>
      <c r="AA900" s="365"/>
      <c r="AB900" s="365"/>
      <c r="AC900" s="366"/>
      <c r="AD900" s="367"/>
      <c r="AE900" s="368"/>
      <c r="AF900" s="365"/>
      <c r="AG900" s="365"/>
      <c r="AH900" s="365"/>
      <c r="AI900" s="366"/>
      <c r="AJ900" s="367"/>
      <c r="AK900" s="368"/>
    </row>
    <row r="901" spans="2:37" ht="15.75" customHeight="1">
      <c r="B901" s="31"/>
      <c r="D901" s="30"/>
      <c r="E901" s="30"/>
      <c r="F901" s="32"/>
      <c r="H901" s="289"/>
      <c r="I901" s="290"/>
      <c r="J901" s="66"/>
      <c r="K901" s="66"/>
      <c r="L901" s="66"/>
      <c r="M901" s="66"/>
      <c r="N901" s="66"/>
      <c r="O901" s="66"/>
      <c r="P901" s="66"/>
      <c r="Q901" s="66"/>
      <c r="R901" s="365"/>
      <c r="S901" s="365"/>
      <c r="T901" s="365"/>
      <c r="U901" s="365"/>
      <c r="V901" s="365"/>
      <c r="W901" s="366"/>
      <c r="X901" s="367"/>
      <c r="Y901" s="368"/>
      <c r="Z901" s="365"/>
      <c r="AA901" s="365"/>
      <c r="AB901" s="365"/>
      <c r="AC901" s="366"/>
      <c r="AD901" s="367"/>
      <c r="AE901" s="368"/>
      <c r="AF901" s="365"/>
      <c r="AG901" s="365"/>
      <c r="AH901" s="365"/>
      <c r="AI901" s="366"/>
      <c r="AJ901" s="367"/>
      <c r="AK901" s="368"/>
    </row>
    <row r="902" spans="2:37" ht="15.75" customHeight="1">
      <c r="B902" s="31"/>
      <c r="D902" s="30"/>
      <c r="E902" s="30"/>
      <c r="F902" s="32"/>
      <c r="H902" s="289"/>
      <c r="I902" s="290"/>
      <c r="J902" s="66"/>
      <c r="K902" s="66"/>
      <c r="L902" s="66"/>
      <c r="M902" s="66"/>
      <c r="N902" s="66"/>
      <c r="O902" s="66"/>
      <c r="P902" s="66"/>
      <c r="Q902" s="66"/>
      <c r="R902" s="365"/>
      <c r="S902" s="365"/>
      <c r="T902" s="365"/>
      <c r="U902" s="365"/>
      <c r="V902" s="365"/>
      <c r="W902" s="366"/>
      <c r="X902" s="367"/>
      <c r="Y902" s="368"/>
      <c r="Z902" s="365"/>
      <c r="AA902" s="365"/>
      <c r="AB902" s="365"/>
      <c r="AC902" s="366"/>
      <c r="AD902" s="367"/>
      <c r="AE902" s="368"/>
      <c r="AF902" s="365"/>
      <c r="AG902" s="365"/>
      <c r="AH902" s="365"/>
      <c r="AI902" s="366"/>
      <c r="AJ902" s="367"/>
      <c r="AK902" s="368"/>
    </row>
    <row r="903" spans="2:37" ht="15.75" customHeight="1">
      <c r="B903" s="31"/>
      <c r="D903" s="30"/>
      <c r="E903" s="30"/>
      <c r="F903" s="32"/>
      <c r="H903" s="289"/>
      <c r="I903" s="290"/>
      <c r="J903" s="66"/>
      <c r="K903" s="66"/>
      <c r="L903" s="66"/>
      <c r="M903" s="66"/>
      <c r="N903" s="66"/>
      <c r="O903" s="66"/>
      <c r="P903" s="66"/>
      <c r="Q903" s="66"/>
      <c r="R903" s="365"/>
      <c r="S903" s="365"/>
      <c r="T903" s="365"/>
      <c r="U903" s="365"/>
      <c r="V903" s="365"/>
      <c r="W903" s="366"/>
      <c r="X903" s="367"/>
      <c r="Y903" s="368"/>
      <c r="Z903" s="365"/>
      <c r="AA903" s="365"/>
      <c r="AB903" s="365"/>
      <c r="AC903" s="366"/>
      <c r="AD903" s="367"/>
      <c r="AE903" s="368"/>
      <c r="AF903" s="365"/>
      <c r="AG903" s="365"/>
      <c r="AH903" s="365"/>
      <c r="AI903" s="366"/>
      <c r="AJ903" s="367"/>
      <c r="AK903" s="368"/>
    </row>
    <row r="904" spans="2:37" ht="15.75" customHeight="1">
      <c r="B904" s="31"/>
      <c r="D904" s="30"/>
      <c r="E904" s="30"/>
      <c r="F904" s="32"/>
      <c r="H904" s="289"/>
      <c r="I904" s="290"/>
      <c r="J904" s="66"/>
      <c r="K904" s="66"/>
      <c r="L904" s="66"/>
      <c r="M904" s="66"/>
      <c r="N904" s="66"/>
      <c r="O904" s="66"/>
      <c r="P904" s="66"/>
      <c r="Q904" s="66"/>
      <c r="R904" s="365"/>
      <c r="S904" s="365"/>
      <c r="T904" s="365"/>
      <c r="U904" s="365"/>
      <c r="V904" s="365"/>
      <c r="W904" s="366"/>
      <c r="X904" s="367"/>
      <c r="Y904" s="368"/>
      <c r="Z904" s="365"/>
      <c r="AA904" s="365"/>
      <c r="AB904" s="365"/>
      <c r="AC904" s="366"/>
      <c r="AD904" s="367"/>
      <c r="AE904" s="368"/>
      <c r="AF904" s="365"/>
      <c r="AG904" s="365"/>
      <c r="AH904" s="365"/>
      <c r="AI904" s="366"/>
      <c r="AJ904" s="367"/>
      <c r="AK904" s="368"/>
    </row>
    <row r="905" spans="2:37" ht="15.75" customHeight="1">
      <c r="B905" s="31"/>
      <c r="D905" s="30"/>
      <c r="E905" s="30"/>
      <c r="F905" s="32"/>
      <c r="H905" s="289"/>
      <c r="I905" s="290"/>
      <c r="J905" s="66"/>
      <c r="K905" s="66"/>
      <c r="L905" s="66"/>
      <c r="M905" s="66"/>
      <c r="N905" s="66"/>
      <c r="O905" s="66"/>
      <c r="P905" s="66"/>
      <c r="Q905" s="66"/>
      <c r="R905" s="365"/>
      <c r="S905" s="365"/>
      <c r="T905" s="365"/>
      <c r="U905" s="365"/>
      <c r="V905" s="365"/>
      <c r="W905" s="366"/>
      <c r="X905" s="367"/>
      <c r="Y905" s="368"/>
      <c r="Z905" s="365"/>
      <c r="AA905" s="365"/>
      <c r="AB905" s="365"/>
      <c r="AC905" s="366"/>
      <c r="AD905" s="367"/>
      <c r="AE905" s="368"/>
      <c r="AF905" s="365"/>
      <c r="AG905" s="365"/>
      <c r="AH905" s="365"/>
      <c r="AI905" s="366"/>
      <c r="AJ905" s="367"/>
      <c r="AK905" s="368"/>
    </row>
    <row r="906" spans="2:37" ht="15.75" customHeight="1">
      <c r="B906" s="31"/>
      <c r="D906" s="30"/>
      <c r="E906" s="30"/>
      <c r="F906" s="32"/>
      <c r="H906" s="289"/>
      <c r="I906" s="290"/>
      <c r="J906" s="66"/>
      <c r="K906" s="66"/>
      <c r="L906" s="66"/>
      <c r="M906" s="66"/>
      <c r="N906" s="66"/>
      <c r="O906" s="66"/>
      <c r="P906" s="66"/>
      <c r="Q906" s="66"/>
      <c r="R906" s="365"/>
      <c r="S906" s="365"/>
      <c r="T906" s="365"/>
      <c r="U906" s="365"/>
      <c r="V906" s="365"/>
      <c r="W906" s="366"/>
      <c r="X906" s="367"/>
      <c r="Y906" s="368"/>
      <c r="Z906" s="365"/>
      <c r="AA906" s="365"/>
      <c r="AB906" s="365"/>
      <c r="AC906" s="366"/>
      <c r="AD906" s="367"/>
      <c r="AE906" s="368"/>
      <c r="AF906" s="365"/>
      <c r="AG906" s="365"/>
      <c r="AH906" s="365"/>
      <c r="AI906" s="366"/>
      <c r="AJ906" s="367"/>
      <c r="AK906" s="368"/>
    </row>
    <row r="907" spans="2:37" ht="15.75" customHeight="1">
      <c r="B907" s="31"/>
      <c r="D907" s="30"/>
      <c r="E907" s="30"/>
      <c r="F907" s="32"/>
      <c r="H907" s="289"/>
      <c r="I907" s="290"/>
      <c r="J907" s="66"/>
      <c r="K907" s="66"/>
      <c r="L907" s="66"/>
      <c r="M907" s="66"/>
      <c r="N907" s="66"/>
      <c r="O907" s="66"/>
      <c r="P907" s="66"/>
      <c r="Q907" s="66"/>
      <c r="R907" s="365"/>
      <c r="S907" s="365"/>
      <c r="T907" s="365"/>
      <c r="U907" s="365"/>
      <c r="V907" s="365"/>
      <c r="W907" s="366"/>
      <c r="X907" s="367"/>
      <c r="Y907" s="368"/>
      <c r="Z907" s="365"/>
      <c r="AA907" s="365"/>
      <c r="AB907" s="365"/>
      <c r="AC907" s="366"/>
      <c r="AD907" s="367"/>
      <c r="AE907" s="368"/>
      <c r="AF907" s="365"/>
      <c r="AG907" s="365"/>
      <c r="AH907" s="365"/>
      <c r="AI907" s="366"/>
      <c r="AJ907" s="367"/>
      <c r="AK907" s="368"/>
    </row>
    <row r="908" spans="2:37" ht="15.75" customHeight="1">
      <c r="B908" s="31"/>
      <c r="D908" s="30"/>
      <c r="E908" s="30"/>
      <c r="F908" s="32"/>
      <c r="H908" s="289"/>
      <c r="I908" s="290"/>
      <c r="J908" s="66"/>
      <c r="K908" s="66"/>
      <c r="L908" s="66"/>
      <c r="M908" s="66"/>
      <c r="N908" s="66"/>
      <c r="O908" s="66"/>
      <c r="P908" s="66"/>
      <c r="Q908" s="66"/>
      <c r="R908" s="365"/>
      <c r="S908" s="365"/>
      <c r="T908" s="365"/>
      <c r="U908" s="365"/>
      <c r="V908" s="365"/>
      <c r="W908" s="366"/>
      <c r="X908" s="367"/>
      <c r="Y908" s="368"/>
      <c r="Z908" s="365"/>
      <c r="AA908" s="365"/>
      <c r="AB908" s="365"/>
      <c r="AC908" s="366"/>
      <c r="AD908" s="367"/>
      <c r="AE908" s="368"/>
      <c r="AF908" s="365"/>
      <c r="AG908" s="365"/>
      <c r="AH908" s="365"/>
      <c r="AI908" s="366"/>
      <c r="AJ908" s="367"/>
      <c r="AK908" s="368"/>
    </row>
    <row r="909" spans="2:37" ht="15.75" customHeight="1">
      <c r="B909" s="31"/>
      <c r="D909" s="30"/>
      <c r="E909" s="30"/>
      <c r="F909" s="32"/>
      <c r="H909" s="289"/>
      <c r="I909" s="290"/>
      <c r="J909" s="66"/>
      <c r="K909" s="66"/>
      <c r="L909" s="66"/>
      <c r="M909" s="66"/>
      <c r="N909" s="66"/>
      <c r="O909" s="66"/>
      <c r="P909" s="66"/>
      <c r="Q909" s="66"/>
      <c r="R909" s="365"/>
      <c r="S909" s="365"/>
      <c r="T909" s="365"/>
      <c r="U909" s="365"/>
      <c r="V909" s="365"/>
      <c r="W909" s="366"/>
      <c r="X909" s="367"/>
      <c r="Y909" s="368"/>
      <c r="Z909" s="365"/>
      <c r="AA909" s="365"/>
      <c r="AB909" s="365"/>
      <c r="AC909" s="366"/>
      <c r="AD909" s="367"/>
      <c r="AE909" s="368"/>
      <c r="AF909" s="365"/>
      <c r="AG909" s="365"/>
      <c r="AH909" s="365"/>
      <c r="AI909" s="366"/>
      <c r="AJ909" s="367"/>
      <c r="AK909" s="368"/>
    </row>
    <row r="910" spans="2:37" ht="15.75" customHeight="1">
      <c r="B910" s="31"/>
      <c r="D910" s="30"/>
      <c r="E910" s="30"/>
      <c r="F910" s="32"/>
      <c r="H910" s="289"/>
      <c r="I910" s="290"/>
      <c r="J910" s="66"/>
      <c r="K910" s="66"/>
      <c r="L910" s="66"/>
      <c r="M910" s="66"/>
      <c r="N910" s="66"/>
      <c r="O910" s="66"/>
      <c r="P910" s="66"/>
      <c r="Q910" s="66"/>
      <c r="R910" s="365"/>
      <c r="S910" s="365"/>
      <c r="T910" s="365"/>
      <c r="U910" s="365"/>
      <c r="V910" s="365"/>
      <c r="W910" s="366"/>
      <c r="X910" s="367"/>
      <c r="Y910" s="368"/>
      <c r="Z910" s="365"/>
      <c r="AA910" s="365"/>
      <c r="AB910" s="365"/>
      <c r="AC910" s="366"/>
      <c r="AD910" s="367"/>
      <c r="AE910" s="368"/>
      <c r="AF910" s="365"/>
      <c r="AG910" s="365"/>
      <c r="AH910" s="365"/>
      <c r="AI910" s="366"/>
      <c r="AJ910" s="367"/>
      <c r="AK910" s="368"/>
    </row>
    <row r="911" spans="2:37" ht="15.75" customHeight="1">
      <c r="B911" s="31"/>
      <c r="D911" s="30"/>
      <c r="E911" s="30"/>
      <c r="F911" s="32"/>
      <c r="H911" s="289"/>
      <c r="I911" s="290"/>
      <c r="J911" s="66"/>
      <c r="K911" s="66"/>
      <c r="L911" s="66"/>
      <c r="M911" s="66"/>
      <c r="N911" s="66"/>
      <c r="O911" s="66"/>
      <c r="P911" s="66"/>
      <c r="Q911" s="66"/>
      <c r="R911" s="365"/>
      <c r="S911" s="365"/>
      <c r="T911" s="365"/>
      <c r="U911" s="365"/>
      <c r="V911" s="365"/>
      <c r="W911" s="366"/>
      <c r="X911" s="367"/>
      <c r="Y911" s="368"/>
      <c r="Z911" s="365"/>
      <c r="AA911" s="365"/>
      <c r="AB911" s="365"/>
      <c r="AC911" s="366"/>
      <c r="AD911" s="367"/>
      <c r="AE911" s="368"/>
      <c r="AF911" s="365"/>
      <c r="AG911" s="365"/>
      <c r="AH911" s="365"/>
      <c r="AI911" s="366"/>
      <c r="AJ911" s="367"/>
      <c r="AK911" s="368"/>
    </row>
    <row r="912" spans="2:37" ht="15.75" customHeight="1">
      <c r="B912" s="31"/>
      <c r="D912" s="30"/>
      <c r="E912" s="30"/>
      <c r="F912" s="32"/>
      <c r="H912" s="289"/>
      <c r="I912" s="290"/>
      <c r="J912" s="66"/>
      <c r="K912" s="66"/>
      <c r="L912" s="66"/>
      <c r="M912" s="66"/>
      <c r="N912" s="66"/>
      <c r="O912" s="66"/>
      <c r="P912" s="66"/>
      <c r="Q912" s="66"/>
      <c r="R912" s="365"/>
      <c r="S912" s="365"/>
      <c r="T912" s="365"/>
      <c r="U912" s="365"/>
      <c r="V912" s="365"/>
      <c r="W912" s="366"/>
      <c r="X912" s="367"/>
      <c r="Y912" s="368"/>
      <c r="Z912" s="365"/>
      <c r="AA912" s="365"/>
      <c r="AB912" s="365"/>
      <c r="AC912" s="366"/>
      <c r="AD912" s="367"/>
      <c r="AE912" s="368"/>
      <c r="AF912" s="365"/>
      <c r="AG912" s="365"/>
      <c r="AH912" s="365"/>
      <c r="AI912" s="366"/>
      <c r="AJ912" s="367"/>
      <c r="AK912" s="368"/>
    </row>
    <row r="913" spans="2:37" ht="15.75" customHeight="1">
      <c r="B913" s="31"/>
      <c r="D913" s="30"/>
      <c r="E913" s="30"/>
      <c r="F913" s="32"/>
      <c r="H913" s="289"/>
      <c r="I913" s="290"/>
      <c r="J913" s="66"/>
      <c r="K913" s="66"/>
      <c r="L913" s="66"/>
      <c r="M913" s="66"/>
      <c r="N913" s="66"/>
      <c r="O913" s="66"/>
      <c r="P913" s="66"/>
      <c r="Q913" s="66"/>
      <c r="R913" s="365"/>
      <c r="S913" s="365"/>
      <c r="T913" s="365"/>
      <c r="U913" s="365"/>
      <c r="V913" s="365"/>
      <c r="W913" s="366"/>
      <c r="X913" s="367"/>
      <c r="Y913" s="368"/>
      <c r="Z913" s="365"/>
      <c r="AA913" s="365"/>
      <c r="AB913" s="365"/>
      <c r="AC913" s="366"/>
      <c r="AD913" s="367"/>
      <c r="AE913" s="368"/>
      <c r="AF913" s="365"/>
      <c r="AG913" s="365"/>
      <c r="AH913" s="365"/>
      <c r="AI913" s="366"/>
      <c r="AJ913" s="367"/>
      <c r="AK913" s="368"/>
    </row>
    <row r="914" spans="2:37" ht="15.75" customHeight="1">
      <c r="B914" s="31"/>
      <c r="D914" s="30"/>
      <c r="E914" s="30"/>
      <c r="F914" s="32"/>
      <c r="H914" s="289"/>
      <c r="I914" s="290"/>
      <c r="J914" s="66"/>
      <c r="K914" s="66"/>
      <c r="L914" s="66"/>
      <c r="M914" s="66"/>
      <c r="N914" s="66"/>
      <c r="O914" s="66"/>
      <c r="P914" s="66"/>
      <c r="Q914" s="66"/>
      <c r="R914" s="365"/>
      <c r="S914" s="365"/>
      <c r="T914" s="365"/>
      <c r="U914" s="365"/>
      <c r="V914" s="365"/>
      <c r="W914" s="366"/>
      <c r="X914" s="367"/>
      <c r="Y914" s="368"/>
      <c r="Z914" s="365"/>
      <c r="AA914" s="365"/>
      <c r="AB914" s="365"/>
      <c r="AC914" s="366"/>
      <c r="AD914" s="367"/>
      <c r="AE914" s="368"/>
      <c r="AF914" s="365"/>
      <c r="AG914" s="365"/>
      <c r="AH914" s="365"/>
      <c r="AI914" s="366"/>
      <c r="AJ914" s="367"/>
      <c r="AK914" s="368"/>
    </row>
    <row r="915" spans="2:37" ht="15.75" customHeight="1">
      <c r="B915" s="31"/>
      <c r="D915" s="30"/>
      <c r="E915" s="30"/>
      <c r="F915" s="32"/>
      <c r="H915" s="289"/>
      <c r="I915" s="290"/>
      <c r="J915" s="66"/>
      <c r="K915" s="66"/>
      <c r="L915" s="66"/>
      <c r="M915" s="66"/>
      <c r="N915" s="66"/>
      <c r="O915" s="66"/>
      <c r="P915" s="66"/>
      <c r="Q915" s="66"/>
      <c r="R915" s="365"/>
      <c r="S915" s="365"/>
      <c r="T915" s="365"/>
      <c r="U915" s="365"/>
      <c r="V915" s="365"/>
      <c r="W915" s="366"/>
      <c r="X915" s="367"/>
      <c r="Y915" s="368"/>
      <c r="Z915" s="365"/>
      <c r="AA915" s="365"/>
      <c r="AB915" s="365"/>
      <c r="AC915" s="366"/>
      <c r="AD915" s="367"/>
      <c r="AE915" s="368"/>
      <c r="AF915" s="365"/>
      <c r="AG915" s="365"/>
      <c r="AH915" s="365"/>
      <c r="AI915" s="366"/>
      <c r="AJ915" s="367"/>
      <c r="AK915" s="368"/>
    </row>
    <row r="916" spans="2:37" ht="15.75" customHeight="1">
      <c r="B916" s="31"/>
      <c r="D916" s="30"/>
      <c r="E916" s="30"/>
      <c r="F916" s="32"/>
      <c r="H916" s="289"/>
      <c r="I916" s="290"/>
      <c r="J916" s="66"/>
      <c r="K916" s="66"/>
      <c r="L916" s="66"/>
      <c r="M916" s="66"/>
      <c r="N916" s="66"/>
      <c r="O916" s="66"/>
      <c r="P916" s="66"/>
      <c r="Q916" s="66"/>
      <c r="R916" s="365"/>
      <c r="S916" s="365"/>
      <c r="T916" s="365"/>
      <c r="U916" s="365"/>
      <c r="V916" s="365"/>
      <c r="W916" s="366"/>
      <c r="X916" s="367"/>
      <c r="Y916" s="368"/>
      <c r="Z916" s="365"/>
      <c r="AA916" s="365"/>
      <c r="AB916" s="365"/>
      <c r="AC916" s="366"/>
      <c r="AD916" s="367"/>
      <c r="AE916" s="368"/>
      <c r="AF916" s="365"/>
      <c r="AG916" s="365"/>
      <c r="AH916" s="365"/>
      <c r="AI916" s="366"/>
      <c r="AJ916" s="367"/>
      <c r="AK916" s="368"/>
    </row>
    <row r="917" spans="2:37" ht="15.75" customHeight="1">
      <c r="B917" s="31"/>
      <c r="D917" s="30"/>
      <c r="E917" s="30"/>
      <c r="F917" s="32"/>
      <c r="H917" s="289"/>
      <c r="I917" s="290"/>
      <c r="J917" s="66"/>
      <c r="K917" s="66"/>
      <c r="L917" s="66"/>
      <c r="M917" s="66"/>
      <c r="N917" s="66"/>
      <c r="O917" s="66"/>
      <c r="P917" s="66"/>
      <c r="Q917" s="66"/>
      <c r="R917" s="365"/>
      <c r="S917" s="365"/>
      <c r="T917" s="365"/>
      <c r="U917" s="365"/>
      <c r="V917" s="365"/>
      <c r="W917" s="366"/>
      <c r="X917" s="367"/>
      <c r="Y917" s="368"/>
      <c r="Z917" s="365"/>
      <c r="AA917" s="365"/>
      <c r="AB917" s="365"/>
      <c r="AC917" s="366"/>
      <c r="AD917" s="367"/>
      <c r="AE917" s="368"/>
      <c r="AF917" s="365"/>
      <c r="AG917" s="365"/>
      <c r="AH917" s="365"/>
      <c r="AI917" s="366"/>
      <c r="AJ917" s="367"/>
      <c r="AK917" s="368"/>
    </row>
    <row r="918" spans="2:37" ht="15.75" customHeight="1">
      <c r="B918" s="31"/>
      <c r="D918" s="30"/>
      <c r="E918" s="30"/>
      <c r="F918" s="32"/>
      <c r="H918" s="289"/>
      <c r="I918" s="290"/>
      <c r="J918" s="66"/>
      <c r="K918" s="66"/>
      <c r="L918" s="66"/>
      <c r="M918" s="66"/>
      <c r="N918" s="66"/>
      <c r="O918" s="66"/>
      <c r="P918" s="66"/>
      <c r="Q918" s="66"/>
      <c r="R918" s="365"/>
      <c r="S918" s="365"/>
      <c r="T918" s="365"/>
      <c r="U918" s="365"/>
      <c r="V918" s="365"/>
      <c r="W918" s="366"/>
      <c r="X918" s="367"/>
      <c r="Y918" s="368"/>
      <c r="Z918" s="365"/>
      <c r="AA918" s="365"/>
      <c r="AB918" s="365"/>
      <c r="AC918" s="366"/>
      <c r="AD918" s="367"/>
      <c r="AE918" s="368"/>
      <c r="AF918" s="365"/>
      <c r="AG918" s="365"/>
      <c r="AH918" s="365"/>
      <c r="AI918" s="366"/>
      <c r="AJ918" s="367"/>
      <c r="AK918" s="368"/>
    </row>
    <row r="919" spans="2:37" ht="15.75" customHeight="1">
      <c r="B919" s="31"/>
      <c r="D919" s="30"/>
      <c r="E919" s="30"/>
      <c r="F919" s="32"/>
      <c r="H919" s="289"/>
      <c r="I919" s="290"/>
      <c r="J919" s="66"/>
      <c r="K919" s="66"/>
      <c r="L919" s="66"/>
      <c r="M919" s="66"/>
      <c r="N919" s="66"/>
      <c r="O919" s="66"/>
      <c r="P919" s="66"/>
      <c r="Q919" s="66"/>
      <c r="R919" s="365"/>
      <c r="S919" s="365"/>
      <c r="T919" s="365"/>
      <c r="U919" s="365"/>
      <c r="V919" s="365"/>
      <c r="W919" s="366"/>
      <c r="X919" s="367"/>
      <c r="Y919" s="368"/>
      <c r="Z919" s="365"/>
      <c r="AA919" s="365"/>
      <c r="AB919" s="365"/>
      <c r="AC919" s="366"/>
      <c r="AD919" s="367"/>
      <c r="AE919" s="368"/>
      <c r="AF919" s="365"/>
      <c r="AG919" s="365"/>
      <c r="AH919" s="365"/>
      <c r="AI919" s="366"/>
      <c r="AJ919" s="367"/>
      <c r="AK919" s="368"/>
    </row>
    <row r="920" spans="2:37" ht="15.75" customHeight="1">
      <c r="B920" s="31"/>
      <c r="D920" s="30"/>
      <c r="E920" s="30"/>
      <c r="F920" s="32"/>
      <c r="H920" s="289"/>
      <c r="I920" s="290"/>
      <c r="J920" s="66"/>
      <c r="K920" s="66"/>
      <c r="L920" s="66"/>
      <c r="M920" s="66"/>
      <c r="N920" s="66"/>
      <c r="O920" s="66"/>
      <c r="P920" s="66"/>
      <c r="Q920" s="66"/>
      <c r="R920" s="365"/>
      <c r="S920" s="365"/>
      <c r="T920" s="365"/>
      <c r="U920" s="365"/>
      <c r="V920" s="365"/>
      <c r="W920" s="366"/>
      <c r="X920" s="367"/>
      <c r="Y920" s="368"/>
      <c r="Z920" s="365"/>
      <c r="AA920" s="365"/>
      <c r="AB920" s="365"/>
      <c r="AC920" s="366"/>
      <c r="AD920" s="367"/>
      <c r="AE920" s="368"/>
      <c r="AF920" s="365"/>
      <c r="AG920" s="365"/>
      <c r="AH920" s="365"/>
      <c r="AI920" s="366"/>
      <c r="AJ920" s="367"/>
      <c r="AK920" s="368"/>
    </row>
    <row r="921" spans="2:37" ht="15.75" customHeight="1">
      <c r="B921" s="31"/>
      <c r="D921" s="30"/>
      <c r="E921" s="30"/>
      <c r="F921" s="32"/>
      <c r="H921" s="289"/>
      <c r="I921" s="290"/>
      <c r="J921" s="66"/>
      <c r="K921" s="66"/>
      <c r="L921" s="66"/>
      <c r="M921" s="66"/>
      <c r="N921" s="66"/>
      <c r="O921" s="66"/>
      <c r="P921" s="66"/>
      <c r="Q921" s="66"/>
      <c r="R921" s="365"/>
      <c r="S921" s="365"/>
      <c r="T921" s="365"/>
      <c r="U921" s="365"/>
      <c r="V921" s="365"/>
      <c r="W921" s="366"/>
      <c r="X921" s="367"/>
      <c r="Y921" s="368"/>
      <c r="Z921" s="365"/>
      <c r="AA921" s="365"/>
      <c r="AB921" s="365"/>
      <c r="AC921" s="366"/>
      <c r="AD921" s="367"/>
      <c r="AE921" s="368"/>
      <c r="AF921" s="365"/>
      <c r="AG921" s="365"/>
      <c r="AH921" s="365"/>
      <c r="AI921" s="366"/>
      <c r="AJ921" s="367"/>
      <c r="AK921" s="368"/>
    </row>
    <row r="922" spans="2:37" ht="15.75" customHeight="1">
      <c r="B922" s="31"/>
      <c r="D922" s="30"/>
      <c r="E922" s="30"/>
      <c r="F922" s="32"/>
      <c r="H922" s="289"/>
      <c r="I922" s="290"/>
      <c r="J922" s="66"/>
      <c r="K922" s="66"/>
      <c r="L922" s="66"/>
      <c r="M922" s="66"/>
      <c r="N922" s="66"/>
      <c r="O922" s="66"/>
      <c r="P922" s="66"/>
      <c r="Q922" s="66"/>
      <c r="R922" s="365"/>
      <c r="S922" s="365"/>
      <c r="T922" s="365"/>
      <c r="U922" s="365"/>
      <c r="V922" s="365"/>
      <c r="W922" s="366"/>
      <c r="X922" s="367"/>
      <c r="Y922" s="368"/>
      <c r="Z922" s="365"/>
      <c r="AA922" s="365"/>
      <c r="AB922" s="365"/>
      <c r="AC922" s="366"/>
      <c r="AD922" s="367"/>
      <c r="AE922" s="368"/>
      <c r="AF922" s="365"/>
      <c r="AG922" s="365"/>
      <c r="AH922" s="365"/>
      <c r="AI922" s="366"/>
      <c r="AJ922" s="367"/>
      <c r="AK922" s="368"/>
    </row>
    <row r="923" spans="2:37" ht="15.75" customHeight="1">
      <c r="B923" s="31"/>
      <c r="D923" s="30"/>
      <c r="E923" s="30"/>
      <c r="F923" s="32"/>
      <c r="H923" s="289"/>
      <c r="I923" s="290"/>
      <c r="J923" s="66"/>
      <c r="K923" s="66"/>
      <c r="L923" s="66"/>
      <c r="M923" s="66"/>
      <c r="N923" s="66"/>
      <c r="O923" s="66"/>
      <c r="P923" s="66"/>
      <c r="Q923" s="66"/>
      <c r="R923" s="365"/>
      <c r="S923" s="365"/>
      <c r="T923" s="365"/>
      <c r="U923" s="365"/>
      <c r="V923" s="365"/>
      <c r="W923" s="366"/>
      <c r="X923" s="367"/>
      <c r="Y923" s="368"/>
      <c r="Z923" s="365"/>
      <c r="AA923" s="365"/>
      <c r="AB923" s="365"/>
      <c r="AC923" s="366"/>
      <c r="AD923" s="367"/>
      <c r="AE923" s="368"/>
      <c r="AF923" s="365"/>
      <c r="AG923" s="365"/>
      <c r="AH923" s="365"/>
      <c r="AI923" s="366"/>
      <c r="AJ923" s="367"/>
      <c r="AK923" s="368"/>
    </row>
    <row r="924" spans="2:37" ht="15.75" customHeight="1">
      <c r="B924" s="31"/>
      <c r="D924" s="30"/>
      <c r="E924" s="30"/>
      <c r="F924" s="32"/>
      <c r="H924" s="289"/>
      <c r="I924" s="290"/>
      <c r="J924" s="66"/>
      <c r="K924" s="66"/>
      <c r="L924" s="66"/>
      <c r="M924" s="66"/>
      <c r="N924" s="66"/>
      <c r="O924" s="66"/>
      <c r="P924" s="66"/>
      <c r="Q924" s="66"/>
      <c r="R924" s="365"/>
      <c r="S924" s="365"/>
      <c r="T924" s="365"/>
      <c r="U924" s="365"/>
      <c r="V924" s="365"/>
      <c r="W924" s="366"/>
      <c r="X924" s="367"/>
      <c r="Y924" s="368"/>
      <c r="Z924" s="365"/>
      <c r="AA924" s="365"/>
      <c r="AB924" s="365"/>
      <c r="AC924" s="366"/>
      <c r="AD924" s="367"/>
      <c r="AE924" s="368"/>
      <c r="AF924" s="365"/>
      <c r="AG924" s="365"/>
      <c r="AH924" s="365"/>
      <c r="AI924" s="366"/>
      <c r="AJ924" s="367"/>
      <c r="AK924" s="368"/>
    </row>
    <row r="925" spans="2:37" ht="15.75" customHeight="1">
      <c r="B925" s="31"/>
      <c r="D925" s="30"/>
      <c r="E925" s="30"/>
      <c r="F925" s="32"/>
      <c r="H925" s="289"/>
      <c r="I925" s="290"/>
      <c r="J925" s="66"/>
      <c r="K925" s="66"/>
      <c r="L925" s="66"/>
      <c r="M925" s="66"/>
      <c r="N925" s="66"/>
      <c r="O925" s="66"/>
      <c r="P925" s="66"/>
      <c r="Q925" s="66"/>
      <c r="R925" s="365"/>
      <c r="S925" s="365"/>
      <c r="T925" s="365"/>
      <c r="U925" s="365"/>
      <c r="V925" s="365"/>
      <c r="W925" s="366"/>
      <c r="X925" s="367"/>
      <c r="Y925" s="368"/>
      <c r="Z925" s="365"/>
      <c r="AA925" s="365"/>
      <c r="AB925" s="365"/>
      <c r="AC925" s="366"/>
      <c r="AD925" s="367"/>
      <c r="AE925" s="368"/>
      <c r="AF925" s="365"/>
      <c r="AG925" s="365"/>
      <c r="AH925" s="365"/>
      <c r="AI925" s="366"/>
      <c r="AJ925" s="367"/>
      <c r="AK925" s="368"/>
    </row>
    <row r="926" spans="2:37" ht="15.75" customHeight="1">
      <c r="B926" s="31"/>
      <c r="D926" s="30"/>
      <c r="E926" s="30"/>
      <c r="F926" s="32"/>
      <c r="H926" s="289"/>
      <c r="I926" s="290"/>
      <c r="J926" s="66"/>
      <c r="K926" s="66"/>
      <c r="L926" s="66"/>
      <c r="M926" s="66"/>
      <c r="N926" s="66"/>
      <c r="O926" s="66"/>
      <c r="P926" s="66"/>
      <c r="Q926" s="66"/>
      <c r="R926" s="365"/>
      <c r="S926" s="365"/>
      <c r="T926" s="365"/>
      <c r="U926" s="365"/>
      <c r="V926" s="365"/>
      <c r="W926" s="366"/>
      <c r="X926" s="367"/>
      <c r="Y926" s="368"/>
      <c r="Z926" s="365"/>
      <c r="AA926" s="365"/>
      <c r="AB926" s="365"/>
      <c r="AC926" s="366"/>
      <c r="AD926" s="367"/>
      <c r="AE926" s="368"/>
      <c r="AF926" s="365"/>
      <c r="AG926" s="365"/>
      <c r="AH926" s="365"/>
      <c r="AI926" s="366"/>
      <c r="AJ926" s="367"/>
      <c r="AK926" s="368"/>
    </row>
    <row r="927" spans="2:37" ht="15.75" customHeight="1">
      <c r="B927" s="31"/>
      <c r="D927" s="30"/>
      <c r="E927" s="30"/>
      <c r="F927" s="32"/>
      <c r="H927" s="289"/>
      <c r="I927" s="290"/>
      <c r="J927" s="66"/>
      <c r="K927" s="66"/>
      <c r="L927" s="66"/>
      <c r="M927" s="66"/>
      <c r="N927" s="66"/>
      <c r="O927" s="66"/>
      <c r="P927" s="66"/>
      <c r="Q927" s="66"/>
      <c r="R927" s="365"/>
      <c r="S927" s="365"/>
      <c r="T927" s="365"/>
      <c r="U927" s="365"/>
      <c r="V927" s="365"/>
      <c r="W927" s="366"/>
      <c r="X927" s="367"/>
      <c r="Y927" s="368"/>
      <c r="Z927" s="365"/>
      <c r="AA927" s="365"/>
      <c r="AB927" s="365"/>
      <c r="AC927" s="366"/>
      <c r="AD927" s="367"/>
      <c r="AE927" s="368"/>
      <c r="AF927" s="365"/>
      <c r="AG927" s="365"/>
      <c r="AH927" s="365"/>
      <c r="AI927" s="366"/>
      <c r="AJ927" s="367"/>
      <c r="AK927" s="368"/>
    </row>
    <row r="928" spans="2:37" ht="15.75" customHeight="1">
      <c r="B928" s="31"/>
      <c r="D928" s="30"/>
      <c r="E928" s="30"/>
      <c r="F928" s="32"/>
      <c r="H928" s="289"/>
      <c r="I928" s="290"/>
      <c r="J928" s="66"/>
      <c r="K928" s="66"/>
      <c r="L928" s="66"/>
      <c r="M928" s="66"/>
      <c r="N928" s="66"/>
      <c r="O928" s="66"/>
      <c r="P928" s="66"/>
      <c r="Q928" s="66"/>
      <c r="R928" s="365"/>
      <c r="S928" s="365"/>
      <c r="T928" s="365"/>
      <c r="U928" s="365"/>
      <c r="V928" s="365"/>
      <c r="W928" s="366"/>
      <c r="X928" s="367"/>
      <c r="Y928" s="368"/>
      <c r="Z928" s="365"/>
      <c r="AA928" s="365"/>
      <c r="AB928" s="365"/>
      <c r="AC928" s="366"/>
      <c r="AD928" s="367"/>
      <c r="AE928" s="368"/>
      <c r="AF928" s="365"/>
      <c r="AG928" s="365"/>
      <c r="AH928" s="365"/>
      <c r="AI928" s="366"/>
      <c r="AJ928" s="367"/>
      <c r="AK928" s="368"/>
    </row>
    <row r="929" spans="2:37" ht="15.75" customHeight="1">
      <c r="B929" s="31"/>
      <c r="D929" s="30"/>
      <c r="E929" s="30"/>
      <c r="F929" s="32"/>
      <c r="H929" s="289"/>
      <c r="I929" s="290"/>
      <c r="J929" s="66"/>
      <c r="K929" s="66"/>
      <c r="L929" s="66"/>
      <c r="M929" s="66"/>
      <c r="N929" s="66"/>
      <c r="O929" s="66"/>
      <c r="P929" s="66"/>
      <c r="Q929" s="66"/>
      <c r="R929" s="365"/>
      <c r="S929" s="365"/>
      <c r="T929" s="365"/>
      <c r="U929" s="365"/>
      <c r="V929" s="365"/>
      <c r="W929" s="366"/>
      <c r="X929" s="367"/>
      <c r="Y929" s="368"/>
      <c r="Z929" s="365"/>
      <c r="AA929" s="365"/>
      <c r="AB929" s="365"/>
      <c r="AC929" s="366"/>
      <c r="AD929" s="367"/>
      <c r="AE929" s="368"/>
      <c r="AF929" s="365"/>
      <c r="AG929" s="365"/>
      <c r="AH929" s="365"/>
      <c r="AI929" s="366"/>
      <c r="AJ929" s="367"/>
      <c r="AK929" s="368"/>
    </row>
    <row r="930" spans="2:37" ht="15.75" customHeight="1">
      <c r="B930" s="31"/>
      <c r="D930" s="30"/>
      <c r="E930" s="30"/>
      <c r="F930" s="32"/>
      <c r="H930" s="289"/>
      <c r="I930" s="290"/>
      <c r="J930" s="66"/>
      <c r="K930" s="66"/>
      <c r="L930" s="66"/>
      <c r="M930" s="66"/>
      <c r="N930" s="66"/>
      <c r="O930" s="66"/>
      <c r="P930" s="66"/>
      <c r="Q930" s="66"/>
      <c r="R930" s="365"/>
      <c r="S930" s="365"/>
      <c r="T930" s="365"/>
      <c r="U930" s="365"/>
      <c r="V930" s="365"/>
      <c r="W930" s="366"/>
      <c r="X930" s="367"/>
      <c r="Y930" s="368"/>
      <c r="Z930" s="365"/>
      <c r="AA930" s="365"/>
      <c r="AB930" s="365"/>
      <c r="AC930" s="366"/>
      <c r="AD930" s="367"/>
      <c r="AE930" s="368"/>
      <c r="AF930" s="365"/>
      <c r="AG930" s="365"/>
      <c r="AH930" s="365"/>
      <c r="AI930" s="366"/>
      <c r="AJ930" s="367"/>
      <c r="AK930" s="368"/>
    </row>
    <row r="931" spans="2:37" ht="15.75" customHeight="1">
      <c r="B931" s="31"/>
      <c r="D931" s="30"/>
      <c r="E931" s="30"/>
      <c r="F931" s="32"/>
      <c r="H931" s="289"/>
      <c r="I931" s="290"/>
      <c r="J931" s="66"/>
      <c r="K931" s="66"/>
      <c r="L931" s="66"/>
      <c r="M931" s="66"/>
      <c r="N931" s="66"/>
      <c r="O931" s="66"/>
      <c r="P931" s="66"/>
      <c r="Q931" s="66"/>
      <c r="R931" s="365"/>
      <c r="S931" s="365"/>
      <c r="T931" s="365"/>
      <c r="U931" s="365"/>
      <c r="V931" s="365"/>
      <c r="W931" s="366"/>
      <c r="X931" s="367"/>
      <c r="Y931" s="368"/>
      <c r="Z931" s="365"/>
      <c r="AA931" s="365"/>
      <c r="AB931" s="365"/>
      <c r="AC931" s="366"/>
      <c r="AD931" s="367"/>
      <c r="AE931" s="368"/>
      <c r="AF931" s="365"/>
      <c r="AG931" s="365"/>
      <c r="AH931" s="365"/>
      <c r="AI931" s="366"/>
      <c r="AJ931" s="367"/>
      <c r="AK931" s="368"/>
    </row>
    <row r="932" spans="2:37" ht="15.75" customHeight="1">
      <c r="B932" s="31"/>
      <c r="D932" s="30"/>
      <c r="E932" s="30"/>
      <c r="F932" s="32"/>
      <c r="H932" s="289"/>
      <c r="I932" s="290"/>
      <c r="J932" s="66"/>
      <c r="K932" s="66"/>
      <c r="L932" s="66"/>
      <c r="M932" s="66"/>
      <c r="N932" s="66"/>
      <c r="O932" s="66"/>
      <c r="P932" s="66"/>
      <c r="Q932" s="66"/>
      <c r="R932" s="365"/>
      <c r="S932" s="365"/>
      <c r="T932" s="365"/>
      <c r="U932" s="365"/>
      <c r="V932" s="365"/>
      <c r="W932" s="366"/>
      <c r="X932" s="367"/>
      <c r="Y932" s="368"/>
      <c r="Z932" s="365"/>
      <c r="AA932" s="365"/>
      <c r="AB932" s="365"/>
      <c r="AC932" s="366"/>
      <c r="AD932" s="367"/>
      <c r="AE932" s="368"/>
      <c r="AF932" s="365"/>
      <c r="AG932" s="365"/>
      <c r="AH932" s="365"/>
      <c r="AI932" s="366"/>
      <c r="AJ932" s="367"/>
      <c r="AK932" s="368"/>
    </row>
    <row r="933" spans="2:37" ht="15.75" customHeight="1">
      <c r="B933" s="31"/>
      <c r="D933" s="30"/>
      <c r="E933" s="30"/>
      <c r="F933" s="32"/>
      <c r="H933" s="289"/>
      <c r="I933" s="290"/>
      <c r="J933" s="66"/>
      <c r="K933" s="66"/>
      <c r="L933" s="66"/>
      <c r="M933" s="66"/>
      <c r="N933" s="66"/>
      <c r="O933" s="66"/>
      <c r="P933" s="66"/>
      <c r="Q933" s="66"/>
      <c r="R933" s="365"/>
      <c r="S933" s="365"/>
      <c r="T933" s="365"/>
      <c r="U933" s="365"/>
      <c r="V933" s="365"/>
      <c r="W933" s="366"/>
      <c r="X933" s="367"/>
      <c r="Y933" s="368"/>
      <c r="Z933" s="365"/>
      <c r="AA933" s="365"/>
      <c r="AB933" s="365"/>
      <c r="AC933" s="366"/>
      <c r="AD933" s="367"/>
      <c r="AE933" s="368"/>
      <c r="AF933" s="365"/>
      <c r="AG933" s="365"/>
      <c r="AH933" s="365"/>
      <c r="AI933" s="366"/>
      <c r="AJ933" s="367"/>
      <c r="AK933" s="368"/>
    </row>
    <row r="934" spans="2:37" ht="15.75" customHeight="1">
      <c r="B934" s="31"/>
      <c r="D934" s="30"/>
      <c r="E934" s="30"/>
      <c r="F934" s="32"/>
      <c r="H934" s="289"/>
      <c r="I934" s="290"/>
      <c r="J934" s="66"/>
      <c r="K934" s="66"/>
      <c r="L934" s="66"/>
      <c r="M934" s="66"/>
      <c r="N934" s="66"/>
      <c r="O934" s="66"/>
      <c r="P934" s="66"/>
      <c r="Q934" s="66"/>
      <c r="R934" s="365"/>
      <c r="S934" s="365"/>
      <c r="T934" s="365"/>
      <c r="U934" s="365"/>
      <c r="V934" s="365"/>
      <c r="W934" s="366"/>
      <c r="X934" s="367"/>
      <c r="Y934" s="368"/>
      <c r="Z934" s="365"/>
      <c r="AA934" s="365"/>
      <c r="AB934" s="365"/>
      <c r="AC934" s="366"/>
      <c r="AD934" s="367"/>
      <c r="AE934" s="368"/>
      <c r="AF934" s="365"/>
      <c r="AG934" s="365"/>
      <c r="AH934" s="365"/>
      <c r="AI934" s="366"/>
      <c r="AJ934" s="367"/>
      <c r="AK934" s="368"/>
    </row>
    <row r="935" spans="2:37" ht="15.75" customHeight="1">
      <c r="B935" s="31"/>
      <c r="D935" s="30"/>
      <c r="E935" s="30"/>
      <c r="F935" s="32"/>
      <c r="H935" s="289"/>
      <c r="I935" s="290"/>
      <c r="J935" s="66"/>
      <c r="K935" s="66"/>
      <c r="L935" s="66"/>
      <c r="M935" s="66"/>
      <c r="N935" s="66"/>
      <c r="O935" s="66"/>
      <c r="P935" s="66"/>
      <c r="Q935" s="66"/>
      <c r="R935" s="365"/>
      <c r="S935" s="365"/>
      <c r="T935" s="365"/>
      <c r="U935" s="365"/>
      <c r="V935" s="365"/>
      <c r="W935" s="366"/>
      <c r="X935" s="367"/>
      <c r="Y935" s="368"/>
      <c r="Z935" s="365"/>
      <c r="AA935" s="365"/>
      <c r="AB935" s="365"/>
      <c r="AC935" s="366"/>
      <c r="AD935" s="367"/>
      <c r="AE935" s="368"/>
      <c r="AF935" s="365"/>
      <c r="AG935" s="365"/>
      <c r="AH935" s="365"/>
      <c r="AI935" s="366"/>
      <c r="AJ935" s="367"/>
      <c r="AK935" s="368"/>
    </row>
    <row r="936" spans="2:37" ht="15.75" customHeight="1">
      <c r="B936" s="31"/>
      <c r="D936" s="30"/>
      <c r="E936" s="30"/>
      <c r="F936" s="32"/>
      <c r="H936" s="289"/>
      <c r="I936" s="290"/>
      <c r="J936" s="66"/>
      <c r="K936" s="66"/>
      <c r="L936" s="66"/>
      <c r="M936" s="66"/>
      <c r="N936" s="66"/>
      <c r="O936" s="66"/>
      <c r="P936" s="66"/>
      <c r="Q936" s="66"/>
      <c r="R936" s="365"/>
      <c r="S936" s="365"/>
      <c r="T936" s="365"/>
      <c r="U936" s="365"/>
      <c r="V936" s="365"/>
      <c r="W936" s="366"/>
      <c r="X936" s="367"/>
      <c r="Y936" s="368"/>
      <c r="Z936" s="365"/>
      <c r="AA936" s="365"/>
      <c r="AB936" s="365"/>
      <c r="AC936" s="366"/>
      <c r="AD936" s="367"/>
      <c r="AE936" s="368"/>
      <c r="AF936" s="365"/>
      <c r="AG936" s="365"/>
      <c r="AH936" s="365"/>
      <c r="AI936" s="366"/>
      <c r="AJ936" s="367"/>
      <c r="AK936" s="368"/>
    </row>
    <row r="937" spans="2:37" ht="15.75" customHeight="1">
      <c r="B937" s="31"/>
      <c r="D937" s="30"/>
      <c r="E937" s="30"/>
      <c r="F937" s="32"/>
      <c r="H937" s="289"/>
      <c r="I937" s="290"/>
      <c r="J937" s="66"/>
      <c r="K937" s="66"/>
      <c r="L937" s="66"/>
      <c r="M937" s="66"/>
      <c r="N937" s="66"/>
      <c r="O937" s="66"/>
      <c r="P937" s="66"/>
      <c r="Q937" s="66"/>
      <c r="R937" s="365"/>
      <c r="S937" s="365"/>
      <c r="T937" s="365"/>
      <c r="U937" s="365"/>
      <c r="V937" s="365"/>
      <c r="W937" s="366"/>
      <c r="X937" s="367"/>
      <c r="Y937" s="368"/>
      <c r="Z937" s="365"/>
      <c r="AA937" s="365"/>
      <c r="AB937" s="365"/>
      <c r="AC937" s="366"/>
      <c r="AD937" s="367"/>
      <c r="AE937" s="368"/>
      <c r="AF937" s="365"/>
      <c r="AG937" s="365"/>
      <c r="AH937" s="365"/>
      <c r="AI937" s="366"/>
      <c r="AJ937" s="367"/>
      <c r="AK937" s="368"/>
    </row>
    <row r="938" spans="2:37" ht="15.75" customHeight="1">
      <c r="B938" s="31"/>
      <c r="D938" s="30"/>
      <c r="E938" s="30"/>
      <c r="F938" s="32"/>
      <c r="H938" s="289"/>
      <c r="I938" s="290"/>
      <c r="J938" s="66"/>
      <c r="K938" s="66"/>
      <c r="L938" s="66"/>
      <c r="M938" s="66"/>
      <c r="N938" s="66"/>
      <c r="O938" s="66"/>
      <c r="P938" s="66"/>
      <c r="Q938" s="66"/>
      <c r="R938" s="365"/>
      <c r="S938" s="365"/>
      <c r="T938" s="365"/>
      <c r="U938" s="365"/>
      <c r="V938" s="365"/>
      <c r="W938" s="366"/>
      <c r="X938" s="367"/>
      <c r="Y938" s="368"/>
      <c r="Z938" s="365"/>
      <c r="AA938" s="365"/>
      <c r="AB938" s="365"/>
      <c r="AC938" s="366"/>
      <c r="AD938" s="367"/>
      <c r="AE938" s="368"/>
      <c r="AF938" s="365"/>
      <c r="AG938" s="365"/>
      <c r="AH938" s="365"/>
      <c r="AI938" s="366"/>
      <c r="AJ938" s="367"/>
      <c r="AK938" s="368"/>
    </row>
    <row r="939" spans="2:37" ht="15.75" customHeight="1">
      <c r="B939" s="31"/>
      <c r="D939" s="30"/>
      <c r="E939" s="30"/>
      <c r="F939" s="32"/>
      <c r="H939" s="289"/>
      <c r="I939" s="290"/>
      <c r="J939" s="66"/>
      <c r="K939" s="66"/>
      <c r="L939" s="66"/>
      <c r="M939" s="66"/>
      <c r="N939" s="66"/>
      <c r="O939" s="66"/>
      <c r="P939" s="66"/>
      <c r="Q939" s="66"/>
      <c r="R939" s="365"/>
      <c r="S939" s="365"/>
      <c r="T939" s="365"/>
      <c r="U939" s="365"/>
      <c r="V939" s="365"/>
      <c r="W939" s="366"/>
      <c r="X939" s="367"/>
      <c r="Y939" s="368"/>
      <c r="Z939" s="365"/>
      <c r="AA939" s="365"/>
      <c r="AB939" s="365"/>
      <c r="AC939" s="366"/>
      <c r="AD939" s="367"/>
      <c r="AE939" s="368"/>
      <c r="AF939" s="365"/>
      <c r="AG939" s="365"/>
      <c r="AH939" s="365"/>
      <c r="AI939" s="366"/>
      <c r="AJ939" s="367"/>
      <c r="AK939" s="368"/>
    </row>
    <row r="940" spans="2:37" ht="15.75" customHeight="1">
      <c r="B940" s="31"/>
      <c r="D940" s="30"/>
      <c r="E940" s="30"/>
      <c r="F940" s="32"/>
      <c r="H940" s="289"/>
      <c r="I940" s="290"/>
      <c r="J940" s="66"/>
      <c r="K940" s="66"/>
      <c r="L940" s="66"/>
      <c r="M940" s="66"/>
      <c r="N940" s="66"/>
      <c r="O940" s="66"/>
      <c r="P940" s="66"/>
      <c r="Q940" s="66"/>
      <c r="R940" s="365"/>
      <c r="S940" s="365"/>
      <c r="T940" s="365"/>
      <c r="U940" s="365"/>
      <c r="V940" s="365"/>
      <c r="W940" s="366"/>
      <c r="X940" s="367"/>
      <c r="Y940" s="368"/>
      <c r="Z940" s="365"/>
      <c r="AA940" s="365"/>
      <c r="AB940" s="365"/>
      <c r="AC940" s="366"/>
      <c r="AD940" s="367"/>
      <c r="AE940" s="368"/>
      <c r="AF940" s="365"/>
      <c r="AG940" s="365"/>
      <c r="AH940" s="365"/>
      <c r="AI940" s="366"/>
      <c r="AJ940" s="367"/>
      <c r="AK940" s="368"/>
    </row>
    <row r="941" spans="2:37" ht="15.75" customHeight="1">
      <c r="B941" s="31"/>
      <c r="D941" s="30"/>
      <c r="E941" s="30"/>
      <c r="F941" s="32"/>
      <c r="H941" s="289"/>
      <c r="I941" s="290"/>
      <c r="J941" s="66"/>
      <c r="K941" s="66"/>
      <c r="L941" s="66"/>
      <c r="M941" s="66"/>
      <c r="N941" s="66"/>
      <c r="O941" s="66"/>
      <c r="P941" s="66"/>
      <c r="Q941" s="66"/>
      <c r="R941" s="365"/>
      <c r="S941" s="365"/>
      <c r="T941" s="365"/>
      <c r="U941" s="365"/>
      <c r="V941" s="365"/>
      <c r="W941" s="366"/>
      <c r="X941" s="367"/>
      <c r="Y941" s="368"/>
      <c r="Z941" s="365"/>
      <c r="AA941" s="365"/>
      <c r="AB941" s="365"/>
      <c r="AC941" s="366"/>
      <c r="AD941" s="367"/>
      <c r="AE941" s="368"/>
      <c r="AF941" s="365"/>
      <c r="AG941" s="365"/>
      <c r="AH941" s="365"/>
      <c r="AI941" s="366"/>
      <c r="AJ941" s="367"/>
      <c r="AK941" s="368"/>
    </row>
    <row r="942" spans="2:37" ht="15.75" customHeight="1">
      <c r="B942" s="31"/>
      <c r="D942" s="30"/>
      <c r="E942" s="30"/>
      <c r="F942" s="32"/>
      <c r="H942" s="289"/>
      <c r="I942" s="290"/>
      <c r="J942" s="66"/>
      <c r="K942" s="66"/>
      <c r="L942" s="66"/>
      <c r="M942" s="66"/>
      <c r="N942" s="66"/>
      <c r="O942" s="66"/>
      <c r="P942" s="66"/>
      <c r="Q942" s="66"/>
      <c r="R942" s="365"/>
      <c r="S942" s="365"/>
      <c r="T942" s="365"/>
      <c r="U942" s="365"/>
      <c r="V942" s="365"/>
      <c r="W942" s="366"/>
      <c r="X942" s="367"/>
      <c r="Y942" s="368"/>
      <c r="Z942" s="365"/>
      <c r="AA942" s="365"/>
      <c r="AB942" s="365"/>
      <c r="AC942" s="366"/>
      <c r="AD942" s="367"/>
      <c r="AE942" s="368"/>
      <c r="AF942" s="365"/>
      <c r="AG942" s="365"/>
      <c r="AH942" s="365"/>
      <c r="AI942" s="366"/>
      <c r="AJ942" s="367"/>
      <c r="AK942" s="368"/>
    </row>
    <row r="943" spans="2:37" ht="15.75" customHeight="1">
      <c r="B943" s="31"/>
      <c r="D943" s="30"/>
      <c r="E943" s="30"/>
      <c r="F943" s="32"/>
      <c r="H943" s="289"/>
      <c r="I943" s="290"/>
      <c r="J943" s="66"/>
      <c r="K943" s="66"/>
      <c r="L943" s="66"/>
      <c r="M943" s="66"/>
      <c r="N943" s="66"/>
      <c r="O943" s="66"/>
      <c r="P943" s="66"/>
      <c r="Q943" s="66"/>
      <c r="R943" s="365"/>
      <c r="S943" s="365"/>
      <c r="T943" s="365"/>
      <c r="U943" s="365"/>
      <c r="V943" s="365"/>
      <c r="W943" s="366"/>
      <c r="X943" s="367"/>
      <c r="Y943" s="368"/>
      <c r="Z943" s="365"/>
      <c r="AA943" s="365"/>
      <c r="AB943" s="365"/>
      <c r="AC943" s="366"/>
      <c r="AD943" s="367"/>
      <c r="AE943" s="368"/>
      <c r="AF943" s="365"/>
      <c r="AG943" s="365"/>
      <c r="AH943" s="365"/>
      <c r="AI943" s="366"/>
      <c r="AJ943" s="367"/>
      <c r="AK943" s="368"/>
    </row>
    <row r="944" spans="2:37" ht="15.75" customHeight="1">
      <c r="B944" s="31"/>
      <c r="D944" s="30"/>
      <c r="E944" s="30"/>
      <c r="F944" s="32"/>
      <c r="H944" s="289"/>
      <c r="I944" s="290"/>
      <c r="J944" s="66"/>
      <c r="K944" s="66"/>
      <c r="L944" s="66"/>
      <c r="M944" s="66"/>
      <c r="N944" s="66"/>
      <c r="O944" s="66"/>
      <c r="P944" s="66"/>
      <c r="Q944" s="66"/>
      <c r="R944" s="365"/>
      <c r="S944" s="365"/>
      <c r="T944" s="365"/>
      <c r="U944" s="365"/>
      <c r="V944" s="365"/>
      <c r="W944" s="366"/>
      <c r="X944" s="367"/>
      <c r="Y944" s="368"/>
      <c r="Z944" s="365"/>
      <c r="AA944" s="365"/>
      <c r="AB944" s="365"/>
      <c r="AC944" s="366"/>
      <c r="AD944" s="367"/>
      <c r="AE944" s="368"/>
      <c r="AF944" s="365"/>
      <c r="AG944" s="365"/>
      <c r="AH944" s="365"/>
      <c r="AI944" s="366"/>
      <c r="AJ944" s="367"/>
      <c r="AK944" s="368"/>
    </row>
    <row r="945" spans="2:37" ht="15.75" customHeight="1">
      <c r="B945" s="31"/>
      <c r="D945" s="30"/>
      <c r="E945" s="30"/>
      <c r="F945" s="32"/>
      <c r="H945" s="289"/>
      <c r="I945" s="290"/>
      <c r="J945" s="66"/>
      <c r="K945" s="66"/>
      <c r="L945" s="66"/>
      <c r="M945" s="66"/>
      <c r="N945" s="66"/>
      <c r="O945" s="66"/>
      <c r="P945" s="66"/>
      <c r="Q945" s="66"/>
      <c r="R945" s="365"/>
      <c r="S945" s="365"/>
      <c r="T945" s="365"/>
      <c r="U945" s="365"/>
      <c r="V945" s="365"/>
      <c r="W945" s="366"/>
      <c r="X945" s="367"/>
      <c r="Y945" s="368"/>
      <c r="Z945" s="365"/>
      <c r="AA945" s="365"/>
      <c r="AB945" s="365"/>
      <c r="AC945" s="366"/>
      <c r="AD945" s="367"/>
      <c r="AE945" s="368"/>
      <c r="AF945" s="365"/>
      <c r="AG945" s="365"/>
      <c r="AH945" s="365"/>
      <c r="AI945" s="366"/>
      <c r="AJ945" s="367"/>
      <c r="AK945" s="368"/>
    </row>
    <row r="946" spans="2:37" ht="15.75" customHeight="1">
      <c r="B946" s="31"/>
      <c r="D946" s="30"/>
      <c r="E946" s="30"/>
      <c r="F946" s="32"/>
      <c r="H946" s="289"/>
      <c r="I946" s="290"/>
      <c r="J946" s="66"/>
      <c r="K946" s="66"/>
      <c r="L946" s="66"/>
      <c r="M946" s="66"/>
      <c r="N946" s="66"/>
      <c r="O946" s="66"/>
      <c r="P946" s="66"/>
      <c r="Q946" s="66"/>
      <c r="R946" s="365"/>
      <c r="S946" s="365"/>
      <c r="T946" s="365"/>
      <c r="U946" s="365"/>
      <c r="V946" s="365"/>
      <c r="W946" s="366"/>
      <c r="X946" s="367"/>
      <c r="Y946" s="368"/>
      <c r="Z946" s="365"/>
      <c r="AA946" s="365"/>
      <c r="AB946" s="365"/>
      <c r="AC946" s="366"/>
      <c r="AD946" s="367"/>
      <c r="AE946" s="368"/>
      <c r="AF946" s="365"/>
      <c r="AG946" s="365"/>
      <c r="AH946" s="365"/>
      <c r="AI946" s="366"/>
      <c r="AJ946" s="367"/>
      <c r="AK946" s="368"/>
    </row>
    <row r="947" spans="2:37" ht="15.75" customHeight="1">
      <c r="B947" s="31"/>
      <c r="D947" s="30"/>
      <c r="E947" s="30"/>
      <c r="F947" s="32"/>
      <c r="H947" s="289"/>
      <c r="I947" s="290"/>
      <c r="J947" s="66"/>
      <c r="K947" s="66"/>
      <c r="L947" s="66"/>
      <c r="M947" s="66"/>
      <c r="N947" s="66"/>
      <c r="O947" s="66"/>
      <c r="P947" s="66"/>
      <c r="Q947" s="66"/>
      <c r="R947" s="365"/>
      <c r="S947" s="365"/>
      <c r="T947" s="365"/>
      <c r="U947" s="365"/>
      <c r="V947" s="365"/>
      <c r="W947" s="366"/>
      <c r="X947" s="367"/>
      <c r="Y947" s="368"/>
      <c r="Z947" s="365"/>
      <c r="AA947" s="365"/>
      <c r="AB947" s="365"/>
      <c r="AC947" s="366"/>
      <c r="AD947" s="367"/>
      <c r="AE947" s="368"/>
      <c r="AF947" s="365"/>
      <c r="AG947" s="365"/>
      <c r="AH947" s="365"/>
      <c r="AI947" s="366"/>
      <c r="AJ947" s="367"/>
      <c r="AK947" s="368"/>
    </row>
    <row r="948" spans="2:37" ht="15.75" customHeight="1">
      <c r="B948" s="31"/>
      <c r="D948" s="30"/>
      <c r="E948" s="30"/>
      <c r="F948" s="32"/>
      <c r="H948" s="289"/>
      <c r="I948" s="290"/>
      <c r="J948" s="66"/>
      <c r="K948" s="66"/>
      <c r="L948" s="66"/>
      <c r="M948" s="66"/>
      <c r="N948" s="66"/>
      <c r="O948" s="66"/>
      <c r="P948" s="66"/>
      <c r="Q948" s="66"/>
      <c r="R948" s="365"/>
      <c r="S948" s="365"/>
      <c r="T948" s="365"/>
      <c r="U948" s="365"/>
      <c r="V948" s="365"/>
      <c r="W948" s="366"/>
      <c r="X948" s="367"/>
      <c r="Y948" s="368"/>
      <c r="Z948" s="365"/>
      <c r="AA948" s="365"/>
      <c r="AB948" s="365"/>
      <c r="AC948" s="366"/>
      <c r="AD948" s="367"/>
      <c r="AE948" s="368"/>
      <c r="AF948" s="365"/>
      <c r="AG948" s="365"/>
      <c r="AH948" s="365"/>
      <c r="AI948" s="366"/>
      <c r="AJ948" s="367"/>
      <c r="AK948" s="368"/>
    </row>
    <row r="949" spans="2:37" ht="15.75" customHeight="1">
      <c r="B949" s="31"/>
      <c r="D949" s="30"/>
      <c r="E949" s="30"/>
      <c r="F949" s="32"/>
      <c r="H949" s="289"/>
      <c r="I949" s="290"/>
      <c r="J949" s="66"/>
      <c r="K949" s="66"/>
      <c r="L949" s="66"/>
      <c r="M949" s="66"/>
      <c r="N949" s="66"/>
      <c r="O949" s="66"/>
      <c r="P949" s="66"/>
      <c r="Q949" s="66"/>
      <c r="R949" s="365"/>
      <c r="S949" s="365"/>
      <c r="T949" s="365"/>
      <c r="U949" s="365"/>
      <c r="V949" s="365"/>
      <c r="W949" s="366"/>
      <c r="X949" s="367"/>
      <c r="Y949" s="368"/>
      <c r="Z949" s="365"/>
      <c r="AA949" s="365"/>
      <c r="AB949" s="365"/>
      <c r="AC949" s="366"/>
      <c r="AD949" s="367"/>
      <c r="AE949" s="368"/>
      <c r="AF949" s="365"/>
      <c r="AG949" s="365"/>
      <c r="AH949" s="365"/>
      <c r="AI949" s="366"/>
      <c r="AJ949" s="367"/>
      <c r="AK949" s="368"/>
    </row>
    <row r="950" spans="2:37" ht="15.75" customHeight="1">
      <c r="B950" s="31"/>
      <c r="D950" s="30"/>
      <c r="E950" s="30"/>
      <c r="F950" s="32"/>
      <c r="H950" s="289"/>
      <c r="I950" s="290"/>
      <c r="J950" s="66"/>
      <c r="K950" s="66"/>
      <c r="L950" s="66"/>
      <c r="M950" s="66"/>
      <c r="N950" s="66"/>
      <c r="O950" s="66"/>
      <c r="P950" s="66"/>
      <c r="Q950" s="66"/>
      <c r="R950" s="365"/>
      <c r="S950" s="365"/>
      <c r="T950" s="365"/>
      <c r="U950" s="365"/>
      <c r="V950" s="365"/>
      <c r="W950" s="366"/>
      <c r="X950" s="367"/>
      <c r="Y950" s="368"/>
      <c r="Z950" s="365"/>
      <c r="AA950" s="365"/>
      <c r="AB950" s="365"/>
      <c r="AC950" s="366"/>
      <c r="AD950" s="367"/>
      <c r="AE950" s="368"/>
      <c r="AF950" s="365"/>
      <c r="AG950" s="365"/>
      <c r="AH950" s="365"/>
      <c r="AI950" s="366"/>
      <c r="AJ950" s="367"/>
      <c r="AK950" s="368"/>
    </row>
    <row r="951" spans="2:37" ht="15.75" customHeight="1">
      <c r="B951" s="31"/>
      <c r="D951" s="30"/>
      <c r="E951" s="30"/>
      <c r="F951" s="32"/>
      <c r="H951" s="289"/>
      <c r="I951" s="290"/>
      <c r="J951" s="66"/>
      <c r="K951" s="66"/>
      <c r="L951" s="66"/>
      <c r="M951" s="66"/>
      <c r="N951" s="66"/>
      <c r="O951" s="66"/>
      <c r="P951" s="66"/>
      <c r="Q951" s="66"/>
      <c r="R951" s="365"/>
      <c r="S951" s="365"/>
      <c r="T951" s="365"/>
      <c r="U951" s="365"/>
      <c r="V951" s="365"/>
      <c r="W951" s="366"/>
      <c r="X951" s="367"/>
      <c r="Y951" s="368"/>
      <c r="Z951" s="365"/>
      <c r="AA951" s="365"/>
      <c r="AB951" s="365"/>
      <c r="AC951" s="366"/>
      <c r="AD951" s="367"/>
      <c r="AE951" s="368"/>
      <c r="AF951" s="365"/>
      <c r="AG951" s="365"/>
      <c r="AH951" s="365"/>
      <c r="AI951" s="366"/>
      <c r="AJ951" s="367"/>
      <c r="AK951" s="368"/>
    </row>
    <row r="952" spans="2:37" ht="15.75" customHeight="1">
      <c r="B952" s="31"/>
      <c r="D952" s="30"/>
      <c r="E952" s="30"/>
      <c r="F952" s="32"/>
      <c r="H952" s="289"/>
      <c r="I952" s="290"/>
      <c r="J952" s="66"/>
      <c r="K952" s="66"/>
      <c r="L952" s="66"/>
      <c r="M952" s="66"/>
      <c r="N952" s="66"/>
      <c r="O952" s="66"/>
      <c r="P952" s="66"/>
      <c r="Q952" s="66"/>
      <c r="R952" s="365"/>
      <c r="S952" s="365"/>
      <c r="T952" s="365"/>
      <c r="U952" s="365"/>
      <c r="V952" s="365"/>
      <c r="W952" s="366"/>
      <c r="X952" s="367"/>
      <c r="Y952" s="368"/>
      <c r="Z952" s="365"/>
      <c r="AA952" s="365"/>
      <c r="AB952" s="365"/>
      <c r="AC952" s="366"/>
      <c r="AD952" s="367"/>
      <c r="AE952" s="368"/>
      <c r="AF952" s="365"/>
      <c r="AG952" s="365"/>
      <c r="AH952" s="365"/>
      <c r="AI952" s="366"/>
      <c r="AJ952" s="367"/>
      <c r="AK952" s="368"/>
    </row>
    <row r="953" spans="2:37" ht="15.75" customHeight="1">
      <c r="B953" s="31"/>
      <c r="D953" s="30"/>
      <c r="E953" s="30"/>
      <c r="F953" s="32"/>
      <c r="H953" s="289"/>
      <c r="I953" s="290"/>
      <c r="J953" s="66"/>
      <c r="K953" s="66"/>
      <c r="L953" s="66"/>
      <c r="M953" s="66"/>
      <c r="N953" s="66"/>
      <c r="O953" s="66"/>
      <c r="P953" s="66"/>
      <c r="Q953" s="66"/>
      <c r="R953" s="365"/>
      <c r="S953" s="365"/>
      <c r="T953" s="365"/>
      <c r="U953" s="365"/>
      <c r="V953" s="365"/>
      <c r="W953" s="366"/>
      <c r="X953" s="367"/>
      <c r="Y953" s="368"/>
      <c r="Z953" s="365"/>
      <c r="AA953" s="365"/>
      <c r="AB953" s="365"/>
      <c r="AC953" s="366"/>
      <c r="AD953" s="367"/>
      <c r="AE953" s="368"/>
      <c r="AF953" s="365"/>
      <c r="AG953" s="365"/>
      <c r="AH953" s="365"/>
      <c r="AI953" s="366"/>
      <c r="AJ953" s="367"/>
      <c r="AK953" s="368"/>
    </row>
    <row r="954" spans="2:37" ht="15.75" customHeight="1">
      <c r="B954" s="31"/>
      <c r="D954" s="30"/>
      <c r="E954" s="30"/>
      <c r="F954" s="32"/>
      <c r="H954" s="289"/>
      <c r="I954" s="290"/>
      <c r="J954" s="66"/>
      <c r="K954" s="66"/>
      <c r="L954" s="66"/>
      <c r="M954" s="66"/>
      <c r="N954" s="66"/>
      <c r="O954" s="66"/>
      <c r="P954" s="66"/>
      <c r="Q954" s="66"/>
      <c r="R954" s="365"/>
      <c r="S954" s="365"/>
      <c r="T954" s="365"/>
      <c r="U954" s="365"/>
      <c r="V954" s="365"/>
      <c r="W954" s="366"/>
      <c r="X954" s="367"/>
      <c r="Y954" s="368"/>
      <c r="Z954" s="365"/>
      <c r="AA954" s="365"/>
      <c r="AB954" s="365"/>
      <c r="AC954" s="366"/>
      <c r="AD954" s="367"/>
      <c r="AE954" s="368"/>
      <c r="AF954" s="365"/>
      <c r="AG954" s="365"/>
      <c r="AH954" s="365"/>
      <c r="AI954" s="366"/>
      <c r="AJ954" s="367"/>
      <c r="AK954" s="368"/>
    </row>
    <row r="955" spans="2:37" ht="15.75" customHeight="1">
      <c r="B955" s="31"/>
      <c r="D955" s="30"/>
      <c r="E955" s="30"/>
      <c r="F955" s="32"/>
      <c r="H955" s="289"/>
      <c r="I955" s="290"/>
      <c r="J955" s="66"/>
      <c r="K955" s="66"/>
      <c r="L955" s="66"/>
      <c r="M955" s="66"/>
      <c r="N955" s="66"/>
      <c r="O955" s="66"/>
      <c r="P955" s="66"/>
      <c r="Q955" s="66"/>
      <c r="R955" s="365"/>
      <c r="S955" s="365"/>
      <c r="T955" s="365"/>
      <c r="U955" s="365"/>
      <c r="V955" s="365"/>
      <c r="W955" s="366"/>
      <c r="X955" s="367"/>
      <c r="Y955" s="368"/>
      <c r="Z955" s="365"/>
      <c r="AA955" s="365"/>
      <c r="AB955" s="365"/>
      <c r="AC955" s="366"/>
      <c r="AD955" s="367"/>
      <c r="AE955" s="368"/>
      <c r="AF955" s="365"/>
      <c r="AG955" s="365"/>
      <c r="AH955" s="365"/>
      <c r="AI955" s="366"/>
      <c r="AJ955" s="367"/>
      <c r="AK955" s="368"/>
    </row>
    <row r="956" spans="2:37" ht="15.75" customHeight="1">
      <c r="B956" s="31"/>
      <c r="D956" s="30"/>
      <c r="E956" s="30"/>
      <c r="F956" s="32"/>
      <c r="H956" s="289"/>
      <c r="I956" s="290"/>
      <c r="J956" s="66"/>
      <c r="K956" s="66"/>
      <c r="L956" s="66"/>
      <c r="M956" s="66"/>
      <c r="N956" s="66"/>
      <c r="O956" s="66"/>
      <c r="P956" s="66"/>
      <c r="Q956" s="66"/>
      <c r="R956" s="365"/>
      <c r="S956" s="365"/>
      <c r="T956" s="365"/>
      <c r="U956" s="365"/>
      <c r="V956" s="365"/>
      <c r="W956" s="366"/>
      <c r="X956" s="367"/>
      <c r="Y956" s="368"/>
      <c r="Z956" s="365"/>
      <c r="AA956" s="365"/>
      <c r="AB956" s="365"/>
      <c r="AC956" s="366"/>
      <c r="AD956" s="367"/>
      <c r="AE956" s="368"/>
      <c r="AF956" s="365"/>
      <c r="AG956" s="365"/>
      <c r="AH956" s="365"/>
      <c r="AI956" s="366"/>
      <c r="AJ956" s="367"/>
      <c r="AK956" s="368"/>
    </row>
    <row r="957" spans="2:37" ht="15.75" customHeight="1">
      <c r="B957" s="31"/>
      <c r="D957" s="30"/>
      <c r="E957" s="30"/>
      <c r="F957" s="32"/>
      <c r="H957" s="289"/>
      <c r="I957" s="290"/>
      <c r="J957" s="66"/>
      <c r="K957" s="66"/>
      <c r="L957" s="66"/>
      <c r="M957" s="66"/>
      <c r="N957" s="66"/>
      <c r="O957" s="66"/>
      <c r="P957" s="66"/>
      <c r="Q957" s="66"/>
      <c r="R957" s="365"/>
      <c r="S957" s="365"/>
      <c r="T957" s="365"/>
      <c r="U957" s="365"/>
      <c r="V957" s="365"/>
      <c r="W957" s="366"/>
      <c r="X957" s="367"/>
      <c r="Y957" s="368"/>
      <c r="Z957" s="365"/>
      <c r="AA957" s="365"/>
      <c r="AB957" s="365"/>
      <c r="AC957" s="366"/>
      <c r="AD957" s="367"/>
      <c r="AE957" s="368"/>
      <c r="AF957" s="365"/>
      <c r="AG957" s="365"/>
      <c r="AH957" s="365"/>
      <c r="AI957" s="366"/>
      <c r="AJ957" s="367"/>
      <c r="AK957" s="368"/>
    </row>
    <row r="958" spans="2:37" ht="15.75" customHeight="1">
      <c r="B958" s="31"/>
      <c r="D958" s="30"/>
      <c r="E958" s="30"/>
      <c r="F958" s="32"/>
      <c r="H958" s="289"/>
      <c r="I958" s="290"/>
      <c r="J958" s="66"/>
      <c r="K958" s="66"/>
      <c r="L958" s="66"/>
      <c r="M958" s="66"/>
      <c r="N958" s="66"/>
      <c r="O958" s="66"/>
      <c r="P958" s="66"/>
      <c r="Q958" s="66"/>
      <c r="R958" s="365"/>
      <c r="S958" s="365"/>
      <c r="T958" s="365"/>
      <c r="U958" s="365"/>
      <c r="V958" s="365"/>
      <c r="W958" s="366"/>
      <c r="X958" s="367"/>
      <c r="Y958" s="368"/>
      <c r="Z958" s="365"/>
      <c r="AA958" s="365"/>
      <c r="AB958" s="365"/>
      <c r="AC958" s="366"/>
      <c r="AD958" s="367"/>
      <c r="AE958" s="368"/>
      <c r="AF958" s="365"/>
      <c r="AG958" s="365"/>
      <c r="AH958" s="365"/>
      <c r="AI958" s="366"/>
      <c r="AJ958" s="367"/>
      <c r="AK958" s="368"/>
    </row>
    <row r="959" spans="2:37" ht="15.75" customHeight="1">
      <c r="B959" s="31"/>
      <c r="D959" s="30"/>
      <c r="E959" s="30"/>
      <c r="F959" s="32"/>
      <c r="H959" s="289"/>
      <c r="I959" s="290"/>
      <c r="J959" s="66"/>
      <c r="K959" s="66"/>
      <c r="L959" s="66"/>
      <c r="M959" s="66"/>
      <c r="N959" s="66"/>
      <c r="O959" s="66"/>
      <c r="P959" s="66"/>
      <c r="Q959" s="66"/>
      <c r="R959" s="365"/>
      <c r="S959" s="365"/>
      <c r="T959" s="365"/>
      <c r="U959" s="365"/>
      <c r="V959" s="365"/>
      <c r="W959" s="366"/>
      <c r="X959" s="367"/>
      <c r="Y959" s="368"/>
      <c r="Z959" s="365"/>
      <c r="AA959" s="365"/>
      <c r="AB959" s="365"/>
      <c r="AC959" s="366"/>
      <c r="AD959" s="367"/>
      <c r="AE959" s="368"/>
      <c r="AF959" s="365"/>
      <c r="AG959" s="365"/>
      <c r="AH959" s="365"/>
      <c r="AI959" s="366"/>
      <c r="AJ959" s="367"/>
      <c r="AK959" s="368"/>
    </row>
    <row r="960" spans="2:37" ht="15.75" customHeight="1">
      <c r="B960" s="31"/>
      <c r="D960" s="30"/>
      <c r="E960" s="30"/>
      <c r="F960" s="32"/>
      <c r="H960" s="289"/>
      <c r="I960" s="290"/>
      <c r="J960" s="66"/>
      <c r="K960" s="66"/>
      <c r="L960" s="66"/>
      <c r="M960" s="66"/>
      <c r="N960" s="66"/>
      <c r="O960" s="66"/>
      <c r="P960" s="66"/>
      <c r="Q960" s="66"/>
      <c r="R960" s="365"/>
      <c r="S960" s="365"/>
      <c r="T960" s="365"/>
      <c r="U960" s="365"/>
      <c r="V960" s="365"/>
      <c r="W960" s="366"/>
      <c r="X960" s="367"/>
      <c r="Y960" s="368"/>
      <c r="Z960" s="365"/>
      <c r="AA960" s="365"/>
      <c r="AB960" s="365"/>
      <c r="AC960" s="366"/>
      <c r="AD960" s="367"/>
      <c r="AE960" s="368"/>
      <c r="AF960" s="365"/>
      <c r="AG960" s="365"/>
      <c r="AH960" s="365"/>
      <c r="AI960" s="366"/>
      <c r="AJ960" s="367"/>
      <c r="AK960" s="368"/>
    </row>
    <row r="961" spans="2:37" ht="15.75" customHeight="1">
      <c r="B961" s="31"/>
      <c r="D961" s="30"/>
      <c r="E961" s="30"/>
      <c r="F961" s="32"/>
      <c r="H961" s="289"/>
      <c r="I961" s="290"/>
      <c r="J961" s="66"/>
      <c r="K961" s="66"/>
      <c r="L961" s="66"/>
      <c r="M961" s="66"/>
      <c r="N961" s="66"/>
      <c r="O961" s="66"/>
      <c r="P961" s="66"/>
      <c r="Q961" s="66"/>
      <c r="R961" s="365"/>
      <c r="S961" s="365"/>
      <c r="T961" s="365"/>
      <c r="U961" s="365"/>
      <c r="V961" s="365"/>
      <c r="W961" s="366"/>
      <c r="X961" s="367"/>
      <c r="Y961" s="368"/>
      <c r="Z961" s="365"/>
      <c r="AA961" s="365"/>
      <c r="AB961" s="365"/>
      <c r="AC961" s="366"/>
      <c r="AD961" s="367"/>
      <c r="AE961" s="368"/>
      <c r="AF961" s="365"/>
      <c r="AG961" s="365"/>
      <c r="AH961" s="365"/>
      <c r="AI961" s="366"/>
      <c r="AJ961" s="367"/>
      <c r="AK961" s="368"/>
    </row>
    <row r="962" spans="2:37" ht="15.75" customHeight="1">
      <c r="B962" s="31"/>
      <c r="D962" s="30"/>
      <c r="E962" s="30"/>
      <c r="F962" s="32"/>
      <c r="H962" s="289"/>
      <c r="I962" s="290"/>
      <c r="J962" s="66"/>
      <c r="K962" s="66"/>
      <c r="L962" s="66"/>
      <c r="M962" s="66"/>
      <c r="N962" s="66"/>
      <c r="O962" s="66"/>
      <c r="P962" s="66"/>
      <c r="Q962" s="66"/>
      <c r="R962" s="365"/>
      <c r="S962" s="365"/>
      <c r="T962" s="365"/>
      <c r="U962" s="365"/>
      <c r="V962" s="365"/>
      <c r="W962" s="366"/>
      <c r="X962" s="367"/>
      <c r="Y962" s="368"/>
      <c r="Z962" s="365"/>
      <c r="AA962" s="365"/>
      <c r="AB962" s="365"/>
      <c r="AC962" s="366"/>
      <c r="AD962" s="367"/>
      <c r="AE962" s="368"/>
      <c r="AF962" s="365"/>
      <c r="AG962" s="365"/>
      <c r="AH962" s="365"/>
      <c r="AI962" s="366"/>
      <c r="AJ962" s="367"/>
      <c r="AK962" s="368"/>
    </row>
    <row r="963" spans="2:37" ht="15.75" customHeight="1">
      <c r="B963" s="31"/>
      <c r="D963" s="30"/>
      <c r="E963" s="30"/>
      <c r="F963" s="32"/>
      <c r="H963" s="289"/>
      <c r="I963" s="290"/>
      <c r="J963" s="66"/>
      <c r="K963" s="66"/>
      <c r="L963" s="66"/>
      <c r="M963" s="66"/>
      <c r="N963" s="66"/>
      <c r="O963" s="66"/>
      <c r="P963" s="66"/>
      <c r="Q963" s="66"/>
      <c r="R963" s="365"/>
      <c r="S963" s="365"/>
      <c r="T963" s="365"/>
      <c r="U963" s="365"/>
      <c r="V963" s="365"/>
      <c r="W963" s="366"/>
      <c r="X963" s="367"/>
      <c r="Y963" s="368"/>
      <c r="Z963" s="365"/>
      <c r="AA963" s="365"/>
      <c r="AB963" s="365"/>
      <c r="AC963" s="366"/>
      <c r="AD963" s="367"/>
      <c r="AE963" s="368"/>
      <c r="AF963" s="365"/>
      <c r="AG963" s="365"/>
      <c r="AH963" s="365"/>
      <c r="AI963" s="366"/>
      <c r="AJ963" s="367"/>
      <c r="AK963" s="368"/>
    </row>
    <row r="964" spans="2:37" ht="15.75" customHeight="1">
      <c r="B964" s="31"/>
      <c r="D964" s="30"/>
      <c r="E964" s="30"/>
      <c r="F964" s="32"/>
      <c r="H964" s="289"/>
      <c r="I964" s="290"/>
      <c r="J964" s="66"/>
      <c r="K964" s="66"/>
      <c r="L964" s="66"/>
      <c r="M964" s="66"/>
      <c r="N964" s="66"/>
      <c r="O964" s="66"/>
      <c r="P964" s="66"/>
      <c r="Q964" s="66"/>
      <c r="R964" s="365"/>
      <c r="S964" s="365"/>
      <c r="T964" s="365"/>
      <c r="U964" s="365"/>
      <c r="V964" s="365"/>
      <c r="W964" s="366"/>
      <c r="X964" s="367"/>
      <c r="Y964" s="368"/>
      <c r="Z964" s="365"/>
      <c r="AA964" s="365"/>
      <c r="AB964" s="365"/>
      <c r="AC964" s="366"/>
      <c r="AD964" s="367"/>
      <c r="AE964" s="368"/>
      <c r="AF964" s="365"/>
      <c r="AG964" s="365"/>
      <c r="AH964" s="365"/>
      <c r="AI964" s="366"/>
      <c r="AJ964" s="367"/>
      <c r="AK964" s="368"/>
    </row>
    <row r="965" spans="2:37" ht="15.75" customHeight="1">
      <c r="B965" s="31"/>
      <c r="D965" s="30"/>
      <c r="E965" s="30"/>
      <c r="F965" s="32"/>
      <c r="H965" s="289"/>
      <c r="I965" s="290"/>
      <c r="J965" s="66"/>
      <c r="K965" s="66"/>
      <c r="L965" s="66"/>
      <c r="M965" s="66"/>
      <c r="N965" s="66"/>
      <c r="O965" s="66"/>
      <c r="P965" s="66"/>
      <c r="Q965" s="66"/>
      <c r="R965" s="365"/>
      <c r="S965" s="365"/>
      <c r="T965" s="365"/>
      <c r="U965" s="365"/>
      <c r="V965" s="365"/>
      <c r="W965" s="366"/>
      <c r="X965" s="367"/>
      <c r="Y965" s="368"/>
      <c r="Z965" s="365"/>
      <c r="AA965" s="365"/>
      <c r="AB965" s="365"/>
      <c r="AC965" s="366"/>
      <c r="AD965" s="367"/>
      <c r="AE965" s="368"/>
      <c r="AF965" s="365"/>
      <c r="AG965" s="365"/>
      <c r="AH965" s="365"/>
      <c r="AI965" s="366"/>
      <c r="AJ965" s="367"/>
      <c r="AK965" s="368"/>
    </row>
    <row r="966" spans="2:37" ht="15.75" customHeight="1">
      <c r="B966" s="31"/>
      <c r="D966" s="30"/>
      <c r="E966" s="30"/>
      <c r="F966" s="32"/>
      <c r="H966" s="289"/>
      <c r="I966" s="290"/>
      <c r="J966" s="66"/>
      <c r="K966" s="66"/>
      <c r="L966" s="66"/>
      <c r="M966" s="66"/>
      <c r="N966" s="66"/>
      <c r="O966" s="66"/>
      <c r="P966" s="66"/>
      <c r="Q966" s="66"/>
      <c r="R966" s="365"/>
      <c r="S966" s="365"/>
      <c r="T966" s="365"/>
      <c r="U966" s="365"/>
      <c r="V966" s="365"/>
      <c r="W966" s="366"/>
      <c r="X966" s="367"/>
      <c r="Y966" s="368"/>
      <c r="Z966" s="365"/>
      <c r="AA966" s="365"/>
      <c r="AB966" s="365"/>
      <c r="AC966" s="366"/>
      <c r="AD966" s="367"/>
      <c r="AE966" s="368"/>
      <c r="AF966" s="365"/>
      <c r="AG966" s="365"/>
      <c r="AH966" s="365"/>
      <c r="AI966" s="366"/>
      <c r="AJ966" s="367"/>
      <c r="AK966" s="368"/>
    </row>
    <row r="967" spans="2:37" ht="15.75" customHeight="1">
      <c r="B967" s="31"/>
      <c r="D967" s="30"/>
      <c r="E967" s="30"/>
      <c r="F967" s="32"/>
      <c r="H967" s="289"/>
      <c r="I967" s="290"/>
      <c r="J967" s="66"/>
      <c r="K967" s="66"/>
      <c r="L967" s="66"/>
      <c r="M967" s="66"/>
      <c r="N967" s="66"/>
      <c r="O967" s="66"/>
      <c r="P967" s="66"/>
      <c r="Q967" s="66"/>
      <c r="R967" s="365"/>
      <c r="S967" s="365"/>
      <c r="T967" s="365"/>
      <c r="U967" s="365"/>
      <c r="V967" s="365"/>
      <c r="W967" s="366"/>
      <c r="X967" s="367"/>
      <c r="Y967" s="368"/>
      <c r="Z967" s="365"/>
      <c r="AA967" s="365"/>
      <c r="AB967" s="365"/>
      <c r="AC967" s="366"/>
      <c r="AD967" s="367"/>
      <c r="AE967" s="368"/>
      <c r="AF967" s="365"/>
      <c r="AG967" s="365"/>
      <c r="AH967" s="365"/>
      <c r="AI967" s="366"/>
      <c r="AJ967" s="367"/>
      <c r="AK967" s="368"/>
    </row>
    <row r="968" spans="2:37" ht="15.75" customHeight="1">
      <c r="B968" s="31"/>
      <c r="D968" s="30"/>
      <c r="E968" s="30"/>
      <c r="F968" s="32"/>
      <c r="H968" s="289"/>
      <c r="I968" s="290"/>
      <c r="J968" s="66"/>
      <c r="K968" s="66"/>
      <c r="L968" s="66"/>
      <c r="M968" s="66"/>
      <c r="N968" s="66"/>
      <c r="O968" s="66"/>
      <c r="P968" s="66"/>
      <c r="Q968" s="66"/>
      <c r="R968" s="365"/>
      <c r="S968" s="365"/>
      <c r="T968" s="365"/>
      <c r="U968" s="365"/>
      <c r="V968" s="365"/>
      <c r="W968" s="366"/>
      <c r="X968" s="367"/>
      <c r="Y968" s="368"/>
      <c r="Z968" s="365"/>
      <c r="AA968" s="365"/>
      <c r="AB968" s="365"/>
      <c r="AC968" s="366"/>
      <c r="AD968" s="367"/>
      <c r="AE968" s="368"/>
      <c r="AF968" s="365"/>
      <c r="AG968" s="365"/>
      <c r="AH968" s="365"/>
      <c r="AI968" s="366"/>
      <c r="AJ968" s="367"/>
      <c r="AK968" s="368"/>
    </row>
    <row r="969" spans="2:37" ht="15.75" customHeight="1">
      <c r="B969" s="31"/>
      <c r="D969" s="30"/>
      <c r="E969" s="30"/>
      <c r="F969" s="32"/>
      <c r="H969" s="289"/>
      <c r="I969" s="290"/>
      <c r="J969" s="66"/>
      <c r="K969" s="66"/>
      <c r="L969" s="66"/>
      <c r="M969" s="66"/>
      <c r="N969" s="66"/>
      <c r="O969" s="66"/>
      <c r="P969" s="66"/>
      <c r="Q969" s="66"/>
      <c r="R969" s="365"/>
      <c r="S969" s="365"/>
      <c r="T969" s="365"/>
      <c r="U969" s="365"/>
      <c r="V969" s="365"/>
      <c r="W969" s="366"/>
      <c r="X969" s="367"/>
      <c r="Y969" s="368"/>
      <c r="Z969" s="365"/>
      <c r="AA969" s="365"/>
      <c r="AB969" s="365"/>
      <c r="AC969" s="366"/>
      <c r="AD969" s="367"/>
      <c r="AE969" s="368"/>
      <c r="AF969" s="365"/>
      <c r="AG969" s="365"/>
      <c r="AH969" s="365"/>
      <c r="AI969" s="366"/>
      <c r="AJ969" s="367"/>
      <c r="AK969" s="368"/>
    </row>
    <row r="970" spans="2:37" ht="15.75" customHeight="1">
      <c r="B970" s="31"/>
      <c r="D970" s="30"/>
      <c r="E970" s="30"/>
      <c r="F970" s="32"/>
      <c r="H970" s="289"/>
      <c r="I970" s="290"/>
      <c r="J970" s="66"/>
      <c r="K970" s="66"/>
      <c r="L970" s="66"/>
      <c r="M970" s="66"/>
      <c r="N970" s="66"/>
      <c r="O970" s="66"/>
      <c r="P970" s="66"/>
      <c r="Q970" s="66"/>
      <c r="R970" s="365"/>
      <c r="S970" s="365"/>
      <c r="T970" s="365"/>
      <c r="U970" s="365"/>
      <c r="V970" s="365"/>
      <c r="W970" s="366"/>
      <c r="X970" s="367"/>
      <c r="Y970" s="368"/>
      <c r="Z970" s="365"/>
      <c r="AA970" s="365"/>
      <c r="AB970" s="365"/>
      <c r="AC970" s="366"/>
      <c r="AD970" s="367"/>
      <c r="AE970" s="368"/>
      <c r="AF970" s="365"/>
      <c r="AG970" s="365"/>
      <c r="AH970" s="365"/>
      <c r="AI970" s="366"/>
      <c r="AJ970" s="367"/>
      <c r="AK970" s="368"/>
    </row>
    <row r="971" spans="2:37" ht="15.75" customHeight="1">
      <c r="B971" s="31"/>
      <c r="D971" s="30"/>
      <c r="E971" s="30"/>
      <c r="F971" s="32"/>
      <c r="H971" s="289"/>
      <c r="I971" s="290"/>
      <c r="J971" s="66"/>
      <c r="K971" s="66"/>
      <c r="L971" s="66"/>
      <c r="M971" s="66"/>
      <c r="N971" s="66"/>
      <c r="O971" s="66"/>
      <c r="P971" s="66"/>
      <c r="Q971" s="66"/>
      <c r="R971" s="365"/>
      <c r="S971" s="365"/>
      <c r="T971" s="365"/>
      <c r="U971" s="365"/>
      <c r="V971" s="365"/>
      <c r="W971" s="366"/>
      <c r="X971" s="367"/>
      <c r="Y971" s="368"/>
      <c r="Z971" s="365"/>
      <c r="AA971" s="365"/>
      <c r="AB971" s="365"/>
      <c r="AC971" s="366"/>
      <c r="AD971" s="367"/>
      <c r="AE971" s="368"/>
      <c r="AF971" s="365"/>
      <c r="AG971" s="365"/>
      <c r="AH971" s="365"/>
      <c r="AI971" s="366"/>
      <c r="AJ971" s="367"/>
      <c r="AK971" s="368"/>
    </row>
    <row r="972" spans="2:37" ht="15.75" customHeight="1">
      <c r="B972" s="31"/>
      <c r="D972" s="30"/>
      <c r="E972" s="30"/>
      <c r="F972" s="32"/>
      <c r="H972" s="289"/>
      <c r="I972" s="290"/>
      <c r="J972" s="66"/>
      <c r="K972" s="66"/>
      <c r="L972" s="66"/>
      <c r="M972" s="66"/>
      <c r="N972" s="66"/>
      <c r="O972" s="66"/>
      <c r="P972" s="66"/>
      <c r="Q972" s="66"/>
      <c r="R972" s="365"/>
      <c r="S972" s="365"/>
      <c r="T972" s="365"/>
      <c r="U972" s="365"/>
      <c r="V972" s="365"/>
      <c r="W972" s="366"/>
      <c r="X972" s="367"/>
      <c r="Y972" s="368"/>
      <c r="Z972" s="365"/>
      <c r="AA972" s="365"/>
      <c r="AB972" s="365"/>
      <c r="AC972" s="366"/>
      <c r="AD972" s="367"/>
      <c r="AE972" s="368"/>
      <c r="AF972" s="365"/>
      <c r="AG972" s="365"/>
      <c r="AH972" s="365"/>
      <c r="AI972" s="366"/>
      <c r="AJ972" s="367"/>
      <c r="AK972" s="368"/>
    </row>
    <row r="973" spans="2:37" ht="15.75" customHeight="1">
      <c r="B973" s="31"/>
      <c r="D973" s="30"/>
      <c r="E973" s="30"/>
      <c r="F973" s="32"/>
      <c r="H973" s="289"/>
      <c r="I973" s="290"/>
      <c r="J973" s="66"/>
      <c r="K973" s="66"/>
      <c r="L973" s="66"/>
      <c r="M973" s="66"/>
      <c r="N973" s="66"/>
      <c r="O973" s="66"/>
      <c r="P973" s="66"/>
      <c r="Q973" s="66"/>
      <c r="R973" s="365"/>
      <c r="S973" s="365"/>
      <c r="T973" s="365"/>
      <c r="U973" s="365"/>
      <c r="V973" s="365"/>
      <c r="W973" s="366"/>
      <c r="X973" s="367"/>
      <c r="Y973" s="368"/>
      <c r="Z973" s="365"/>
      <c r="AA973" s="365"/>
      <c r="AB973" s="365"/>
      <c r="AC973" s="366"/>
      <c r="AD973" s="367"/>
      <c r="AE973" s="368"/>
      <c r="AF973" s="365"/>
      <c r="AG973" s="365"/>
      <c r="AH973" s="365"/>
      <c r="AI973" s="366"/>
      <c r="AJ973" s="367"/>
      <c r="AK973" s="368"/>
    </row>
    <row r="974" spans="2:37" ht="15.75" customHeight="1">
      <c r="B974" s="31"/>
      <c r="D974" s="30"/>
      <c r="E974" s="30"/>
      <c r="F974" s="32"/>
      <c r="H974" s="289"/>
      <c r="I974" s="290"/>
      <c r="J974" s="66"/>
      <c r="K974" s="66"/>
      <c r="L974" s="66"/>
      <c r="M974" s="66"/>
      <c r="N974" s="66"/>
      <c r="O974" s="66"/>
      <c r="P974" s="66"/>
      <c r="Q974" s="66"/>
      <c r="R974" s="365"/>
      <c r="S974" s="365"/>
      <c r="T974" s="365"/>
      <c r="U974" s="365"/>
      <c r="V974" s="365"/>
      <c r="W974" s="366"/>
      <c r="X974" s="367"/>
      <c r="Y974" s="368"/>
      <c r="Z974" s="365"/>
      <c r="AA974" s="365"/>
      <c r="AB974" s="365"/>
      <c r="AC974" s="366"/>
      <c r="AD974" s="367"/>
      <c r="AE974" s="368"/>
      <c r="AF974" s="365"/>
      <c r="AG974" s="365"/>
      <c r="AH974" s="365"/>
      <c r="AI974" s="366"/>
      <c r="AJ974" s="367"/>
      <c r="AK974" s="368"/>
    </row>
    <row r="975" spans="2:37" ht="15.75" customHeight="1">
      <c r="B975" s="31"/>
      <c r="D975" s="30"/>
      <c r="E975" s="30"/>
      <c r="F975" s="32"/>
      <c r="H975" s="289"/>
      <c r="I975" s="290"/>
      <c r="J975" s="66"/>
      <c r="K975" s="66"/>
      <c r="L975" s="66"/>
      <c r="M975" s="66"/>
      <c r="N975" s="66"/>
      <c r="O975" s="66"/>
      <c r="P975" s="66"/>
      <c r="Q975" s="66"/>
      <c r="R975" s="365"/>
      <c r="S975" s="365"/>
      <c r="T975" s="365"/>
      <c r="U975" s="365"/>
      <c r="V975" s="365"/>
      <c r="W975" s="366"/>
      <c r="X975" s="367"/>
      <c r="Y975" s="368"/>
      <c r="Z975" s="365"/>
      <c r="AA975" s="365"/>
      <c r="AB975" s="365"/>
      <c r="AC975" s="366"/>
      <c r="AD975" s="367"/>
      <c r="AE975" s="368"/>
      <c r="AF975" s="365"/>
      <c r="AG975" s="365"/>
      <c r="AH975" s="365"/>
      <c r="AI975" s="366"/>
      <c r="AJ975" s="367"/>
      <c r="AK975" s="368"/>
    </row>
    <row r="976" spans="2:37" ht="15.75" customHeight="1">
      <c r="B976" s="31"/>
      <c r="D976" s="30"/>
      <c r="E976" s="30"/>
      <c r="F976" s="32"/>
      <c r="H976" s="289"/>
      <c r="I976" s="290"/>
      <c r="J976" s="66"/>
      <c r="K976" s="66"/>
      <c r="L976" s="66"/>
      <c r="M976" s="66"/>
      <c r="N976" s="66"/>
      <c r="O976" s="66"/>
      <c r="P976" s="66"/>
      <c r="Q976" s="66"/>
      <c r="R976" s="365"/>
      <c r="S976" s="365"/>
      <c r="T976" s="365"/>
      <c r="U976" s="365"/>
      <c r="V976" s="365"/>
      <c r="W976" s="366"/>
      <c r="X976" s="367"/>
      <c r="Y976" s="368"/>
      <c r="Z976" s="365"/>
      <c r="AA976" s="365"/>
      <c r="AB976" s="365"/>
      <c r="AC976" s="366"/>
      <c r="AD976" s="367"/>
      <c r="AE976" s="368"/>
      <c r="AF976" s="365"/>
      <c r="AG976" s="365"/>
      <c r="AH976" s="365"/>
      <c r="AI976" s="366"/>
      <c r="AJ976" s="367"/>
      <c r="AK976" s="368"/>
    </row>
    <row r="977" spans="2:37" ht="15.75" customHeight="1">
      <c r="B977" s="31"/>
      <c r="D977" s="30"/>
      <c r="E977" s="30"/>
      <c r="F977" s="32"/>
      <c r="H977" s="289"/>
      <c r="I977" s="290"/>
      <c r="J977" s="66"/>
      <c r="K977" s="66"/>
      <c r="L977" s="66"/>
      <c r="M977" s="66"/>
      <c r="N977" s="66"/>
      <c r="O977" s="66"/>
      <c r="P977" s="66"/>
      <c r="Q977" s="66"/>
      <c r="R977" s="365"/>
      <c r="S977" s="365"/>
      <c r="T977" s="365"/>
      <c r="U977" s="365"/>
      <c r="V977" s="365"/>
      <c r="W977" s="366"/>
      <c r="X977" s="367"/>
      <c r="Y977" s="368"/>
      <c r="Z977" s="365"/>
      <c r="AA977" s="365"/>
      <c r="AB977" s="365"/>
      <c r="AC977" s="366"/>
      <c r="AD977" s="367"/>
      <c r="AE977" s="368"/>
      <c r="AF977" s="365"/>
      <c r="AG977" s="365"/>
      <c r="AH977" s="365"/>
      <c r="AI977" s="366"/>
      <c r="AJ977" s="367"/>
      <c r="AK977" s="368"/>
    </row>
    <row r="978" spans="2:37" ht="15.75" customHeight="1">
      <c r="B978" s="31"/>
      <c r="D978" s="30"/>
      <c r="E978" s="30"/>
      <c r="F978" s="32"/>
      <c r="H978" s="289"/>
      <c r="I978" s="290"/>
      <c r="J978" s="66"/>
      <c r="K978" s="66"/>
      <c r="L978" s="66"/>
      <c r="M978" s="66"/>
      <c r="N978" s="66"/>
      <c r="O978" s="66"/>
      <c r="P978" s="66"/>
      <c r="Q978" s="66"/>
      <c r="R978" s="365"/>
      <c r="S978" s="365"/>
      <c r="T978" s="365"/>
      <c r="U978" s="365"/>
      <c r="V978" s="365"/>
      <c r="W978" s="366"/>
      <c r="X978" s="367"/>
      <c r="Y978" s="368"/>
      <c r="Z978" s="365"/>
      <c r="AA978" s="365"/>
      <c r="AB978" s="365"/>
      <c r="AC978" s="366"/>
      <c r="AD978" s="367"/>
      <c r="AE978" s="368"/>
      <c r="AF978" s="365"/>
      <c r="AG978" s="365"/>
      <c r="AH978" s="365"/>
      <c r="AI978" s="366"/>
      <c r="AJ978" s="367"/>
      <c r="AK978" s="368"/>
    </row>
    <row r="979" spans="2:37" ht="15.75" customHeight="1">
      <c r="B979" s="31"/>
      <c r="D979" s="30"/>
      <c r="E979" s="30"/>
      <c r="F979" s="32"/>
      <c r="H979" s="289"/>
      <c r="I979" s="290"/>
      <c r="J979" s="66"/>
      <c r="K979" s="66"/>
      <c r="L979" s="66"/>
      <c r="M979" s="66"/>
      <c r="N979" s="66"/>
      <c r="O979" s="66"/>
      <c r="P979" s="66"/>
      <c r="Q979" s="66"/>
      <c r="R979" s="365"/>
      <c r="S979" s="365"/>
      <c r="T979" s="365"/>
      <c r="U979" s="365"/>
      <c r="V979" s="365"/>
      <c r="W979" s="366"/>
      <c r="X979" s="367"/>
      <c r="Y979" s="368"/>
      <c r="Z979" s="365"/>
      <c r="AA979" s="365"/>
      <c r="AB979" s="365"/>
      <c r="AC979" s="366"/>
      <c r="AD979" s="367"/>
      <c r="AE979" s="368"/>
      <c r="AF979" s="365"/>
      <c r="AG979" s="365"/>
      <c r="AH979" s="365"/>
      <c r="AI979" s="366"/>
      <c r="AJ979" s="367"/>
      <c r="AK979" s="368"/>
    </row>
    <row r="980" spans="2:37" ht="15.75" customHeight="1">
      <c r="B980" s="31"/>
      <c r="D980" s="30"/>
      <c r="E980" s="30"/>
      <c r="F980" s="32"/>
      <c r="H980" s="289"/>
      <c r="I980" s="290"/>
      <c r="J980" s="66"/>
      <c r="K980" s="66"/>
      <c r="L980" s="66"/>
      <c r="M980" s="66"/>
      <c r="N980" s="66"/>
      <c r="O980" s="66"/>
      <c r="P980" s="66"/>
      <c r="Q980" s="66"/>
      <c r="R980" s="365"/>
      <c r="S980" s="365"/>
      <c r="T980" s="365"/>
      <c r="U980" s="365"/>
      <c r="V980" s="365"/>
      <c r="W980" s="366"/>
      <c r="X980" s="367"/>
      <c r="Y980" s="368"/>
      <c r="Z980" s="365"/>
      <c r="AA980" s="365"/>
      <c r="AB980" s="365"/>
      <c r="AC980" s="366"/>
      <c r="AD980" s="367"/>
      <c r="AE980" s="368"/>
      <c r="AF980" s="365"/>
      <c r="AG980" s="365"/>
      <c r="AH980" s="365"/>
      <c r="AI980" s="366"/>
      <c r="AJ980" s="367"/>
      <c r="AK980" s="368"/>
    </row>
    <row r="981" spans="2:37" ht="15.75" customHeight="1">
      <c r="B981" s="31"/>
      <c r="D981" s="30"/>
      <c r="E981" s="30"/>
      <c r="F981" s="32"/>
      <c r="H981" s="289"/>
      <c r="I981" s="290"/>
      <c r="J981" s="66"/>
      <c r="K981" s="66"/>
      <c r="L981" s="66"/>
      <c r="M981" s="66"/>
      <c r="N981" s="66"/>
      <c r="O981" s="66"/>
      <c r="P981" s="66"/>
      <c r="Q981" s="66"/>
      <c r="R981" s="365"/>
      <c r="S981" s="365"/>
      <c r="T981" s="365"/>
      <c r="U981" s="365"/>
      <c r="V981" s="365"/>
      <c r="W981" s="366"/>
      <c r="X981" s="367"/>
      <c r="Y981" s="368"/>
      <c r="Z981" s="365"/>
      <c r="AA981" s="365"/>
      <c r="AB981" s="365"/>
      <c r="AC981" s="366"/>
      <c r="AD981" s="367"/>
      <c r="AE981" s="368"/>
      <c r="AF981" s="365"/>
      <c r="AG981" s="365"/>
      <c r="AH981" s="365"/>
      <c r="AI981" s="366"/>
      <c r="AJ981" s="367"/>
      <c r="AK981" s="368"/>
    </row>
    <row r="982" spans="2:37" ht="15.75" customHeight="1">
      <c r="B982" s="31"/>
      <c r="D982" s="30"/>
      <c r="E982" s="30"/>
      <c r="F982" s="32"/>
      <c r="H982" s="289"/>
      <c r="I982" s="290"/>
      <c r="J982" s="66"/>
      <c r="K982" s="66"/>
      <c r="L982" s="66"/>
      <c r="M982" s="66"/>
      <c r="N982" s="66"/>
      <c r="O982" s="66"/>
      <c r="P982" s="66"/>
      <c r="Q982" s="66"/>
      <c r="R982" s="365"/>
      <c r="S982" s="365"/>
      <c r="T982" s="365"/>
      <c r="U982" s="365"/>
      <c r="V982" s="365"/>
      <c r="W982" s="366"/>
      <c r="X982" s="367"/>
      <c r="Y982" s="368"/>
      <c r="Z982" s="365"/>
      <c r="AA982" s="365"/>
      <c r="AB982" s="365"/>
      <c r="AC982" s="366"/>
      <c r="AD982" s="367"/>
      <c r="AE982" s="368"/>
      <c r="AF982" s="365"/>
      <c r="AG982" s="365"/>
      <c r="AH982" s="365"/>
      <c r="AI982" s="366"/>
      <c r="AJ982" s="367"/>
      <c r="AK982" s="368"/>
    </row>
    <row r="983" spans="2:37" ht="15.75" customHeight="1">
      <c r="B983" s="31"/>
      <c r="D983" s="30"/>
      <c r="E983" s="30"/>
      <c r="F983" s="32"/>
      <c r="H983" s="289"/>
      <c r="I983" s="290"/>
      <c r="J983" s="66"/>
      <c r="K983" s="66"/>
      <c r="L983" s="66"/>
      <c r="M983" s="66"/>
      <c r="N983" s="66"/>
      <c r="O983" s="66"/>
      <c r="P983" s="66"/>
      <c r="Q983" s="66"/>
      <c r="R983" s="365"/>
      <c r="S983" s="365"/>
      <c r="T983" s="365"/>
      <c r="U983" s="365"/>
      <c r="V983" s="365"/>
      <c r="W983" s="366"/>
      <c r="X983" s="367"/>
      <c r="Y983" s="368"/>
      <c r="Z983" s="365"/>
      <c r="AA983" s="365"/>
      <c r="AB983" s="365"/>
      <c r="AC983" s="366"/>
      <c r="AD983" s="367"/>
      <c r="AE983" s="368"/>
      <c r="AF983" s="365"/>
      <c r="AG983" s="365"/>
      <c r="AH983" s="365"/>
      <c r="AI983" s="366"/>
      <c r="AJ983" s="367"/>
      <c r="AK983" s="368"/>
    </row>
    <row r="984" spans="2:37" ht="15.75" customHeight="1">
      <c r="B984" s="31"/>
      <c r="D984" s="30"/>
      <c r="E984" s="30"/>
      <c r="F984" s="32"/>
      <c r="H984" s="289"/>
      <c r="I984" s="290"/>
      <c r="J984" s="66"/>
      <c r="K984" s="66"/>
      <c r="L984" s="66"/>
      <c r="M984" s="66"/>
      <c r="N984" s="66"/>
      <c r="O984" s="66"/>
      <c r="P984" s="66"/>
      <c r="Q984" s="66"/>
      <c r="R984" s="365"/>
      <c r="S984" s="365"/>
      <c r="T984" s="365"/>
      <c r="U984" s="365"/>
      <c r="V984" s="365"/>
      <c r="W984" s="366"/>
      <c r="X984" s="367"/>
      <c r="Y984" s="368"/>
      <c r="Z984" s="365"/>
      <c r="AA984" s="365"/>
      <c r="AB984" s="365"/>
      <c r="AC984" s="366"/>
      <c r="AD984" s="367"/>
      <c r="AE984" s="368"/>
      <c r="AF984" s="365"/>
      <c r="AG984" s="365"/>
      <c r="AH984" s="365"/>
      <c r="AI984" s="366"/>
      <c r="AJ984" s="367"/>
      <c r="AK984" s="368"/>
    </row>
    <row r="985" spans="2:37" ht="15.75" customHeight="1">
      <c r="B985" s="31"/>
      <c r="D985" s="30"/>
      <c r="E985" s="30"/>
      <c r="F985" s="32"/>
      <c r="H985" s="289"/>
      <c r="I985" s="290"/>
      <c r="J985" s="66"/>
      <c r="K985" s="66"/>
      <c r="L985" s="66"/>
      <c r="M985" s="66"/>
      <c r="N985" s="66"/>
      <c r="O985" s="66"/>
      <c r="P985" s="66"/>
      <c r="Q985" s="66"/>
      <c r="R985" s="365"/>
      <c r="S985" s="365"/>
      <c r="T985" s="365"/>
      <c r="U985" s="365"/>
      <c r="V985" s="365"/>
      <c r="W985" s="366"/>
      <c r="X985" s="367"/>
      <c r="Y985" s="368"/>
      <c r="Z985" s="365"/>
      <c r="AA985" s="365"/>
      <c r="AB985" s="365"/>
      <c r="AC985" s="366"/>
      <c r="AD985" s="367"/>
      <c r="AE985" s="368"/>
      <c r="AF985" s="365"/>
      <c r="AG985" s="365"/>
      <c r="AH985" s="365"/>
      <c r="AI985" s="366"/>
      <c r="AJ985" s="367"/>
      <c r="AK985" s="368"/>
    </row>
    <row r="986" spans="2:37" ht="15.75" customHeight="1">
      <c r="B986" s="31"/>
      <c r="D986" s="30"/>
      <c r="E986" s="30"/>
      <c r="F986" s="32"/>
      <c r="H986" s="289"/>
      <c r="I986" s="290"/>
      <c r="J986" s="66"/>
      <c r="K986" s="66"/>
      <c r="L986" s="66"/>
      <c r="M986" s="66"/>
      <c r="N986" s="66"/>
      <c r="O986" s="66"/>
      <c r="P986" s="66"/>
      <c r="Q986" s="66"/>
      <c r="R986" s="365"/>
      <c r="S986" s="365"/>
      <c r="T986" s="365"/>
      <c r="U986" s="365"/>
      <c r="V986" s="365"/>
      <c r="W986" s="366"/>
      <c r="X986" s="367"/>
      <c r="Y986" s="368"/>
      <c r="Z986" s="365"/>
      <c r="AA986" s="365"/>
      <c r="AB986" s="365"/>
      <c r="AC986" s="366"/>
      <c r="AD986" s="367"/>
      <c r="AE986" s="368"/>
      <c r="AF986" s="365"/>
      <c r="AG986" s="365"/>
      <c r="AH986" s="365"/>
      <c r="AI986" s="366"/>
      <c r="AJ986" s="367"/>
      <c r="AK986" s="368"/>
    </row>
    <row r="987" spans="2:37" ht="15.75" customHeight="1">
      <c r="B987" s="31"/>
      <c r="D987" s="30"/>
      <c r="E987" s="30"/>
      <c r="F987" s="32"/>
      <c r="H987" s="289"/>
      <c r="I987" s="290"/>
      <c r="J987" s="66"/>
      <c r="K987" s="66"/>
      <c r="L987" s="66"/>
      <c r="M987" s="66"/>
      <c r="N987" s="66"/>
      <c r="O987" s="66"/>
      <c r="P987" s="66"/>
      <c r="Q987" s="66"/>
      <c r="R987" s="365"/>
      <c r="S987" s="365"/>
      <c r="T987" s="365"/>
      <c r="U987" s="365"/>
      <c r="V987" s="365"/>
      <c r="W987" s="366"/>
      <c r="X987" s="367"/>
      <c r="Y987" s="368"/>
      <c r="Z987" s="365"/>
      <c r="AA987" s="365"/>
      <c r="AB987" s="365"/>
      <c r="AC987" s="366"/>
      <c r="AD987" s="367"/>
      <c r="AE987" s="368"/>
      <c r="AF987" s="365"/>
      <c r="AG987" s="365"/>
      <c r="AH987" s="365"/>
      <c r="AI987" s="366"/>
      <c r="AJ987" s="367"/>
      <c r="AK987" s="368"/>
    </row>
    <row r="988" spans="2:37" ht="15.75" customHeight="1">
      <c r="B988" s="31"/>
      <c r="D988" s="30"/>
      <c r="E988" s="30"/>
      <c r="F988" s="32"/>
      <c r="H988" s="289"/>
      <c r="I988" s="290"/>
      <c r="J988" s="66"/>
      <c r="K988" s="66"/>
      <c r="L988" s="66"/>
      <c r="M988" s="66"/>
      <c r="N988" s="66"/>
      <c r="O988" s="66"/>
      <c r="P988" s="66"/>
      <c r="Q988" s="66"/>
      <c r="R988" s="365"/>
      <c r="S988" s="365"/>
      <c r="T988" s="365"/>
      <c r="U988" s="365"/>
      <c r="V988" s="365"/>
      <c r="W988" s="366"/>
      <c r="X988" s="367"/>
      <c r="Y988" s="368"/>
      <c r="Z988" s="365"/>
      <c r="AA988" s="365"/>
      <c r="AB988" s="365"/>
      <c r="AC988" s="366"/>
      <c r="AD988" s="367"/>
      <c r="AE988" s="368"/>
      <c r="AF988" s="365"/>
      <c r="AG988" s="365"/>
      <c r="AH988" s="365"/>
      <c r="AI988" s="366"/>
      <c r="AJ988" s="367"/>
      <c r="AK988" s="368"/>
    </row>
    <row r="989" spans="2:37" ht="15.75" customHeight="1">
      <c r="B989" s="31"/>
      <c r="D989" s="30"/>
      <c r="E989" s="30"/>
      <c r="F989" s="32"/>
      <c r="H989" s="289"/>
      <c r="I989" s="290"/>
      <c r="J989" s="66"/>
      <c r="K989" s="66"/>
      <c r="L989" s="66"/>
      <c r="M989" s="66"/>
      <c r="N989" s="66"/>
      <c r="O989" s="66"/>
      <c r="P989" s="66"/>
      <c r="Q989" s="66"/>
      <c r="R989" s="365"/>
      <c r="S989" s="365"/>
      <c r="T989" s="365"/>
      <c r="U989" s="365"/>
      <c r="V989" s="365"/>
      <c r="W989" s="366"/>
      <c r="X989" s="367"/>
      <c r="Y989" s="368"/>
      <c r="Z989" s="365"/>
      <c r="AA989" s="365"/>
      <c r="AB989" s="365"/>
      <c r="AC989" s="366"/>
      <c r="AD989" s="367"/>
      <c r="AE989" s="368"/>
      <c r="AF989" s="365"/>
      <c r="AG989" s="365"/>
      <c r="AH989" s="365"/>
      <c r="AI989" s="366"/>
      <c r="AJ989" s="367"/>
      <c r="AK989" s="368"/>
    </row>
    <row r="990" spans="2:37" ht="15.75" customHeight="1">
      <c r="B990" s="31"/>
      <c r="D990" s="30"/>
      <c r="E990" s="30"/>
      <c r="F990" s="32"/>
      <c r="H990" s="289"/>
      <c r="I990" s="290"/>
      <c r="J990" s="66"/>
      <c r="K990" s="66"/>
      <c r="L990" s="66"/>
      <c r="M990" s="66"/>
      <c r="N990" s="66"/>
      <c r="O990" s="66"/>
      <c r="P990" s="66"/>
      <c r="Q990" s="66"/>
      <c r="R990" s="365"/>
      <c r="S990" s="365"/>
      <c r="T990" s="365"/>
      <c r="U990" s="365"/>
      <c r="V990" s="365"/>
      <c r="W990" s="366"/>
      <c r="X990" s="367"/>
      <c r="Y990" s="368"/>
      <c r="Z990" s="365"/>
      <c r="AA990" s="365"/>
      <c r="AB990" s="365"/>
      <c r="AC990" s="366"/>
      <c r="AD990" s="367"/>
      <c r="AE990" s="368"/>
      <c r="AF990" s="365"/>
      <c r="AG990" s="365"/>
      <c r="AH990" s="365"/>
      <c r="AI990" s="366"/>
      <c r="AJ990" s="367"/>
      <c r="AK990" s="368"/>
    </row>
    <row r="991" spans="2:37" ht="15.75" customHeight="1">
      <c r="B991" s="31"/>
      <c r="D991" s="30"/>
      <c r="E991" s="30"/>
      <c r="F991" s="32"/>
      <c r="H991" s="289"/>
      <c r="I991" s="290"/>
      <c r="J991" s="66"/>
      <c r="K991" s="66"/>
      <c r="L991" s="66"/>
      <c r="M991" s="66"/>
      <c r="N991" s="66"/>
      <c r="O991" s="66"/>
      <c r="P991" s="66"/>
      <c r="Q991" s="66"/>
      <c r="R991" s="365"/>
      <c r="S991" s="365"/>
      <c r="T991" s="365"/>
      <c r="U991" s="365"/>
      <c r="V991" s="365"/>
      <c r="W991" s="366"/>
      <c r="X991" s="367"/>
      <c r="Y991" s="368"/>
      <c r="Z991" s="365"/>
      <c r="AA991" s="365"/>
      <c r="AB991" s="365"/>
      <c r="AC991" s="366"/>
      <c r="AD991" s="367"/>
      <c r="AE991" s="368"/>
      <c r="AF991" s="365"/>
      <c r="AG991" s="365"/>
      <c r="AH991" s="365"/>
      <c r="AI991" s="366"/>
      <c r="AJ991" s="367"/>
      <c r="AK991" s="368"/>
    </row>
    <row r="992" spans="2:37" ht="15.75" customHeight="1">
      <c r="B992" s="31"/>
      <c r="D992" s="30"/>
      <c r="E992" s="30"/>
      <c r="F992" s="32"/>
      <c r="H992" s="289"/>
      <c r="I992" s="290"/>
      <c r="J992" s="66"/>
      <c r="K992" s="66"/>
      <c r="L992" s="66"/>
      <c r="M992" s="66"/>
      <c r="N992" s="66"/>
      <c r="O992" s="66"/>
      <c r="P992" s="66"/>
      <c r="Q992" s="66"/>
      <c r="R992" s="365"/>
      <c r="S992" s="365"/>
      <c r="T992" s="365"/>
      <c r="U992" s="365"/>
      <c r="V992" s="365"/>
      <c r="W992" s="366"/>
      <c r="X992" s="367"/>
      <c r="Y992" s="368"/>
      <c r="Z992" s="365"/>
      <c r="AA992" s="365"/>
      <c r="AB992" s="365"/>
      <c r="AC992" s="366"/>
      <c r="AD992" s="367"/>
      <c r="AE992" s="368"/>
      <c r="AF992" s="365"/>
      <c r="AG992" s="365"/>
      <c r="AH992" s="365"/>
      <c r="AI992" s="366"/>
      <c r="AJ992" s="367"/>
      <c r="AK992" s="368"/>
    </row>
    <row r="993" spans="2:37" ht="15.75" customHeight="1">
      <c r="B993" s="31"/>
      <c r="D993" s="30"/>
      <c r="E993" s="30"/>
      <c r="F993" s="32"/>
      <c r="H993" s="289"/>
      <c r="I993" s="290"/>
      <c r="J993" s="66"/>
      <c r="K993" s="66"/>
      <c r="L993" s="66"/>
      <c r="M993" s="66"/>
      <c r="N993" s="66"/>
      <c r="O993" s="66"/>
      <c r="P993" s="66"/>
      <c r="Q993" s="66"/>
      <c r="R993" s="365"/>
      <c r="S993" s="365"/>
      <c r="T993" s="365"/>
      <c r="U993" s="365"/>
      <c r="V993" s="365"/>
      <c r="W993" s="366"/>
      <c r="X993" s="367"/>
      <c r="Y993" s="368"/>
      <c r="Z993" s="365"/>
      <c r="AA993" s="365"/>
      <c r="AB993" s="365"/>
      <c r="AC993" s="366"/>
      <c r="AD993" s="367"/>
      <c r="AE993" s="368"/>
      <c r="AF993" s="365"/>
      <c r="AG993" s="365"/>
      <c r="AH993" s="365"/>
      <c r="AI993" s="366"/>
      <c r="AJ993" s="367"/>
      <c r="AK993" s="368"/>
    </row>
    <row r="994" spans="2:37" ht="15.75" customHeight="1">
      <c r="B994" s="31"/>
      <c r="D994" s="30"/>
      <c r="E994" s="30"/>
      <c r="F994" s="32"/>
      <c r="H994" s="289"/>
      <c r="I994" s="290"/>
      <c r="J994" s="66"/>
      <c r="K994" s="66"/>
      <c r="L994" s="66"/>
      <c r="M994" s="66"/>
      <c r="N994" s="66"/>
      <c r="O994" s="66"/>
      <c r="P994" s="66"/>
      <c r="Q994" s="66"/>
      <c r="R994" s="365"/>
      <c r="S994" s="365"/>
      <c r="T994" s="365"/>
      <c r="U994" s="365"/>
      <c r="V994" s="365"/>
      <c r="W994" s="366"/>
      <c r="X994" s="367"/>
      <c r="Y994" s="368"/>
      <c r="Z994" s="365"/>
      <c r="AA994" s="365"/>
      <c r="AB994" s="365"/>
      <c r="AC994" s="366"/>
      <c r="AD994" s="367"/>
      <c r="AE994" s="368"/>
      <c r="AF994" s="365"/>
      <c r="AG994" s="365"/>
      <c r="AH994" s="365"/>
      <c r="AI994" s="366"/>
      <c r="AJ994" s="367"/>
      <c r="AK994" s="368"/>
    </row>
    <row r="995" spans="2:37" ht="15.75" customHeight="1">
      <c r="B995" s="31"/>
      <c r="D995" s="30"/>
      <c r="E995" s="30"/>
      <c r="F995" s="32"/>
      <c r="H995" s="289"/>
      <c r="I995" s="290"/>
      <c r="J995" s="66"/>
      <c r="K995" s="66"/>
      <c r="L995" s="66"/>
      <c r="M995" s="66"/>
      <c r="N995" s="66"/>
      <c r="O995" s="66"/>
      <c r="P995" s="66"/>
      <c r="Q995" s="66"/>
      <c r="R995" s="365"/>
      <c r="S995" s="365"/>
      <c r="T995" s="365"/>
      <c r="U995" s="365"/>
      <c r="V995" s="365"/>
      <c r="W995" s="366"/>
      <c r="X995" s="367"/>
      <c r="Y995" s="368"/>
      <c r="Z995" s="365"/>
      <c r="AA995" s="365"/>
      <c r="AB995" s="365"/>
      <c r="AC995" s="366"/>
      <c r="AD995" s="367"/>
      <c r="AE995" s="368"/>
      <c r="AF995" s="365"/>
      <c r="AG995" s="365"/>
      <c r="AH995" s="365"/>
      <c r="AI995" s="366"/>
      <c r="AJ995" s="367"/>
      <c r="AK995" s="368"/>
    </row>
    <row r="996" spans="2:37" ht="15.75" customHeight="1">
      <c r="B996" s="31"/>
      <c r="D996" s="30"/>
      <c r="E996" s="30"/>
      <c r="F996" s="32"/>
      <c r="H996" s="289"/>
      <c r="I996" s="290"/>
      <c r="J996" s="66"/>
      <c r="K996" s="66"/>
      <c r="L996" s="66"/>
      <c r="M996" s="66"/>
      <c r="N996" s="66"/>
      <c r="O996" s="66"/>
      <c r="P996" s="66"/>
      <c r="Q996" s="66"/>
      <c r="R996" s="365"/>
      <c r="S996" s="365"/>
      <c r="T996" s="365"/>
      <c r="U996" s="365"/>
      <c r="V996" s="365"/>
      <c r="W996" s="366"/>
      <c r="X996" s="367"/>
      <c r="Y996" s="368"/>
      <c r="Z996" s="365"/>
      <c r="AA996" s="365"/>
      <c r="AB996" s="365"/>
      <c r="AC996" s="366"/>
      <c r="AD996" s="367"/>
      <c r="AE996" s="368"/>
      <c r="AF996" s="365"/>
      <c r="AG996" s="365"/>
      <c r="AH996" s="365"/>
      <c r="AI996" s="366"/>
      <c r="AJ996" s="367"/>
      <c r="AK996" s="368"/>
    </row>
    <row r="997" spans="2:37" ht="15.75" customHeight="1">
      <c r="B997" s="31"/>
      <c r="D997" s="30"/>
      <c r="E997" s="30"/>
      <c r="F997" s="32"/>
      <c r="H997" s="289"/>
      <c r="I997" s="290"/>
      <c r="J997" s="66"/>
      <c r="K997" s="66"/>
      <c r="L997" s="66"/>
      <c r="M997" s="66"/>
      <c r="N997" s="66"/>
      <c r="O997" s="66"/>
      <c r="P997" s="66"/>
      <c r="Q997" s="66"/>
      <c r="R997" s="365"/>
      <c r="S997" s="365"/>
      <c r="T997" s="365"/>
      <c r="U997" s="365"/>
      <c r="V997" s="365"/>
      <c r="W997" s="366"/>
      <c r="X997" s="367"/>
      <c r="Y997" s="368"/>
      <c r="Z997" s="365"/>
      <c r="AA997" s="365"/>
      <c r="AB997" s="365"/>
      <c r="AC997" s="366"/>
      <c r="AD997" s="367"/>
      <c r="AE997" s="368"/>
      <c r="AF997" s="365"/>
      <c r="AG997" s="365"/>
      <c r="AH997" s="365"/>
      <c r="AI997" s="366"/>
      <c r="AJ997" s="367"/>
      <c r="AK997" s="368"/>
    </row>
    <row r="998" spans="2:37" ht="15.75" customHeight="1">
      <c r="B998" s="31"/>
      <c r="D998" s="30"/>
      <c r="E998" s="30"/>
      <c r="F998" s="32"/>
      <c r="H998" s="289"/>
      <c r="I998" s="290"/>
      <c r="J998" s="66"/>
      <c r="K998" s="66"/>
      <c r="L998" s="66"/>
      <c r="M998" s="66"/>
      <c r="N998" s="66"/>
      <c r="O998" s="66"/>
      <c r="P998" s="66"/>
      <c r="Q998" s="66"/>
      <c r="R998" s="365"/>
      <c r="S998" s="365"/>
      <c r="T998" s="365"/>
      <c r="U998" s="365"/>
      <c r="V998" s="365"/>
      <c r="W998" s="366"/>
      <c r="X998" s="367"/>
      <c r="Y998" s="368"/>
      <c r="Z998" s="365"/>
      <c r="AA998" s="365"/>
      <c r="AB998" s="365"/>
      <c r="AC998" s="366"/>
      <c r="AD998" s="367"/>
      <c r="AE998" s="368"/>
      <c r="AF998" s="365"/>
      <c r="AG998" s="365"/>
      <c r="AH998" s="365"/>
      <c r="AI998" s="366"/>
      <c r="AJ998" s="367"/>
      <c r="AK998" s="368"/>
    </row>
    <row r="999" spans="2:37" ht="15" customHeight="1">
      <c r="B999" s="31"/>
      <c r="D999" s="30"/>
      <c r="E999" s="30"/>
      <c r="F999" s="32"/>
      <c r="H999" s="289"/>
      <c r="I999" s="290"/>
      <c r="J999" s="66"/>
      <c r="K999" s="66"/>
      <c r="L999" s="66"/>
      <c r="M999" s="66"/>
      <c r="N999" s="66"/>
      <c r="O999" s="66"/>
      <c r="P999" s="66"/>
      <c r="Q999" s="66"/>
      <c r="R999" s="365"/>
      <c r="S999" s="365"/>
      <c r="T999" s="365"/>
      <c r="U999" s="365"/>
      <c r="V999" s="365"/>
      <c r="W999" s="366"/>
      <c r="X999" s="367"/>
      <c r="Y999" s="368"/>
      <c r="Z999" s="365"/>
      <c r="AA999" s="365"/>
      <c r="AB999" s="365"/>
      <c r="AC999" s="366"/>
      <c r="AD999" s="367"/>
      <c r="AE999" s="368"/>
      <c r="AF999" s="365"/>
      <c r="AG999" s="365"/>
      <c r="AH999" s="365"/>
      <c r="AI999" s="366"/>
      <c r="AJ999" s="367"/>
      <c r="AK999" s="368"/>
    </row>
    <row r="1000" spans="2:37" ht="15" customHeight="1">
      <c r="B1000" s="31"/>
      <c r="D1000" s="30"/>
      <c r="E1000" s="30"/>
      <c r="F1000" s="32"/>
      <c r="H1000" s="289"/>
      <c r="I1000" s="290"/>
      <c r="J1000" s="66"/>
      <c r="K1000" s="66"/>
      <c r="L1000" s="66"/>
      <c r="M1000" s="66"/>
      <c r="N1000" s="66"/>
      <c r="O1000" s="66"/>
      <c r="P1000" s="66"/>
      <c r="Q1000" s="66"/>
      <c r="R1000" s="365"/>
      <c r="S1000" s="365"/>
      <c r="T1000" s="365"/>
      <c r="U1000" s="365"/>
      <c r="V1000" s="365"/>
      <c r="W1000" s="366"/>
      <c r="X1000" s="367"/>
      <c r="Y1000" s="368"/>
      <c r="Z1000" s="365"/>
      <c r="AA1000" s="365"/>
      <c r="AB1000" s="365"/>
      <c r="AC1000" s="366"/>
      <c r="AD1000" s="367"/>
      <c r="AE1000" s="368"/>
      <c r="AF1000" s="365"/>
      <c r="AG1000" s="365"/>
      <c r="AH1000" s="365"/>
      <c r="AI1000" s="366"/>
      <c r="AJ1000" s="367"/>
      <c r="AK1000" s="368"/>
    </row>
    <row r="1001" spans="2:37" ht="15" customHeight="1">
      <c r="B1001" s="31"/>
      <c r="D1001" s="30"/>
      <c r="E1001" s="30"/>
      <c r="F1001" s="32"/>
      <c r="H1001" s="289"/>
      <c r="I1001" s="290"/>
      <c r="J1001" s="66"/>
      <c r="K1001" s="66"/>
      <c r="L1001" s="66"/>
      <c r="M1001" s="66"/>
      <c r="N1001" s="66"/>
      <c r="O1001" s="66"/>
      <c r="P1001" s="66"/>
      <c r="Q1001" s="66"/>
      <c r="R1001" s="365"/>
      <c r="S1001" s="365"/>
      <c r="T1001" s="365"/>
      <c r="U1001" s="365"/>
      <c r="V1001" s="365"/>
      <c r="W1001" s="366"/>
      <c r="X1001" s="367"/>
      <c r="Y1001" s="368"/>
      <c r="Z1001" s="365"/>
      <c r="AA1001" s="365"/>
      <c r="AB1001" s="365"/>
      <c r="AC1001" s="366"/>
      <c r="AD1001" s="367"/>
      <c r="AE1001" s="368"/>
      <c r="AF1001" s="365"/>
      <c r="AG1001" s="365"/>
      <c r="AH1001" s="365"/>
      <c r="AI1001" s="366"/>
      <c r="AJ1001" s="367"/>
      <c r="AK1001" s="368"/>
    </row>
    <row r="1002" spans="2:37" ht="15" customHeight="1">
      <c r="B1002" s="31"/>
      <c r="D1002" s="30"/>
      <c r="E1002" s="30"/>
      <c r="F1002" s="32"/>
      <c r="H1002" s="289"/>
      <c r="I1002" s="290"/>
      <c r="J1002" s="66"/>
      <c r="K1002" s="66"/>
      <c r="L1002" s="66"/>
      <c r="M1002" s="66"/>
      <c r="N1002" s="66"/>
      <c r="O1002" s="66"/>
      <c r="P1002" s="66"/>
      <c r="Q1002" s="66"/>
      <c r="R1002" s="365"/>
      <c r="S1002" s="365"/>
      <c r="T1002" s="365"/>
      <c r="U1002" s="365"/>
      <c r="V1002" s="365"/>
      <c r="W1002" s="366"/>
      <c r="X1002" s="367"/>
      <c r="Y1002" s="368"/>
      <c r="Z1002" s="365"/>
      <c r="AA1002" s="365"/>
      <c r="AB1002" s="365"/>
      <c r="AC1002" s="366"/>
      <c r="AD1002" s="367"/>
      <c r="AE1002" s="368"/>
      <c r="AF1002" s="365"/>
      <c r="AG1002" s="365"/>
      <c r="AH1002" s="365"/>
      <c r="AI1002" s="366"/>
      <c r="AJ1002" s="367"/>
      <c r="AK1002" s="368"/>
    </row>
    <row r="1003" spans="2:37" ht="15" customHeight="1">
      <c r="B1003" s="31"/>
      <c r="D1003" s="30"/>
      <c r="E1003" s="30"/>
      <c r="F1003" s="32"/>
      <c r="H1003" s="289"/>
      <c r="I1003" s="290"/>
      <c r="J1003" s="66"/>
      <c r="K1003" s="66"/>
      <c r="L1003" s="66"/>
      <c r="M1003" s="66"/>
      <c r="N1003" s="66"/>
      <c r="O1003" s="66"/>
      <c r="P1003" s="66"/>
      <c r="Q1003" s="66"/>
      <c r="R1003" s="365"/>
      <c r="S1003" s="365"/>
      <c r="T1003" s="365"/>
      <c r="U1003" s="365"/>
      <c r="V1003" s="365"/>
      <c r="W1003" s="366"/>
      <c r="X1003" s="367"/>
      <c r="Y1003" s="368"/>
      <c r="Z1003" s="365"/>
      <c r="AA1003" s="365"/>
      <c r="AB1003" s="365"/>
      <c r="AC1003" s="366"/>
      <c r="AD1003" s="367"/>
      <c r="AE1003" s="368"/>
      <c r="AF1003" s="365"/>
      <c r="AG1003" s="365"/>
      <c r="AH1003" s="365"/>
      <c r="AI1003" s="366"/>
      <c r="AJ1003" s="367"/>
      <c r="AK1003" s="368"/>
    </row>
    <row r="1004" spans="2:37" ht="15" customHeight="1">
      <c r="B1004" s="31"/>
      <c r="D1004" s="30"/>
      <c r="E1004" s="30"/>
      <c r="F1004" s="32"/>
      <c r="H1004" s="289"/>
      <c r="I1004" s="290"/>
      <c r="J1004" s="66"/>
      <c r="K1004" s="66"/>
      <c r="L1004" s="66"/>
      <c r="M1004" s="66"/>
      <c r="N1004" s="66"/>
      <c r="O1004" s="66"/>
      <c r="P1004" s="66"/>
      <c r="Q1004" s="66"/>
      <c r="R1004" s="365"/>
      <c r="S1004" s="365"/>
      <c r="T1004" s="365"/>
      <c r="U1004" s="365"/>
      <c r="V1004" s="365"/>
      <c r="W1004" s="366"/>
      <c r="X1004" s="367"/>
      <c r="Y1004" s="368"/>
      <c r="Z1004" s="365"/>
      <c r="AA1004" s="365"/>
      <c r="AB1004" s="365"/>
      <c r="AC1004" s="366"/>
      <c r="AD1004" s="367"/>
      <c r="AE1004" s="368"/>
      <c r="AF1004" s="365"/>
      <c r="AG1004" s="365"/>
      <c r="AH1004" s="365"/>
      <c r="AI1004" s="366"/>
      <c r="AJ1004" s="367"/>
      <c r="AK1004" s="368"/>
    </row>
    <row r="1005" spans="2:37" ht="15" customHeight="1">
      <c r="B1005" s="31"/>
      <c r="D1005" s="30"/>
      <c r="E1005" s="30"/>
      <c r="F1005" s="32"/>
      <c r="H1005" s="289"/>
      <c r="I1005" s="290"/>
      <c r="J1005" s="66"/>
      <c r="K1005" s="66"/>
      <c r="L1005" s="66"/>
      <c r="M1005" s="66"/>
      <c r="N1005" s="66"/>
      <c r="O1005" s="66"/>
      <c r="P1005" s="66"/>
      <c r="Q1005" s="66"/>
      <c r="R1005" s="365"/>
      <c r="S1005" s="365"/>
      <c r="T1005" s="365"/>
      <c r="U1005" s="365"/>
      <c r="V1005" s="365"/>
      <c r="W1005" s="366"/>
      <c r="X1005" s="367"/>
      <c r="Y1005" s="368"/>
      <c r="Z1005" s="365"/>
      <c r="AA1005" s="365"/>
      <c r="AB1005" s="365"/>
      <c r="AC1005" s="366"/>
      <c r="AD1005" s="367"/>
      <c r="AE1005" s="368"/>
      <c r="AF1005" s="365"/>
      <c r="AG1005" s="365"/>
      <c r="AH1005" s="365"/>
      <c r="AI1005" s="366"/>
      <c r="AJ1005" s="367"/>
      <c r="AK1005" s="368"/>
    </row>
    <row r="1006" spans="2:37" ht="15" customHeight="1">
      <c r="B1006" s="31"/>
      <c r="D1006" s="30"/>
      <c r="E1006" s="30"/>
      <c r="F1006" s="32"/>
      <c r="H1006" s="289"/>
      <c r="I1006" s="290"/>
      <c r="J1006" s="66"/>
      <c r="K1006" s="66"/>
      <c r="L1006" s="66"/>
      <c r="M1006" s="66"/>
      <c r="N1006" s="66"/>
      <c r="O1006" s="66"/>
      <c r="P1006" s="66"/>
      <c r="Q1006" s="66"/>
      <c r="R1006" s="365"/>
      <c r="S1006" s="365"/>
      <c r="T1006" s="365"/>
      <c r="U1006" s="365"/>
      <c r="V1006" s="365"/>
      <c r="W1006" s="366"/>
      <c r="X1006" s="367"/>
      <c r="Y1006" s="368"/>
      <c r="Z1006" s="365"/>
      <c r="AA1006" s="365"/>
      <c r="AB1006" s="365"/>
      <c r="AC1006" s="366"/>
      <c r="AD1006" s="367"/>
      <c r="AE1006" s="368"/>
      <c r="AF1006" s="365"/>
      <c r="AG1006" s="365"/>
      <c r="AH1006" s="365"/>
      <c r="AI1006" s="366"/>
      <c r="AJ1006" s="367"/>
      <c r="AK1006" s="368"/>
    </row>
    <row r="1007" spans="2:37" ht="15" customHeight="1">
      <c r="B1007" s="31"/>
      <c r="D1007" s="30"/>
      <c r="E1007" s="30"/>
      <c r="F1007" s="32"/>
      <c r="H1007" s="289"/>
      <c r="I1007" s="290"/>
      <c r="J1007" s="66"/>
      <c r="K1007" s="66"/>
      <c r="L1007" s="66"/>
      <c r="M1007" s="66"/>
      <c r="N1007" s="66"/>
      <c r="O1007" s="66"/>
      <c r="P1007" s="66"/>
      <c r="Q1007" s="66"/>
      <c r="R1007" s="365"/>
      <c r="S1007" s="365"/>
      <c r="T1007" s="365"/>
      <c r="U1007" s="365"/>
      <c r="V1007" s="365"/>
      <c r="W1007" s="366"/>
      <c r="X1007" s="367"/>
      <c r="Y1007" s="368"/>
      <c r="Z1007" s="365"/>
      <c r="AA1007" s="365"/>
      <c r="AB1007" s="365"/>
      <c r="AC1007" s="366"/>
      <c r="AD1007" s="367"/>
      <c r="AE1007" s="368"/>
      <c r="AF1007" s="365"/>
      <c r="AG1007" s="365"/>
      <c r="AH1007" s="365"/>
      <c r="AI1007" s="366"/>
      <c r="AJ1007" s="367"/>
      <c r="AK1007" s="368"/>
    </row>
    <row r="1008" spans="2:37" ht="15" customHeight="1">
      <c r="B1008" s="31"/>
      <c r="D1008" s="30"/>
      <c r="E1008" s="30"/>
      <c r="F1008" s="32"/>
      <c r="H1008" s="289"/>
      <c r="I1008" s="290"/>
      <c r="J1008" s="66"/>
      <c r="K1008" s="66"/>
      <c r="L1008" s="66"/>
      <c r="M1008" s="66"/>
      <c r="N1008" s="66"/>
      <c r="O1008" s="66"/>
      <c r="P1008" s="66"/>
      <c r="Q1008" s="66"/>
      <c r="R1008" s="365"/>
      <c r="S1008" s="365"/>
      <c r="T1008" s="365"/>
      <c r="U1008" s="365"/>
      <c r="V1008" s="365"/>
      <c r="W1008" s="366"/>
      <c r="X1008" s="367"/>
      <c r="Y1008" s="368"/>
      <c r="Z1008" s="365"/>
      <c r="AA1008" s="365"/>
      <c r="AB1008" s="365"/>
      <c r="AC1008" s="366"/>
      <c r="AD1008" s="367"/>
      <c r="AE1008" s="368"/>
      <c r="AF1008" s="365"/>
      <c r="AG1008" s="365"/>
      <c r="AH1008" s="365"/>
      <c r="AI1008" s="366"/>
      <c r="AJ1008" s="367"/>
      <c r="AK1008" s="368"/>
    </row>
    <row r="1009" spans="2:37" ht="15" customHeight="1">
      <c r="B1009" s="31"/>
      <c r="D1009" s="30"/>
      <c r="E1009" s="30"/>
      <c r="F1009" s="32"/>
      <c r="H1009" s="289"/>
      <c r="I1009" s="290"/>
      <c r="J1009" s="66"/>
      <c r="K1009" s="66"/>
      <c r="L1009" s="66"/>
      <c r="M1009" s="66"/>
      <c r="N1009" s="66"/>
      <c r="O1009" s="66"/>
      <c r="P1009" s="66"/>
      <c r="Q1009" s="66"/>
      <c r="R1009" s="365"/>
      <c r="S1009" s="365"/>
      <c r="T1009" s="365"/>
      <c r="U1009" s="365"/>
      <c r="V1009" s="365"/>
      <c r="W1009" s="366"/>
      <c r="X1009" s="367"/>
      <c r="Y1009" s="368"/>
      <c r="Z1009" s="365"/>
      <c r="AA1009" s="365"/>
      <c r="AB1009" s="365"/>
      <c r="AC1009" s="366"/>
      <c r="AD1009" s="367"/>
      <c r="AE1009" s="368"/>
      <c r="AF1009" s="365"/>
      <c r="AG1009" s="365"/>
      <c r="AH1009" s="365"/>
      <c r="AI1009" s="366"/>
      <c r="AJ1009" s="367"/>
      <c r="AK1009" s="368"/>
    </row>
  </sheetData>
  <sheetProtection algorithmName="SHA-512" hashValue="kAgp/Y5CyYJNcipb3decMUNVj/M5HMvv6HvFScN3BW914pGyS0Vp1vST+0G3femsA8RcBItTL9t8TiGlgKITkQ==" saltValue="zN8PXNMz2lyT8aiUncY8Ug==" spinCount="100000" sheet="1" objects="1" scenarios="1"/>
  <autoFilter ref="A3:AK122" xr:uid="{42E8C6F0-472A-4E26-AE4D-F4884772A38A}"/>
  <conditionalFormatting sqref="W5:W13">
    <cfRule type="expression" dxfId="59" priority="244">
      <formula>AND(T5&lt;&gt;0,W5=0)</formula>
    </cfRule>
  </conditionalFormatting>
  <conditionalFormatting sqref="W15:W23">
    <cfRule type="expression" dxfId="58" priority="174">
      <formula>AND(T15&lt;&gt;0,W15=0)</formula>
    </cfRule>
  </conditionalFormatting>
  <conditionalFormatting sqref="W25:W26">
    <cfRule type="expression" dxfId="57" priority="241">
      <formula>AND(T25&lt;&gt;0,W25=0)</formula>
    </cfRule>
  </conditionalFormatting>
  <conditionalFormatting sqref="W29:W30">
    <cfRule type="expression" dxfId="56" priority="239">
      <formula>AND(T29&lt;&gt;0,W29=0)</formula>
    </cfRule>
  </conditionalFormatting>
  <conditionalFormatting sqref="W32:W33">
    <cfRule type="expression" dxfId="55" priority="237">
      <formula>AND(T32&lt;&gt;0,W32=0)</formula>
    </cfRule>
  </conditionalFormatting>
  <conditionalFormatting sqref="W35:W36">
    <cfRule type="expression" dxfId="54" priority="235">
      <formula>AND(T35&lt;&gt;0,W35=0)</formula>
    </cfRule>
  </conditionalFormatting>
  <conditionalFormatting sqref="W39:W42">
    <cfRule type="expression" dxfId="53" priority="231">
      <formula>AND(T39&lt;&gt;0,W39=0)</formula>
    </cfRule>
  </conditionalFormatting>
  <conditionalFormatting sqref="W44:W47">
    <cfRule type="expression" dxfId="52" priority="227">
      <formula>AND(T44&lt;&gt;0,W44=0)</formula>
    </cfRule>
  </conditionalFormatting>
  <conditionalFormatting sqref="W49:W54">
    <cfRule type="expression" dxfId="51" priority="222">
      <formula>AND(T49&lt;&gt;0,W49=0)</formula>
    </cfRule>
  </conditionalFormatting>
  <conditionalFormatting sqref="W57:W61">
    <cfRule type="expression" dxfId="50" priority="217">
      <formula>AND(T57&lt;&gt;0,W57=0)</formula>
    </cfRule>
  </conditionalFormatting>
  <conditionalFormatting sqref="W63:W64">
    <cfRule type="expression" dxfId="49" priority="215">
      <formula>AND(T63&lt;&gt;0,W63=0)</formula>
    </cfRule>
  </conditionalFormatting>
  <conditionalFormatting sqref="W66:W74">
    <cfRule type="expression" dxfId="48" priority="175">
      <formula>AND(T66&lt;&gt;0,W66=0)</formula>
    </cfRule>
  </conditionalFormatting>
  <conditionalFormatting sqref="W77:W79">
    <cfRule type="expression" dxfId="47" priority="204">
      <formula>AND(T77&lt;&gt;0,W77=0)</formula>
    </cfRule>
  </conditionalFormatting>
  <conditionalFormatting sqref="W81:W82">
    <cfRule type="expression" dxfId="46" priority="202">
      <formula>AND(T81&lt;&gt;0,W81=0)</formula>
    </cfRule>
  </conditionalFormatting>
  <conditionalFormatting sqref="W84:W89">
    <cfRule type="expression" dxfId="45" priority="196">
      <formula>AND(T84&lt;&gt;0,W84=0)</formula>
    </cfRule>
  </conditionalFormatting>
  <conditionalFormatting sqref="W92:W98">
    <cfRule type="expression" dxfId="44" priority="189">
      <formula>AND(T92&lt;&gt;0,W92=0)</formula>
    </cfRule>
  </conditionalFormatting>
  <conditionalFormatting sqref="W100:W101">
    <cfRule type="expression" dxfId="43" priority="187">
      <formula>AND(T100&lt;&gt;0,W100=0)</formula>
    </cfRule>
  </conditionalFormatting>
  <conditionalFormatting sqref="W103">
    <cfRule type="expression" dxfId="42" priority="186">
      <formula>AND(T103&lt;&gt;0,W103=0)</formula>
    </cfRule>
  </conditionalFormatting>
  <conditionalFormatting sqref="W105:W109">
    <cfRule type="expression" dxfId="41" priority="176">
      <formula>AND(T105&lt;&gt;0,W105=0)</formula>
    </cfRule>
  </conditionalFormatting>
  <conditionalFormatting sqref="W111:W115">
    <cfRule type="expression" dxfId="40" priority="178">
      <formula>AND(T111&lt;&gt;0,W111=0)</formula>
    </cfRule>
  </conditionalFormatting>
  <conditionalFormatting sqref="AC5:AC12">
    <cfRule type="expression" dxfId="39" priority="164">
      <formula>AND(Z5&lt;&gt;0,AC5=0)</formula>
    </cfRule>
  </conditionalFormatting>
  <conditionalFormatting sqref="AC15:AC23">
    <cfRule type="expression" dxfId="38" priority="155">
      <formula>AND(Z15&lt;&gt;0,AC15=0)</formula>
    </cfRule>
  </conditionalFormatting>
  <conditionalFormatting sqref="AC25:AC26">
    <cfRule type="expression" dxfId="37" priority="153">
      <formula>AND(Z25&lt;&gt;0,AC25=0)</formula>
    </cfRule>
  </conditionalFormatting>
  <conditionalFormatting sqref="AC29:AC30">
    <cfRule type="expression" dxfId="36" priority="151">
      <formula>AND(Z29&lt;&gt;0,AC29=0)</formula>
    </cfRule>
  </conditionalFormatting>
  <conditionalFormatting sqref="AC32:AC33">
    <cfRule type="expression" dxfId="35" priority="149">
      <formula>AND(Z32&lt;&gt;0,AC32=0)</formula>
    </cfRule>
  </conditionalFormatting>
  <conditionalFormatting sqref="AC35:AC36">
    <cfRule type="expression" dxfId="34" priority="147">
      <formula>AND(Z35&lt;&gt;0,AC35=0)</formula>
    </cfRule>
  </conditionalFormatting>
  <conditionalFormatting sqref="AC39:AC42">
    <cfRule type="expression" dxfId="33" priority="143">
      <formula>AND(Z39&lt;&gt;0,AC39=0)</formula>
    </cfRule>
  </conditionalFormatting>
  <conditionalFormatting sqref="AC44:AC47">
    <cfRule type="expression" dxfId="32" priority="139">
      <formula>AND(Z44&lt;&gt;0,AC44=0)</formula>
    </cfRule>
  </conditionalFormatting>
  <conditionalFormatting sqref="AC49:AC54">
    <cfRule type="expression" dxfId="31" priority="134">
      <formula>AND(Z49&lt;&gt;0,AC49=0)</formula>
    </cfRule>
  </conditionalFormatting>
  <conditionalFormatting sqref="AC57:AC61">
    <cfRule type="expression" dxfId="30" priority="129">
      <formula>AND(Z57&lt;&gt;0,AC57=0)</formula>
    </cfRule>
  </conditionalFormatting>
  <conditionalFormatting sqref="AC63:AC64">
    <cfRule type="expression" dxfId="29" priority="127">
      <formula>AND(Z63&lt;&gt;0,AC63=0)</formula>
    </cfRule>
  </conditionalFormatting>
  <conditionalFormatting sqref="AC66:AC74">
    <cfRule type="expression" dxfId="28" priority="118">
      <formula>AND(Z66&lt;&gt;0,AC66=0)</formula>
    </cfRule>
  </conditionalFormatting>
  <conditionalFormatting sqref="AC77:AC79">
    <cfRule type="expression" dxfId="27" priority="115">
      <formula>AND(Z77&lt;&gt;0,AC77=0)</formula>
    </cfRule>
  </conditionalFormatting>
  <conditionalFormatting sqref="AC81:AC82">
    <cfRule type="expression" dxfId="26" priority="113">
      <formula>AND(Z81&lt;&gt;0,AC81=0)</formula>
    </cfRule>
  </conditionalFormatting>
  <conditionalFormatting sqref="AC84:AC89">
    <cfRule type="expression" dxfId="25" priority="107">
      <formula>AND(Z84&lt;&gt;0,AC84=0)</formula>
    </cfRule>
  </conditionalFormatting>
  <conditionalFormatting sqref="AC92:AC98">
    <cfRule type="expression" dxfId="24" priority="100">
      <formula>AND(Z92&lt;&gt;0,AC92=0)</formula>
    </cfRule>
  </conditionalFormatting>
  <conditionalFormatting sqref="AC100:AC101">
    <cfRule type="expression" dxfId="23" priority="98">
      <formula>AND(Z100&lt;&gt;0,AC100=0)</formula>
    </cfRule>
  </conditionalFormatting>
  <conditionalFormatting sqref="AC103">
    <cfRule type="expression" dxfId="22" priority="97">
      <formula>AND(Z103&lt;&gt;0,AC103=0)</formula>
    </cfRule>
  </conditionalFormatting>
  <conditionalFormatting sqref="AC105:AC109">
    <cfRule type="expression" dxfId="21" priority="92">
      <formula>AND(Z105&lt;&gt;0,AC105=0)</formula>
    </cfRule>
  </conditionalFormatting>
  <conditionalFormatting sqref="AC111:AC115">
    <cfRule type="expression" dxfId="20" priority="87">
      <formula>AND(Z111&lt;&gt;0,AC111=0)</formula>
    </cfRule>
  </conditionalFormatting>
  <conditionalFormatting sqref="AI5:AI12">
    <cfRule type="expression" dxfId="19" priority="78">
      <formula>AND(AF5&lt;&gt;0,AI5=0)</formula>
    </cfRule>
  </conditionalFormatting>
  <conditionalFormatting sqref="AI15:AI23">
    <cfRule type="expression" dxfId="18" priority="69">
      <formula>AND(AF15&lt;&gt;0,AI15=0)</formula>
    </cfRule>
  </conditionalFormatting>
  <conditionalFormatting sqref="AI25:AI26">
    <cfRule type="expression" dxfId="17" priority="67">
      <formula>AND(AF25&lt;&gt;0,AI25=0)</formula>
    </cfRule>
  </conditionalFormatting>
  <conditionalFormatting sqref="AI29:AI30">
    <cfRule type="expression" dxfId="16" priority="65">
      <formula>AND(AF29&lt;&gt;0,AI29=0)</formula>
    </cfRule>
  </conditionalFormatting>
  <conditionalFormatting sqref="AI32:AI33">
    <cfRule type="expression" dxfId="15" priority="63">
      <formula>AND(AF32&lt;&gt;0,AI32=0)</formula>
    </cfRule>
  </conditionalFormatting>
  <conditionalFormatting sqref="AI35:AI36">
    <cfRule type="expression" dxfId="14" priority="61">
      <formula>AND(AF35&lt;&gt;0,AI35=0)</formula>
    </cfRule>
  </conditionalFormatting>
  <conditionalFormatting sqref="AI39:AI42">
    <cfRule type="expression" dxfId="13" priority="57">
      <formula>AND(AF39&lt;&gt;0,AI39=0)</formula>
    </cfRule>
  </conditionalFormatting>
  <conditionalFormatting sqref="AI44:AI47">
    <cfRule type="expression" dxfId="12" priority="53">
      <formula>AND(AF44&lt;&gt;0,AI44=0)</formula>
    </cfRule>
  </conditionalFormatting>
  <conditionalFormatting sqref="AI49:AI54">
    <cfRule type="expression" dxfId="11" priority="48">
      <formula>AND(AF49&lt;&gt;0,AI49=0)</formula>
    </cfRule>
  </conditionalFormatting>
  <conditionalFormatting sqref="AI57:AI61">
    <cfRule type="expression" dxfId="10" priority="43">
      <formula>AND(AF57&lt;&gt;0,AI57=0)</formula>
    </cfRule>
  </conditionalFormatting>
  <conditionalFormatting sqref="AI63:AI64">
    <cfRule type="expression" dxfId="9" priority="41">
      <formula>AND(AF63&lt;&gt;0,AI63=0)</formula>
    </cfRule>
  </conditionalFormatting>
  <conditionalFormatting sqref="AI66:AI74">
    <cfRule type="expression" dxfId="8" priority="32">
      <formula>AND(AF66&lt;&gt;0,AI66=0)</formula>
    </cfRule>
  </conditionalFormatting>
  <conditionalFormatting sqref="AI77:AI79">
    <cfRule type="expression" dxfId="7" priority="29">
      <formula>AND(AF77&lt;&gt;0,AI77=0)</formula>
    </cfRule>
  </conditionalFormatting>
  <conditionalFormatting sqref="AI81:AI82">
    <cfRule type="expression" dxfId="6" priority="27">
      <formula>AND(AF81&lt;&gt;0,AI81=0)</formula>
    </cfRule>
  </conditionalFormatting>
  <conditionalFormatting sqref="AI84:AI89">
    <cfRule type="expression" dxfId="5" priority="21">
      <formula>AND(AF84&lt;&gt;0,AI84=0)</formula>
    </cfRule>
  </conditionalFormatting>
  <conditionalFormatting sqref="AI92:AI98">
    <cfRule type="expression" dxfId="4" priority="14">
      <formula>AND(AF92&lt;&gt;0,AI92=0)</formula>
    </cfRule>
  </conditionalFormatting>
  <conditionalFormatting sqref="AI100:AI101">
    <cfRule type="expression" dxfId="3" priority="12">
      <formula>AND(AF100&lt;&gt;0,AI100=0)</formula>
    </cfRule>
  </conditionalFormatting>
  <conditionalFormatting sqref="AI103">
    <cfRule type="expression" dxfId="2" priority="11">
      <formula>AND(AF103&lt;&gt;0,AI103=0)</formula>
    </cfRule>
  </conditionalFormatting>
  <conditionalFormatting sqref="AI105:AI109">
    <cfRule type="expression" dxfId="1" priority="6">
      <formula>AND(AF105&lt;&gt;0,AI105=0)</formula>
    </cfRule>
  </conditionalFormatting>
  <conditionalFormatting sqref="AI111:AI115">
    <cfRule type="expression" dxfId="0" priority="1">
      <formula>AND(AF111&lt;&gt;0,AI111=0)</formula>
    </cfRule>
  </conditionalFormatting>
  <pageMargins left="0.70866141732283472" right="0.70866141732283472" top="0.74803149606299213" bottom="0.74803149606299213" header="0" footer="0"/>
  <pageSetup paperSize="9" orientation="portrait" r:id="rId1"/>
  <headerFooter>
    <oddFooter>&amp;C&amp;A / &amp;F&amp;R&amp;P/</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880D0-BEC9-447C-93B1-43410E084DE9}">
  <sheetPr>
    <pageSetUpPr fitToPage="1"/>
  </sheetPr>
  <dimension ref="A1:Z1006"/>
  <sheetViews>
    <sheetView showGridLines="0" workbookViewId="0">
      <selection activeCell="L127" sqref="L127"/>
    </sheetView>
  </sheetViews>
  <sheetFormatPr baseColWidth="10" defaultColWidth="14.44140625" defaultRowHeight="14.4"/>
  <cols>
    <col min="1" max="1" width="11" customWidth="1"/>
    <col min="2" max="2" width="10.88671875" style="301" customWidth="1"/>
    <col min="3" max="3" width="38.88671875" customWidth="1"/>
    <col min="4" max="4" width="61.5546875" style="22" customWidth="1"/>
    <col min="5" max="5" width="62.5546875" customWidth="1"/>
    <col min="6" max="26" width="10.88671875" customWidth="1"/>
  </cols>
  <sheetData>
    <row r="1" spans="1:26" ht="12.75" customHeight="1">
      <c r="A1" s="621" t="s">
        <v>71</v>
      </c>
      <c r="B1" s="623" t="s">
        <v>72</v>
      </c>
      <c r="C1" s="21" t="s">
        <v>73</v>
      </c>
      <c r="D1" s="28"/>
      <c r="E1" s="625" t="s">
        <v>74</v>
      </c>
      <c r="F1" s="8"/>
      <c r="G1" s="8"/>
      <c r="H1" s="8"/>
      <c r="I1" s="8"/>
      <c r="J1" s="8"/>
      <c r="K1" s="8"/>
      <c r="L1" s="8"/>
      <c r="M1" s="8"/>
      <c r="N1" s="8"/>
      <c r="O1" s="8"/>
      <c r="P1" s="8"/>
      <c r="Q1" s="8"/>
      <c r="R1" s="8"/>
      <c r="S1" s="8"/>
      <c r="T1" s="8"/>
      <c r="U1" s="8"/>
      <c r="V1" s="8"/>
      <c r="W1" s="8"/>
      <c r="X1" s="8"/>
      <c r="Y1" s="8"/>
      <c r="Z1" s="8"/>
    </row>
    <row r="2" spans="1:26" ht="12.75" customHeight="1">
      <c r="A2" s="622"/>
      <c r="B2" s="624"/>
      <c r="C2" s="9" t="s">
        <v>75</v>
      </c>
      <c r="D2" s="10" t="s">
        <v>76</v>
      </c>
      <c r="E2" s="622"/>
      <c r="F2" s="8"/>
      <c r="G2" s="8"/>
      <c r="H2" s="8"/>
      <c r="I2" s="8"/>
      <c r="J2" s="8"/>
      <c r="K2" s="8"/>
      <c r="L2" s="8"/>
      <c r="M2" s="8"/>
      <c r="N2" s="8"/>
      <c r="O2" s="8"/>
      <c r="P2" s="8"/>
      <c r="Q2" s="8"/>
      <c r="R2" s="8"/>
      <c r="S2" s="8"/>
      <c r="T2" s="8"/>
      <c r="U2" s="8"/>
      <c r="V2" s="8"/>
      <c r="W2" s="8"/>
      <c r="X2" s="8"/>
      <c r="Y2" s="8"/>
      <c r="Z2" s="8"/>
    </row>
    <row r="3" spans="1:26" ht="12.75" customHeight="1">
      <c r="A3" s="11"/>
      <c r="B3" s="298" t="s">
        <v>10</v>
      </c>
      <c r="C3" s="12"/>
      <c r="D3" s="25"/>
      <c r="E3" s="12"/>
      <c r="F3" s="13"/>
      <c r="G3" s="13"/>
      <c r="H3" s="13"/>
      <c r="I3" s="13"/>
      <c r="J3" s="13"/>
      <c r="K3" s="13"/>
      <c r="L3" s="13"/>
      <c r="M3" s="13"/>
      <c r="N3" s="13"/>
      <c r="O3" s="13"/>
      <c r="P3" s="13"/>
      <c r="Q3" s="13"/>
      <c r="R3" s="13"/>
      <c r="S3" s="13"/>
      <c r="T3" s="13"/>
      <c r="U3" s="13"/>
      <c r="V3" s="13"/>
      <c r="W3" s="13"/>
      <c r="X3" s="13"/>
      <c r="Y3" s="13"/>
      <c r="Z3" s="13"/>
    </row>
    <row r="4" spans="1:26" s="317" customFormat="1" ht="12.75" hidden="1" customHeight="1">
      <c r="A4" s="626">
        <v>2</v>
      </c>
      <c r="B4" s="312">
        <v>45667</v>
      </c>
      <c r="C4" s="313" t="s">
        <v>77</v>
      </c>
      <c r="D4" s="314" t="s">
        <v>78</v>
      </c>
      <c r="E4" s="315"/>
      <c r="F4" s="316"/>
      <c r="G4" s="316"/>
      <c r="H4" s="316"/>
      <c r="I4" s="316"/>
      <c r="J4" s="316"/>
      <c r="K4" s="316"/>
      <c r="L4" s="316"/>
      <c r="M4" s="316"/>
      <c r="N4" s="316"/>
      <c r="O4" s="316"/>
      <c r="P4" s="316"/>
      <c r="Q4" s="316"/>
      <c r="R4" s="316"/>
      <c r="S4" s="316"/>
      <c r="T4" s="316"/>
      <c r="U4" s="316"/>
      <c r="V4" s="316"/>
      <c r="W4" s="316"/>
      <c r="X4" s="316"/>
      <c r="Y4" s="316"/>
      <c r="Z4" s="316"/>
    </row>
    <row r="5" spans="1:26" s="317" customFormat="1" ht="24" hidden="1">
      <c r="A5" s="627"/>
      <c r="B5" s="628">
        <v>45715</v>
      </c>
      <c r="C5" s="313" t="s">
        <v>131</v>
      </c>
      <c r="D5" s="318" t="s">
        <v>132</v>
      </c>
      <c r="E5" s="315"/>
      <c r="F5" s="316"/>
      <c r="G5" s="316"/>
      <c r="H5" s="316"/>
      <c r="I5" s="316"/>
      <c r="J5" s="316"/>
      <c r="K5" s="316"/>
      <c r="L5" s="316"/>
      <c r="M5" s="316"/>
      <c r="N5" s="316"/>
      <c r="O5" s="316"/>
      <c r="P5" s="316"/>
      <c r="Q5" s="316"/>
      <c r="R5" s="316"/>
      <c r="S5" s="316"/>
      <c r="T5" s="316"/>
      <c r="U5" s="316"/>
      <c r="V5" s="316"/>
      <c r="W5" s="316"/>
      <c r="X5" s="316"/>
      <c r="Y5" s="316"/>
      <c r="Z5" s="316"/>
    </row>
    <row r="6" spans="1:26" s="317" customFormat="1" ht="24.9" hidden="1" customHeight="1">
      <c r="A6" s="627"/>
      <c r="B6" s="629"/>
      <c r="C6" s="313" t="s">
        <v>133</v>
      </c>
      <c r="D6" s="318" t="s">
        <v>134</v>
      </c>
      <c r="E6" s="315"/>
      <c r="F6" s="316"/>
      <c r="G6" s="316"/>
      <c r="H6" s="316"/>
      <c r="I6" s="316"/>
      <c r="J6" s="316"/>
      <c r="K6" s="316"/>
      <c r="L6" s="316"/>
      <c r="M6" s="316"/>
      <c r="N6" s="316"/>
      <c r="O6" s="316"/>
      <c r="P6" s="316"/>
      <c r="Q6" s="316"/>
      <c r="R6" s="316"/>
      <c r="S6" s="316"/>
      <c r="T6" s="316"/>
      <c r="U6" s="316"/>
      <c r="V6" s="316"/>
      <c r="W6" s="316"/>
      <c r="X6" s="316"/>
      <c r="Y6" s="316"/>
      <c r="Z6" s="316"/>
    </row>
    <row r="7" spans="1:26" s="317" customFormat="1" ht="12.75" hidden="1" customHeight="1">
      <c r="A7" s="627"/>
      <c r="B7" s="629"/>
      <c r="C7" s="313" t="s">
        <v>135</v>
      </c>
      <c r="D7" s="318" t="s">
        <v>136</v>
      </c>
      <c r="E7" s="315"/>
      <c r="F7" s="316"/>
      <c r="G7" s="316"/>
      <c r="H7" s="316"/>
      <c r="I7" s="316"/>
      <c r="J7" s="316"/>
      <c r="K7" s="316"/>
      <c r="L7" s="316"/>
      <c r="M7" s="316"/>
      <c r="N7" s="316"/>
      <c r="O7" s="316"/>
      <c r="P7" s="316"/>
      <c r="Q7" s="316"/>
      <c r="R7" s="316"/>
      <c r="S7" s="316"/>
      <c r="T7" s="316"/>
      <c r="U7" s="316"/>
      <c r="V7" s="316"/>
      <c r="W7" s="316"/>
      <c r="X7" s="316"/>
      <c r="Y7" s="316"/>
      <c r="Z7" s="316"/>
    </row>
    <row r="8" spans="1:26" s="317" customFormat="1" ht="81.599999999999994" hidden="1">
      <c r="A8" s="627"/>
      <c r="B8" s="629"/>
      <c r="C8" s="313" t="s">
        <v>190</v>
      </c>
      <c r="D8" s="508" t="s">
        <v>192</v>
      </c>
      <c r="E8" s="315"/>
      <c r="F8" s="316"/>
      <c r="G8" s="316"/>
      <c r="H8" s="316"/>
      <c r="I8" s="316"/>
      <c r="J8" s="316"/>
      <c r="K8" s="316"/>
      <c r="L8" s="316"/>
      <c r="M8" s="316"/>
      <c r="N8" s="316"/>
      <c r="O8" s="316"/>
      <c r="P8" s="316"/>
      <c r="Q8" s="316"/>
      <c r="R8" s="316"/>
      <c r="S8" s="316"/>
      <c r="T8" s="316"/>
      <c r="U8" s="316"/>
      <c r="V8" s="316"/>
      <c r="W8" s="316"/>
      <c r="X8" s="316"/>
      <c r="Y8" s="316"/>
      <c r="Z8" s="316"/>
    </row>
    <row r="9" spans="1:26" s="317" customFormat="1" ht="65.25" hidden="1" customHeight="1">
      <c r="A9" s="627"/>
      <c r="B9" s="629"/>
      <c r="C9" s="313" t="s">
        <v>199</v>
      </c>
      <c r="D9" s="318" t="s">
        <v>200</v>
      </c>
      <c r="E9" s="315"/>
      <c r="F9" s="316"/>
      <c r="G9" s="316"/>
      <c r="H9" s="316"/>
      <c r="I9" s="316"/>
      <c r="J9" s="316"/>
      <c r="K9" s="316"/>
      <c r="L9" s="316"/>
      <c r="M9" s="316"/>
      <c r="N9" s="316"/>
      <c r="O9" s="316"/>
      <c r="P9" s="316"/>
      <c r="Q9" s="316"/>
      <c r="R9" s="316"/>
      <c r="S9" s="316"/>
      <c r="T9" s="316"/>
      <c r="U9" s="316"/>
      <c r="V9" s="316"/>
      <c r="W9" s="316"/>
      <c r="X9" s="316"/>
      <c r="Y9" s="316"/>
      <c r="Z9" s="316"/>
    </row>
    <row r="10" spans="1:26" s="317" customFormat="1" ht="27" hidden="1" customHeight="1">
      <c r="A10" s="627"/>
      <c r="B10" s="630"/>
      <c r="C10" s="313" t="s">
        <v>201</v>
      </c>
      <c r="D10" s="318" t="s">
        <v>202</v>
      </c>
      <c r="E10" s="315"/>
      <c r="F10" s="316"/>
      <c r="G10" s="316"/>
      <c r="H10" s="316"/>
      <c r="I10" s="316"/>
      <c r="J10" s="316"/>
      <c r="K10" s="316"/>
      <c r="L10" s="316"/>
      <c r="M10" s="316"/>
      <c r="N10" s="316"/>
      <c r="O10" s="316"/>
      <c r="P10" s="316"/>
      <c r="Q10" s="316"/>
      <c r="R10" s="316"/>
      <c r="S10" s="316"/>
      <c r="T10" s="316"/>
      <c r="U10" s="316"/>
      <c r="V10" s="316"/>
      <c r="W10" s="316"/>
      <c r="X10" s="316"/>
      <c r="Y10" s="316"/>
      <c r="Z10" s="316"/>
    </row>
    <row r="11" spans="1:26" s="317" customFormat="1" ht="81.599999999999994">
      <c r="A11" s="617">
        <v>2</v>
      </c>
      <c r="B11" s="618">
        <v>45742</v>
      </c>
      <c r="C11" s="313" t="s">
        <v>190</v>
      </c>
      <c r="D11" s="507" t="s">
        <v>192</v>
      </c>
      <c r="E11" s="315"/>
      <c r="F11" s="316"/>
      <c r="G11" s="316"/>
      <c r="H11" s="316"/>
      <c r="I11" s="316"/>
      <c r="J11" s="316"/>
      <c r="K11" s="316"/>
      <c r="L11" s="316"/>
      <c r="M11" s="316"/>
      <c r="N11" s="316"/>
      <c r="O11" s="316"/>
      <c r="P11" s="316"/>
      <c r="Q11" s="316"/>
      <c r="R11" s="316"/>
      <c r="S11" s="316"/>
      <c r="T11" s="316"/>
      <c r="U11" s="316"/>
      <c r="V11" s="316"/>
      <c r="W11" s="316"/>
      <c r="X11" s="316"/>
      <c r="Y11" s="316"/>
      <c r="Z11" s="316"/>
    </row>
    <row r="12" spans="1:26" s="317" customFormat="1" ht="12">
      <c r="A12" s="617"/>
      <c r="B12" s="619"/>
      <c r="C12" s="313" t="s">
        <v>191</v>
      </c>
      <c r="D12" s="318" t="s">
        <v>198</v>
      </c>
      <c r="E12" s="315"/>
      <c r="F12" s="316"/>
      <c r="G12" s="316"/>
      <c r="H12" s="316"/>
      <c r="I12" s="316"/>
      <c r="J12" s="316"/>
      <c r="K12" s="316"/>
      <c r="L12" s="316"/>
      <c r="M12" s="316"/>
      <c r="N12" s="316"/>
      <c r="O12" s="316"/>
      <c r="P12" s="316"/>
      <c r="Q12" s="316"/>
      <c r="R12" s="316"/>
      <c r="S12" s="316"/>
      <c r="T12" s="316"/>
      <c r="U12" s="316"/>
      <c r="V12" s="316"/>
      <c r="W12" s="316"/>
      <c r="X12" s="316"/>
      <c r="Y12" s="316"/>
      <c r="Z12" s="316"/>
    </row>
    <row r="13" spans="1:26" s="317" customFormat="1" ht="12">
      <c r="A13" s="617"/>
      <c r="B13" s="619"/>
      <c r="C13" s="313" t="s">
        <v>195</v>
      </c>
      <c r="D13" s="318" t="s">
        <v>193</v>
      </c>
      <c r="E13" s="315"/>
      <c r="F13" s="316"/>
      <c r="G13" s="316"/>
      <c r="H13" s="316"/>
      <c r="I13" s="316"/>
      <c r="J13" s="316"/>
      <c r="K13" s="316"/>
      <c r="L13" s="316"/>
      <c r="M13" s="316"/>
      <c r="N13" s="316"/>
      <c r="O13" s="316"/>
      <c r="P13" s="316"/>
      <c r="Q13" s="316"/>
      <c r="R13" s="316"/>
      <c r="S13" s="316"/>
      <c r="T13" s="316"/>
      <c r="U13" s="316"/>
      <c r="V13" s="316"/>
      <c r="W13" s="316"/>
      <c r="X13" s="316"/>
      <c r="Y13" s="316"/>
      <c r="Z13" s="316"/>
    </row>
    <row r="14" spans="1:26" s="317" customFormat="1" ht="12">
      <c r="A14" s="617"/>
      <c r="B14" s="619"/>
      <c r="C14" s="313" t="s">
        <v>196</v>
      </c>
      <c r="D14" s="318" t="s">
        <v>193</v>
      </c>
      <c r="E14" s="315"/>
      <c r="F14" s="316"/>
      <c r="G14" s="316"/>
      <c r="H14" s="316"/>
      <c r="I14" s="316"/>
      <c r="J14" s="316"/>
      <c r="K14" s="316"/>
      <c r="L14" s="316"/>
      <c r="M14" s="316"/>
      <c r="N14" s="316"/>
      <c r="O14" s="316"/>
      <c r="P14" s="316"/>
      <c r="Q14" s="316"/>
      <c r="R14" s="316"/>
      <c r="S14" s="316"/>
      <c r="T14" s="316"/>
      <c r="U14" s="316"/>
      <c r="V14" s="316"/>
      <c r="W14" s="316"/>
      <c r="X14" s="316"/>
      <c r="Y14" s="316"/>
      <c r="Z14" s="316"/>
    </row>
    <row r="15" spans="1:26" s="317" customFormat="1" ht="12">
      <c r="A15" s="617"/>
      <c r="B15" s="619"/>
      <c r="C15" s="313" t="s">
        <v>212</v>
      </c>
      <c r="D15" s="318" t="s">
        <v>193</v>
      </c>
      <c r="E15" s="315"/>
      <c r="F15" s="316"/>
      <c r="G15" s="316"/>
      <c r="H15" s="316"/>
      <c r="I15" s="316"/>
      <c r="J15" s="316"/>
      <c r="K15" s="316"/>
      <c r="L15" s="316"/>
      <c r="M15" s="316"/>
      <c r="N15" s="316"/>
      <c r="O15" s="316"/>
      <c r="P15" s="316"/>
      <c r="Q15" s="316"/>
      <c r="R15" s="316"/>
      <c r="S15" s="316"/>
      <c r="T15" s="316"/>
      <c r="U15" s="316"/>
      <c r="V15" s="316"/>
      <c r="W15" s="316"/>
      <c r="X15" s="316"/>
      <c r="Y15" s="316"/>
      <c r="Z15" s="316"/>
    </row>
    <row r="16" spans="1:26" s="317" customFormat="1" ht="12">
      <c r="A16" s="617"/>
      <c r="B16" s="620"/>
      <c r="C16" s="313" t="s">
        <v>194</v>
      </c>
      <c r="D16" s="318" t="s">
        <v>197</v>
      </c>
      <c r="E16" s="315"/>
      <c r="F16" s="316"/>
      <c r="G16" s="316"/>
      <c r="H16" s="316"/>
      <c r="I16" s="316"/>
      <c r="J16" s="316"/>
      <c r="K16" s="316"/>
      <c r="L16" s="316"/>
      <c r="M16" s="316"/>
      <c r="N16" s="316"/>
      <c r="O16" s="316"/>
      <c r="P16" s="316"/>
      <c r="Q16" s="316"/>
      <c r="R16" s="316"/>
      <c r="S16" s="316"/>
      <c r="T16" s="316"/>
      <c r="U16" s="316"/>
      <c r="V16" s="316"/>
      <c r="W16" s="316"/>
      <c r="X16" s="316"/>
      <c r="Y16" s="316"/>
      <c r="Z16" s="316"/>
    </row>
    <row r="17" spans="1:26" s="317" customFormat="1" ht="24">
      <c r="A17" s="617">
        <v>2.1</v>
      </c>
      <c r="B17" s="618">
        <v>45964</v>
      </c>
      <c r="C17" s="313" t="s">
        <v>220</v>
      </c>
      <c r="D17" s="318" t="s">
        <v>225</v>
      </c>
      <c r="E17" s="315"/>
      <c r="F17" s="316"/>
      <c r="G17" s="316"/>
      <c r="H17" s="316"/>
      <c r="I17" s="316"/>
      <c r="J17" s="316"/>
      <c r="K17" s="316"/>
      <c r="L17" s="316"/>
      <c r="M17" s="316"/>
      <c r="N17" s="316"/>
      <c r="O17" s="316"/>
      <c r="P17" s="316"/>
      <c r="Q17" s="316"/>
      <c r="R17" s="316"/>
      <c r="S17" s="316"/>
      <c r="T17" s="316"/>
      <c r="U17" s="316"/>
      <c r="V17" s="316"/>
      <c r="W17" s="316"/>
      <c r="X17" s="316"/>
      <c r="Y17" s="316"/>
      <c r="Z17" s="316"/>
    </row>
    <row r="18" spans="1:26" s="317" customFormat="1" ht="12">
      <c r="A18" s="617"/>
      <c r="B18" s="619"/>
      <c r="C18" s="313" t="s">
        <v>221</v>
      </c>
      <c r="D18" s="318" t="s">
        <v>224</v>
      </c>
      <c r="E18" s="315"/>
      <c r="F18" s="316"/>
      <c r="G18" s="316"/>
      <c r="H18" s="316"/>
      <c r="I18" s="316"/>
      <c r="J18" s="316"/>
      <c r="K18" s="316"/>
      <c r="L18" s="316"/>
      <c r="M18" s="316"/>
      <c r="N18" s="316"/>
      <c r="O18" s="316"/>
      <c r="P18" s="316"/>
      <c r="Q18" s="316"/>
      <c r="R18" s="316"/>
      <c r="S18" s="316"/>
      <c r="T18" s="316"/>
      <c r="U18" s="316"/>
      <c r="V18" s="316"/>
      <c r="W18" s="316"/>
      <c r="X18" s="316"/>
      <c r="Y18" s="316"/>
      <c r="Z18" s="316"/>
    </row>
    <row r="19" spans="1:26" s="317" customFormat="1" ht="12">
      <c r="A19" s="617"/>
      <c r="B19" s="619"/>
      <c r="C19" s="313" t="s">
        <v>222</v>
      </c>
      <c r="D19" s="318" t="s">
        <v>223</v>
      </c>
      <c r="E19" s="315"/>
      <c r="F19" s="316"/>
      <c r="G19" s="316"/>
      <c r="H19" s="316"/>
      <c r="I19" s="316"/>
      <c r="J19" s="316"/>
      <c r="K19" s="316"/>
      <c r="L19" s="316"/>
      <c r="M19" s="316"/>
      <c r="N19" s="316"/>
      <c r="O19" s="316"/>
      <c r="P19" s="316"/>
      <c r="Q19" s="316"/>
      <c r="R19" s="316"/>
      <c r="S19" s="316"/>
      <c r="T19" s="316"/>
      <c r="U19" s="316"/>
      <c r="V19" s="316"/>
      <c r="W19" s="316"/>
      <c r="X19" s="316"/>
      <c r="Y19" s="316"/>
      <c r="Z19" s="316"/>
    </row>
    <row r="20" spans="1:26" s="317" customFormat="1" ht="24">
      <c r="A20" s="617"/>
      <c r="B20" s="619"/>
      <c r="C20" s="313" t="s">
        <v>227</v>
      </c>
      <c r="D20" s="318" t="s">
        <v>228</v>
      </c>
      <c r="E20" s="315"/>
      <c r="F20" s="316"/>
      <c r="G20" s="316"/>
      <c r="H20" s="316"/>
      <c r="I20" s="316"/>
      <c r="J20" s="316"/>
      <c r="K20" s="316"/>
      <c r="L20" s="316"/>
      <c r="M20" s="316"/>
      <c r="N20" s="316"/>
      <c r="O20" s="316"/>
      <c r="P20" s="316"/>
      <c r="Q20" s="316"/>
      <c r="R20" s="316"/>
      <c r="S20" s="316"/>
      <c r="T20" s="316"/>
      <c r="U20" s="316"/>
      <c r="V20" s="316"/>
      <c r="W20" s="316"/>
      <c r="X20" s="316"/>
      <c r="Y20" s="316"/>
      <c r="Z20" s="316"/>
    </row>
    <row r="21" spans="1:26" s="317" customFormat="1" ht="24">
      <c r="A21" s="617"/>
      <c r="B21" s="620"/>
      <c r="C21" s="313" t="s">
        <v>229</v>
      </c>
      <c r="D21" s="318" t="s">
        <v>230</v>
      </c>
      <c r="E21" s="315"/>
      <c r="F21" s="316"/>
      <c r="G21" s="316"/>
      <c r="H21" s="316"/>
      <c r="I21" s="316"/>
      <c r="J21" s="316"/>
      <c r="K21" s="316"/>
      <c r="L21" s="316"/>
      <c r="M21" s="316"/>
      <c r="N21" s="316"/>
      <c r="O21" s="316"/>
      <c r="P21" s="316"/>
      <c r="Q21" s="316"/>
      <c r="R21" s="316"/>
      <c r="S21" s="316"/>
      <c r="T21" s="316"/>
      <c r="U21" s="316"/>
      <c r="V21" s="316"/>
      <c r="W21" s="316"/>
      <c r="X21" s="316"/>
      <c r="Y21" s="316"/>
      <c r="Z21" s="316"/>
    </row>
    <row r="22" spans="1:26" s="317" customFormat="1" ht="12">
      <c r="A22" s="556"/>
      <c r="B22" s="555"/>
      <c r="C22" s="313"/>
      <c r="D22" s="318"/>
      <c r="E22" s="315"/>
      <c r="F22" s="316"/>
      <c r="G22" s="316"/>
      <c r="H22" s="316"/>
      <c r="I22" s="316"/>
      <c r="J22" s="316"/>
      <c r="K22" s="316"/>
      <c r="L22" s="316"/>
      <c r="M22" s="316"/>
      <c r="N22" s="316"/>
      <c r="O22" s="316"/>
      <c r="P22" s="316"/>
      <c r="Q22" s="316"/>
      <c r="R22" s="316"/>
      <c r="S22" s="316"/>
      <c r="T22" s="316"/>
      <c r="U22" s="316"/>
      <c r="V22" s="316"/>
      <c r="W22" s="316"/>
      <c r="X22" s="316"/>
      <c r="Y22" s="316"/>
      <c r="Z22" s="316"/>
    </row>
    <row r="23" spans="1:26" s="317" customFormat="1" ht="12.75" customHeight="1">
      <c r="A23" s="311"/>
      <c r="B23" s="312"/>
      <c r="C23" s="313"/>
      <c r="D23" s="318"/>
      <c r="E23" s="315"/>
      <c r="F23" s="316"/>
      <c r="G23" s="316"/>
      <c r="H23" s="316"/>
      <c r="I23" s="316"/>
      <c r="J23" s="316"/>
      <c r="K23" s="316"/>
      <c r="L23" s="316"/>
      <c r="M23" s="316"/>
      <c r="N23" s="316"/>
      <c r="O23" s="316"/>
      <c r="P23" s="316"/>
      <c r="Q23" s="316"/>
      <c r="R23" s="316"/>
      <c r="S23" s="316"/>
      <c r="T23" s="316"/>
      <c r="U23" s="316"/>
      <c r="V23" s="316"/>
      <c r="W23" s="316"/>
      <c r="X23" s="316"/>
      <c r="Y23" s="316"/>
      <c r="Z23" s="316"/>
    </row>
    <row r="24" spans="1:26" ht="12.75" customHeight="1">
      <c r="A24" s="15"/>
      <c r="B24" s="299" t="s">
        <v>10</v>
      </c>
      <c r="C24" s="16"/>
      <c r="D24" s="26"/>
      <c r="E24" s="17"/>
      <c r="F24" s="18"/>
      <c r="G24" s="18"/>
      <c r="H24" s="18"/>
      <c r="I24" s="18"/>
      <c r="J24" s="18"/>
      <c r="K24" s="18"/>
      <c r="L24" s="18"/>
      <c r="M24" s="18"/>
      <c r="N24" s="18"/>
      <c r="O24" s="18"/>
      <c r="P24" s="18"/>
      <c r="Q24" s="18"/>
      <c r="R24" s="18"/>
      <c r="S24" s="18"/>
      <c r="T24" s="18"/>
      <c r="U24" s="18"/>
      <c r="V24" s="18"/>
      <c r="W24" s="18"/>
      <c r="X24" s="18"/>
      <c r="Y24" s="18"/>
      <c r="Z24" s="18"/>
    </row>
    <row r="25" spans="1:26" ht="12.75" customHeight="1">
      <c r="A25" s="19"/>
      <c r="B25" s="300"/>
      <c r="C25" s="19"/>
      <c r="D25" s="27"/>
      <c r="E25" s="20"/>
      <c r="F25" s="14"/>
      <c r="G25" s="14"/>
      <c r="H25" s="14"/>
      <c r="I25" s="14"/>
      <c r="J25" s="14"/>
      <c r="K25" s="14"/>
      <c r="L25" s="14"/>
      <c r="M25" s="14"/>
      <c r="N25" s="14"/>
      <c r="O25" s="14"/>
      <c r="P25" s="14"/>
      <c r="Q25" s="14"/>
      <c r="R25" s="14"/>
      <c r="S25" s="14"/>
      <c r="T25" s="14"/>
      <c r="U25" s="14"/>
      <c r="V25" s="14"/>
      <c r="W25" s="14"/>
      <c r="X25" s="14"/>
      <c r="Y25" s="14"/>
      <c r="Z25" s="14"/>
    </row>
    <row r="26" spans="1:26" ht="12.75" customHeight="1">
      <c r="A26" s="19"/>
      <c r="B26" s="300"/>
      <c r="C26" s="19"/>
      <c r="D26" s="27"/>
      <c r="E26" s="20"/>
      <c r="F26" s="14"/>
      <c r="G26" s="14"/>
      <c r="H26" s="14"/>
      <c r="I26" s="14"/>
      <c r="J26" s="14"/>
      <c r="K26" s="14"/>
      <c r="L26" s="14"/>
      <c r="M26" s="14"/>
      <c r="N26" s="14"/>
      <c r="O26" s="14"/>
      <c r="P26" s="14"/>
      <c r="Q26" s="14"/>
      <c r="R26" s="14"/>
      <c r="S26" s="14"/>
      <c r="T26" s="14"/>
      <c r="U26" s="14"/>
      <c r="V26" s="14"/>
      <c r="W26" s="14"/>
      <c r="X26" s="14"/>
      <c r="Y26" s="14"/>
      <c r="Z26" s="14"/>
    </row>
    <row r="27" spans="1:26" ht="12.75" customHeight="1">
      <c r="A27" s="19"/>
      <c r="B27" s="300"/>
      <c r="C27" s="19"/>
      <c r="D27" s="27"/>
      <c r="E27" s="20"/>
      <c r="F27" s="14"/>
      <c r="G27" s="14"/>
      <c r="H27" s="14"/>
      <c r="I27" s="14"/>
      <c r="J27" s="14"/>
      <c r="K27" s="14"/>
      <c r="L27" s="14"/>
      <c r="M27" s="14"/>
      <c r="N27" s="14"/>
      <c r="O27" s="14"/>
      <c r="P27" s="14"/>
      <c r="Q27" s="14"/>
      <c r="R27" s="14"/>
      <c r="S27" s="14"/>
      <c r="T27" s="14"/>
      <c r="U27" s="14"/>
      <c r="V27" s="14"/>
      <c r="W27" s="14"/>
      <c r="X27" s="14"/>
      <c r="Y27" s="14"/>
      <c r="Z27" s="14"/>
    </row>
    <row r="28" spans="1:26" ht="12.75" customHeight="1">
      <c r="A28" s="19"/>
      <c r="B28" s="300"/>
      <c r="C28" s="19"/>
      <c r="D28" s="27"/>
      <c r="E28" s="20"/>
      <c r="F28" s="14"/>
      <c r="G28" s="14"/>
      <c r="H28" s="14"/>
      <c r="I28" s="14"/>
      <c r="J28" s="14"/>
      <c r="K28" s="14"/>
      <c r="L28" s="14"/>
      <c r="M28" s="14"/>
      <c r="N28" s="14"/>
      <c r="O28" s="14"/>
      <c r="P28" s="14"/>
      <c r="Q28" s="14"/>
      <c r="R28" s="14"/>
      <c r="S28" s="14"/>
      <c r="T28" s="14"/>
      <c r="U28" s="14"/>
      <c r="V28" s="14"/>
      <c r="W28" s="14"/>
      <c r="X28" s="14"/>
      <c r="Y28" s="14"/>
      <c r="Z28" s="14"/>
    </row>
    <row r="29" spans="1:26" ht="12.75" customHeight="1">
      <c r="A29" s="19"/>
      <c r="B29" s="300"/>
      <c r="C29" s="19"/>
      <c r="D29" s="27"/>
      <c r="E29" s="20"/>
      <c r="F29" s="14"/>
      <c r="G29" s="14"/>
      <c r="H29" s="14"/>
      <c r="I29" s="14"/>
      <c r="J29" s="14"/>
      <c r="K29" s="14"/>
      <c r="L29" s="14"/>
      <c r="M29" s="14"/>
      <c r="N29" s="14"/>
      <c r="O29" s="14"/>
      <c r="P29" s="14"/>
      <c r="Q29" s="14"/>
      <c r="R29" s="14"/>
      <c r="S29" s="14"/>
      <c r="T29" s="14"/>
      <c r="U29" s="14"/>
      <c r="V29" s="14"/>
      <c r="W29" s="14"/>
      <c r="X29" s="14"/>
      <c r="Y29" s="14"/>
      <c r="Z29" s="14"/>
    </row>
    <row r="30" spans="1:26" ht="12.75" customHeight="1">
      <c r="A30" s="19"/>
      <c r="B30" s="300"/>
      <c r="C30" s="19"/>
      <c r="D30" s="27"/>
      <c r="E30" s="20"/>
      <c r="F30" s="14"/>
      <c r="G30" s="14"/>
      <c r="H30" s="14"/>
      <c r="I30" s="14"/>
      <c r="J30" s="14"/>
      <c r="K30" s="14"/>
      <c r="L30" s="14"/>
      <c r="M30" s="14"/>
      <c r="N30" s="14"/>
      <c r="O30" s="14"/>
      <c r="P30" s="14"/>
      <c r="Q30" s="14"/>
      <c r="R30" s="14"/>
      <c r="S30" s="14"/>
      <c r="T30" s="14"/>
      <c r="U30" s="14"/>
      <c r="V30" s="14"/>
      <c r="W30" s="14"/>
      <c r="X30" s="14"/>
      <c r="Y30" s="14"/>
      <c r="Z30" s="14"/>
    </row>
    <row r="31" spans="1:26" ht="12.75" customHeight="1">
      <c r="A31" s="19"/>
      <c r="B31" s="300"/>
      <c r="C31" s="19"/>
      <c r="D31" s="27"/>
      <c r="E31" s="20"/>
      <c r="F31" s="14"/>
      <c r="G31" s="14"/>
      <c r="H31" s="14"/>
      <c r="I31" s="14"/>
      <c r="J31" s="14"/>
      <c r="K31" s="14"/>
      <c r="L31" s="14"/>
      <c r="M31" s="14"/>
      <c r="N31" s="14"/>
      <c r="O31" s="14"/>
      <c r="P31" s="14"/>
      <c r="Q31" s="14"/>
      <c r="R31" s="14"/>
      <c r="S31" s="14"/>
      <c r="T31" s="14"/>
      <c r="U31" s="14"/>
      <c r="V31" s="14"/>
      <c r="W31" s="14"/>
      <c r="X31" s="14"/>
      <c r="Y31" s="14"/>
      <c r="Z31" s="14"/>
    </row>
    <row r="32" spans="1:26" ht="12.75" customHeight="1">
      <c r="A32" s="19"/>
      <c r="B32" s="300"/>
      <c r="C32" s="19"/>
      <c r="D32" s="27"/>
      <c r="E32" s="20"/>
      <c r="F32" s="14"/>
      <c r="G32" s="14"/>
      <c r="H32" s="14"/>
      <c r="I32" s="14"/>
      <c r="J32" s="14"/>
      <c r="K32" s="14"/>
      <c r="L32" s="14"/>
      <c r="M32" s="14"/>
      <c r="N32" s="14"/>
      <c r="O32" s="14"/>
      <c r="P32" s="14"/>
      <c r="Q32" s="14"/>
      <c r="R32" s="14"/>
      <c r="S32" s="14"/>
      <c r="T32" s="14"/>
      <c r="U32" s="14"/>
      <c r="V32" s="14"/>
      <c r="W32" s="14"/>
      <c r="X32" s="14"/>
      <c r="Y32" s="14"/>
      <c r="Z32" s="14"/>
    </row>
    <row r="33" spans="1:26" ht="12.75" customHeight="1">
      <c r="A33" s="19"/>
      <c r="B33" s="300"/>
      <c r="C33" s="19"/>
      <c r="D33" s="27"/>
      <c r="E33" s="20"/>
      <c r="F33" s="14"/>
      <c r="G33" s="14"/>
      <c r="H33" s="14"/>
      <c r="I33" s="14"/>
      <c r="J33" s="14"/>
      <c r="K33" s="14"/>
      <c r="L33" s="14"/>
      <c r="M33" s="14"/>
      <c r="N33" s="14"/>
      <c r="O33" s="14"/>
      <c r="P33" s="14"/>
      <c r="Q33" s="14"/>
      <c r="R33" s="14"/>
      <c r="S33" s="14"/>
      <c r="T33" s="14"/>
      <c r="U33" s="14"/>
      <c r="V33" s="14"/>
      <c r="W33" s="14"/>
      <c r="X33" s="14"/>
      <c r="Y33" s="14"/>
      <c r="Z33" s="14"/>
    </row>
    <row r="34" spans="1:26" ht="12.75" customHeight="1">
      <c r="A34" s="19"/>
      <c r="B34" s="300"/>
      <c r="C34" s="19"/>
      <c r="D34" s="27"/>
      <c r="E34" s="20"/>
      <c r="F34" s="14"/>
      <c r="G34" s="14"/>
      <c r="H34" s="14"/>
      <c r="I34" s="14"/>
      <c r="J34" s="14"/>
      <c r="K34" s="14"/>
      <c r="L34" s="14"/>
      <c r="M34" s="14"/>
      <c r="N34" s="14"/>
      <c r="O34" s="14"/>
      <c r="P34" s="14"/>
      <c r="Q34" s="14"/>
      <c r="R34" s="14"/>
      <c r="S34" s="14"/>
      <c r="T34" s="14"/>
      <c r="U34" s="14"/>
      <c r="V34" s="14"/>
      <c r="W34" s="14"/>
      <c r="X34" s="14"/>
      <c r="Y34" s="14"/>
      <c r="Z34" s="14"/>
    </row>
    <row r="35" spans="1:26" ht="12.75" customHeight="1">
      <c r="A35" s="19"/>
      <c r="B35" s="300"/>
      <c r="C35" s="19"/>
      <c r="D35" s="27"/>
      <c r="E35" s="20"/>
      <c r="F35" s="14"/>
      <c r="G35" s="14"/>
      <c r="H35" s="14"/>
      <c r="I35" s="14"/>
      <c r="J35" s="14"/>
      <c r="K35" s="14"/>
      <c r="L35" s="14"/>
      <c r="M35" s="14"/>
      <c r="N35" s="14"/>
      <c r="O35" s="14"/>
      <c r="P35" s="14"/>
      <c r="Q35" s="14"/>
      <c r="R35" s="14"/>
      <c r="S35" s="14"/>
      <c r="T35" s="14"/>
      <c r="U35" s="14"/>
      <c r="V35" s="14"/>
      <c r="W35" s="14"/>
      <c r="X35" s="14"/>
      <c r="Y35" s="14"/>
      <c r="Z35" s="14"/>
    </row>
    <row r="36" spans="1:26" ht="12.75" customHeight="1">
      <c r="A36" s="19"/>
      <c r="B36" s="300"/>
      <c r="C36" s="19"/>
      <c r="D36" s="27"/>
      <c r="E36" s="20"/>
      <c r="F36" s="14"/>
      <c r="G36" s="14"/>
      <c r="H36" s="14"/>
      <c r="I36" s="14"/>
      <c r="J36" s="14"/>
      <c r="K36" s="14"/>
      <c r="L36" s="14"/>
      <c r="M36" s="14"/>
      <c r="N36" s="14"/>
      <c r="O36" s="14"/>
      <c r="P36" s="14"/>
      <c r="Q36" s="14"/>
      <c r="R36" s="14"/>
      <c r="S36" s="14"/>
      <c r="T36" s="14"/>
      <c r="U36" s="14"/>
      <c r="V36" s="14"/>
      <c r="W36" s="14"/>
      <c r="X36" s="14"/>
      <c r="Y36" s="14"/>
      <c r="Z36" s="14"/>
    </row>
    <row r="37" spans="1:26" ht="12.75" customHeight="1">
      <c r="A37" s="19"/>
      <c r="B37" s="300"/>
      <c r="C37" s="19"/>
      <c r="D37" s="27"/>
      <c r="E37" s="20"/>
      <c r="F37" s="14"/>
      <c r="G37" s="14"/>
      <c r="H37" s="14"/>
      <c r="I37" s="14"/>
      <c r="J37" s="14"/>
      <c r="K37" s="14"/>
      <c r="L37" s="14"/>
      <c r="M37" s="14"/>
      <c r="N37" s="14"/>
      <c r="O37" s="14"/>
      <c r="P37" s="14"/>
      <c r="Q37" s="14"/>
      <c r="R37" s="14"/>
      <c r="S37" s="14"/>
      <c r="T37" s="14"/>
      <c r="U37" s="14"/>
      <c r="V37" s="14"/>
      <c r="W37" s="14"/>
      <c r="X37" s="14"/>
      <c r="Y37" s="14"/>
      <c r="Z37" s="14"/>
    </row>
    <row r="38" spans="1:26" ht="12.75" customHeight="1">
      <c r="A38" s="19"/>
      <c r="B38" s="300"/>
      <c r="C38" s="19"/>
      <c r="D38" s="27"/>
      <c r="E38" s="20"/>
      <c r="F38" s="14"/>
      <c r="G38" s="14"/>
      <c r="H38" s="14"/>
      <c r="I38" s="14"/>
      <c r="J38" s="14"/>
      <c r="K38" s="14"/>
      <c r="L38" s="14"/>
      <c r="M38" s="14"/>
      <c r="N38" s="14"/>
      <c r="O38" s="14"/>
      <c r="P38" s="14"/>
      <c r="Q38" s="14"/>
      <c r="R38" s="14"/>
      <c r="S38" s="14"/>
      <c r="T38" s="14"/>
      <c r="U38" s="14"/>
      <c r="V38" s="14"/>
      <c r="W38" s="14"/>
      <c r="X38" s="14"/>
      <c r="Y38" s="14"/>
      <c r="Z38" s="14"/>
    </row>
    <row r="39" spans="1:26" ht="12.75" customHeight="1">
      <c r="A39" s="19"/>
      <c r="B39" s="300"/>
      <c r="C39" s="19"/>
      <c r="D39" s="27"/>
      <c r="E39" s="20"/>
      <c r="F39" s="14"/>
      <c r="G39" s="14"/>
      <c r="H39" s="14"/>
      <c r="I39" s="14"/>
      <c r="J39" s="14"/>
      <c r="K39" s="14"/>
      <c r="L39" s="14"/>
      <c r="M39" s="14"/>
      <c r="N39" s="14"/>
      <c r="O39" s="14"/>
      <c r="P39" s="14"/>
      <c r="Q39" s="14"/>
      <c r="R39" s="14"/>
      <c r="S39" s="14"/>
      <c r="T39" s="14"/>
      <c r="U39" s="14"/>
      <c r="V39" s="14"/>
      <c r="W39" s="14"/>
      <c r="X39" s="14"/>
      <c r="Y39" s="14"/>
      <c r="Z39" s="14"/>
    </row>
    <row r="40" spans="1:26" ht="12.75" customHeight="1">
      <c r="A40" s="19"/>
      <c r="B40" s="300"/>
      <c r="C40" s="19"/>
      <c r="D40" s="27"/>
      <c r="E40" s="20"/>
      <c r="F40" s="14"/>
      <c r="G40" s="14"/>
      <c r="H40" s="14"/>
      <c r="I40" s="14"/>
      <c r="J40" s="14"/>
      <c r="K40" s="14"/>
      <c r="L40" s="14"/>
      <c r="M40" s="14"/>
      <c r="N40" s="14"/>
      <c r="O40" s="14"/>
      <c r="P40" s="14"/>
      <c r="Q40" s="14"/>
      <c r="R40" s="14"/>
      <c r="S40" s="14"/>
      <c r="T40" s="14"/>
      <c r="U40" s="14"/>
      <c r="V40" s="14"/>
      <c r="W40" s="14"/>
      <c r="X40" s="14"/>
      <c r="Y40" s="14"/>
      <c r="Z40" s="14"/>
    </row>
    <row r="41" spans="1:26" ht="12.75" customHeight="1">
      <c r="A41" s="19"/>
      <c r="B41" s="300"/>
      <c r="C41" s="19"/>
      <c r="D41" s="27"/>
      <c r="E41" s="20"/>
      <c r="F41" s="14"/>
      <c r="G41" s="14"/>
      <c r="H41" s="14"/>
      <c r="I41" s="14"/>
      <c r="J41" s="14"/>
      <c r="K41" s="14"/>
      <c r="L41" s="14"/>
      <c r="M41" s="14"/>
      <c r="N41" s="14"/>
      <c r="O41" s="14"/>
      <c r="P41" s="14"/>
      <c r="Q41" s="14"/>
      <c r="R41" s="14"/>
      <c r="S41" s="14"/>
      <c r="T41" s="14"/>
      <c r="U41" s="14"/>
      <c r="V41" s="14"/>
      <c r="W41" s="14"/>
      <c r="X41" s="14"/>
      <c r="Y41" s="14"/>
      <c r="Z41" s="14"/>
    </row>
    <row r="42" spans="1:26" ht="12.75" customHeight="1">
      <c r="A42" s="19"/>
      <c r="B42" s="300"/>
      <c r="C42" s="19"/>
      <c r="D42" s="27"/>
      <c r="E42" s="20"/>
      <c r="F42" s="14"/>
      <c r="G42" s="14"/>
      <c r="H42" s="14"/>
      <c r="I42" s="14"/>
      <c r="J42" s="14"/>
      <c r="K42" s="14"/>
      <c r="L42" s="14"/>
      <c r="M42" s="14"/>
      <c r="N42" s="14"/>
      <c r="O42" s="14"/>
      <c r="P42" s="14"/>
      <c r="Q42" s="14"/>
      <c r="R42" s="14"/>
      <c r="S42" s="14"/>
      <c r="T42" s="14"/>
      <c r="U42" s="14"/>
      <c r="V42" s="14"/>
      <c r="W42" s="14"/>
      <c r="X42" s="14"/>
      <c r="Y42" s="14"/>
      <c r="Z42" s="14"/>
    </row>
    <row r="43" spans="1:26" ht="12.75" customHeight="1">
      <c r="A43" s="19"/>
      <c r="B43" s="300"/>
      <c r="C43" s="19"/>
      <c r="D43" s="27"/>
      <c r="E43" s="20"/>
      <c r="F43" s="14"/>
      <c r="G43" s="14"/>
      <c r="H43" s="14"/>
      <c r="I43" s="14"/>
      <c r="J43" s="14"/>
      <c r="K43" s="14"/>
      <c r="L43" s="14"/>
      <c r="M43" s="14"/>
      <c r="N43" s="14"/>
      <c r="O43" s="14"/>
      <c r="P43" s="14"/>
      <c r="Q43" s="14"/>
      <c r="R43" s="14"/>
      <c r="S43" s="14"/>
      <c r="T43" s="14"/>
      <c r="U43" s="14"/>
      <c r="V43" s="14"/>
      <c r="W43" s="14"/>
      <c r="X43" s="14"/>
      <c r="Y43" s="14"/>
      <c r="Z43" s="14"/>
    </row>
    <row r="44" spans="1:26" ht="12.75" customHeight="1">
      <c r="A44" s="19"/>
      <c r="B44" s="300"/>
      <c r="C44" s="19"/>
      <c r="D44" s="27"/>
      <c r="E44" s="20"/>
      <c r="F44" s="14"/>
      <c r="G44" s="14"/>
      <c r="H44" s="14"/>
      <c r="I44" s="14"/>
      <c r="J44" s="14"/>
      <c r="K44" s="14"/>
      <c r="L44" s="14"/>
      <c r="M44" s="14"/>
      <c r="N44" s="14"/>
      <c r="O44" s="14"/>
      <c r="P44" s="14"/>
      <c r="Q44" s="14"/>
      <c r="R44" s="14"/>
      <c r="S44" s="14"/>
      <c r="T44" s="14"/>
      <c r="U44" s="14"/>
      <c r="V44" s="14"/>
      <c r="W44" s="14"/>
      <c r="X44" s="14"/>
      <c r="Y44" s="14"/>
      <c r="Z44" s="14"/>
    </row>
    <row r="45" spans="1:26" ht="12.75" customHeight="1">
      <c r="A45" s="19"/>
      <c r="B45" s="300"/>
      <c r="C45" s="19"/>
      <c r="D45" s="27"/>
      <c r="E45" s="20"/>
      <c r="F45" s="14"/>
      <c r="G45" s="14"/>
      <c r="H45" s="14"/>
      <c r="I45" s="14"/>
      <c r="J45" s="14"/>
      <c r="K45" s="14"/>
      <c r="L45" s="14"/>
      <c r="M45" s="14"/>
      <c r="N45" s="14"/>
      <c r="O45" s="14"/>
      <c r="P45" s="14"/>
      <c r="Q45" s="14"/>
      <c r="R45" s="14"/>
      <c r="S45" s="14"/>
      <c r="T45" s="14"/>
      <c r="U45" s="14"/>
      <c r="V45" s="14"/>
      <c r="W45" s="14"/>
      <c r="X45" s="14"/>
      <c r="Y45" s="14"/>
      <c r="Z45" s="14"/>
    </row>
    <row r="46" spans="1:26" ht="12.75" customHeight="1">
      <c r="A46" s="19"/>
      <c r="B46" s="300"/>
      <c r="C46" s="19"/>
      <c r="D46" s="27"/>
      <c r="E46" s="20"/>
      <c r="F46" s="14"/>
      <c r="G46" s="14"/>
      <c r="H46" s="14"/>
      <c r="I46" s="14"/>
      <c r="J46" s="14"/>
      <c r="K46" s="14"/>
      <c r="L46" s="14"/>
      <c r="M46" s="14"/>
      <c r="N46" s="14"/>
      <c r="O46" s="14"/>
      <c r="P46" s="14"/>
      <c r="Q46" s="14"/>
      <c r="R46" s="14"/>
      <c r="S46" s="14"/>
      <c r="T46" s="14"/>
      <c r="U46" s="14"/>
      <c r="V46" s="14"/>
      <c r="W46" s="14"/>
      <c r="X46" s="14"/>
      <c r="Y46" s="14"/>
      <c r="Z46" s="14"/>
    </row>
    <row r="47" spans="1:26" ht="12.75" customHeight="1">
      <c r="A47" s="19"/>
      <c r="B47" s="300"/>
      <c r="C47" s="19"/>
      <c r="D47" s="27"/>
      <c r="E47" s="20"/>
      <c r="F47" s="14"/>
      <c r="G47" s="14"/>
      <c r="H47" s="14"/>
      <c r="I47" s="14"/>
      <c r="J47" s="14"/>
      <c r="K47" s="14"/>
      <c r="L47" s="14"/>
      <c r="M47" s="14"/>
      <c r="N47" s="14"/>
      <c r="O47" s="14"/>
      <c r="P47" s="14"/>
      <c r="Q47" s="14"/>
      <c r="R47" s="14"/>
      <c r="S47" s="14"/>
      <c r="T47" s="14"/>
      <c r="U47" s="14"/>
      <c r="V47" s="14"/>
      <c r="W47" s="14"/>
      <c r="X47" s="14"/>
      <c r="Y47" s="14"/>
      <c r="Z47" s="14"/>
    </row>
    <row r="48" spans="1:26" ht="12.75" customHeight="1">
      <c r="A48" s="19"/>
      <c r="B48" s="300"/>
      <c r="C48" s="19"/>
      <c r="D48" s="27"/>
      <c r="E48" s="20"/>
      <c r="F48" s="14"/>
      <c r="G48" s="14"/>
      <c r="H48" s="14"/>
      <c r="I48" s="14"/>
      <c r="J48" s="14"/>
      <c r="K48" s="14"/>
      <c r="L48" s="14"/>
      <c r="M48" s="14"/>
      <c r="N48" s="14"/>
      <c r="O48" s="14"/>
      <c r="P48" s="14"/>
      <c r="Q48" s="14"/>
      <c r="R48" s="14"/>
      <c r="S48" s="14"/>
      <c r="T48" s="14"/>
      <c r="U48" s="14"/>
      <c r="V48" s="14"/>
      <c r="W48" s="14"/>
      <c r="X48" s="14"/>
      <c r="Y48" s="14"/>
      <c r="Z48" s="14"/>
    </row>
    <row r="49" spans="1:26" ht="12.75" customHeight="1">
      <c r="A49" s="19"/>
      <c r="B49" s="300"/>
      <c r="C49" s="19"/>
      <c r="D49" s="27"/>
      <c r="E49" s="20"/>
      <c r="F49" s="14"/>
      <c r="G49" s="14"/>
      <c r="H49" s="14"/>
      <c r="I49" s="14"/>
      <c r="J49" s="14"/>
      <c r="K49" s="14"/>
      <c r="L49" s="14"/>
      <c r="M49" s="14"/>
      <c r="N49" s="14"/>
      <c r="O49" s="14"/>
      <c r="P49" s="14"/>
      <c r="Q49" s="14"/>
      <c r="R49" s="14"/>
      <c r="S49" s="14"/>
      <c r="T49" s="14"/>
      <c r="U49" s="14"/>
      <c r="V49" s="14"/>
      <c r="W49" s="14"/>
      <c r="X49" s="14"/>
      <c r="Y49" s="14"/>
      <c r="Z49" s="14"/>
    </row>
    <row r="50" spans="1:26" ht="12.75" customHeight="1">
      <c r="A50" s="19"/>
      <c r="B50" s="300"/>
      <c r="C50" s="19"/>
      <c r="D50" s="27"/>
      <c r="E50" s="20"/>
      <c r="F50" s="14"/>
      <c r="G50" s="14"/>
      <c r="H50" s="14"/>
      <c r="I50" s="14"/>
      <c r="J50" s="14"/>
      <c r="K50" s="14"/>
      <c r="L50" s="14"/>
      <c r="M50" s="14"/>
      <c r="N50" s="14"/>
      <c r="O50" s="14"/>
      <c r="P50" s="14"/>
      <c r="Q50" s="14"/>
      <c r="R50" s="14"/>
      <c r="S50" s="14"/>
      <c r="T50" s="14"/>
      <c r="U50" s="14"/>
      <c r="V50" s="14"/>
      <c r="W50" s="14"/>
      <c r="X50" s="14"/>
      <c r="Y50" s="14"/>
      <c r="Z50" s="14"/>
    </row>
    <row r="51" spans="1:26" ht="14.25" customHeight="1">
      <c r="A51" s="19"/>
      <c r="B51" s="300"/>
      <c r="C51" s="19"/>
      <c r="D51" s="27"/>
      <c r="E51" s="20"/>
      <c r="F51" s="14"/>
      <c r="G51" s="14"/>
      <c r="H51" s="14"/>
      <c r="I51" s="14"/>
      <c r="J51" s="14"/>
      <c r="K51" s="14"/>
      <c r="L51" s="14"/>
      <c r="M51" s="14"/>
      <c r="N51" s="14"/>
      <c r="O51" s="14"/>
      <c r="P51" s="14"/>
      <c r="Q51" s="14"/>
      <c r="R51" s="14"/>
      <c r="S51" s="14"/>
      <c r="T51" s="14"/>
      <c r="U51" s="14"/>
      <c r="V51" s="14"/>
      <c r="W51" s="14"/>
      <c r="X51" s="14"/>
      <c r="Y51" s="14"/>
      <c r="Z51" s="14"/>
    </row>
    <row r="52" spans="1:26" ht="12.75" customHeight="1">
      <c r="A52" s="19"/>
      <c r="B52" s="300"/>
      <c r="C52" s="19"/>
      <c r="D52" s="27"/>
      <c r="E52" s="20"/>
      <c r="F52" s="14"/>
      <c r="G52" s="14"/>
      <c r="H52" s="14"/>
      <c r="I52" s="14"/>
      <c r="J52" s="14"/>
      <c r="K52" s="14"/>
      <c r="L52" s="14"/>
      <c r="M52" s="14"/>
      <c r="N52" s="14"/>
      <c r="O52" s="14"/>
      <c r="P52" s="14"/>
      <c r="Q52" s="14"/>
      <c r="R52" s="14"/>
      <c r="S52" s="14"/>
      <c r="T52" s="14"/>
      <c r="U52" s="14"/>
      <c r="V52" s="14"/>
      <c r="W52" s="14"/>
      <c r="X52" s="14"/>
      <c r="Y52" s="14"/>
      <c r="Z52" s="14"/>
    </row>
    <row r="53" spans="1:26" ht="12.75" customHeight="1">
      <c r="A53" s="19"/>
      <c r="B53" s="300"/>
      <c r="C53" s="19"/>
      <c r="D53" s="27"/>
      <c r="E53" s="20"/>
      <c r="F53" s="14"/>
      <c r="G53" s="14"/>
      <c r="H53" s="14"/>
      <c r="I53" s="14"/>
      <c r="J53" s="14"/>
      <c r="K53" s="14"/>
      <c r="L53" s="14"/>
      <c r="M53" s="14"/>
      <c r="N53" s="14"/>
      <c r="O53" s="14"/>
      <c r="P53" s="14"/>
      <c r="Q53" s="14"/>
      <c r="R53" s="14"/>
      <c r="S53" s="14"/>
      <c r="T53" s="14"/>
      <c r="U53" s="14"/>
      <c r="V53" s="14"/>
      <c r="W53" s="14"/>
      <c r="X53" s="14"/>
      <c r="Y53" s="14"/>
      <c r="Z53" s="14"/>
    </row>
    <row r="54" spans="1:26" ht="12.75" customHeight="1">
      <c r="A54" s="19"/>
      <c r="B54" s="300"/>
      <c r="C54" s="19"/>
      <c r="D54" s="27"/>
      <c r="E54" s="20"/>
      <c r="F54" s="14"/>
      <c r="G54" s="14"/>
      <c r="H54" s="14"/>
      <c r="I54" s="14"/>
      <c r="J54" s="14"/>
      <c r="K54" s="14"/>
      <c r="L54" s="14"/>
      <c r="M54" s="14"/>
      <c r="N54" s="14"/>
      <c r="O54" s="14"/>
      <c r="P54" s="14"/>
      <c r="Q54" s="14"/>
      <c r="R54" s="14"/>
      <c r="S54" s="14"/>
      <c r="T54" s="14"/>
      <c r="U54" s="14"/>
      <c r="V54" s="14"/>
      <c r="W54" s="14"/>
      <c r="X54" s="14"/>
      <c r="Y54" s="14"/>
      <c r="Z54" s="14"/>
    </row>
    <row r="55" spans="1:26" ht="12.75" customHeight="1">
      <c r="A55" s="19"/>
      <c r="B55" s="300"/>
      <c r="C55" s="19"/>
      <c r="D55" s="27"/>
      <c r="E55" s="20"/>
      <c r="F55" s="14"/>
      <c r="G55" s="14"/>
      <c r="H55" s="14"/>
      <c r="I55" s="14"/>
      <c r="J55" s="14"/>
      <c r="K55" s="14"/>
      <c r="L55" s="14"/>
      <c r="M55" s="14"/>
      <c r="N55" s="14"/>
      <c r="O55" s="14"/>
      <c r="P55" s="14"/>
      <c r="Q55" s="14"/>
      <c r="R55" s="14"/>
      <c r="S55" s="14"/>
      <c r="T55" s="14"/>
      <c r="U55" s="14"/>
      <c r="V55" s="14"/>
      <c r="W55" s="14"/>
      <c r="X55" s="14"/>
      <c r="Y55" s="14"/>
      <c r="Z55" s="14"/>
    </row>
    <row r="56" spans="1:26" ht="12.75" customHeight="1">
      <c r="A56" s="19"/>
      <c r="B56" s="300"/>
      <c r="C56" s="19"/>
      <c r="D56" s="27"/>
      <c r="E56" s="20"/>
      <c r="F56" s="14"/>
      <c r="G56" s="14"/>
      <c r="H56" s="14"/>
      <c r="I56" s="14"/>
      <c r="J56" s="14"/>
      <c r="K56" s="14"/>
      <c r="L56" s="14"/>
      <c r="M56" s="14"/>
      <c r="N56" s="14"/>
      <c r="O56" s="14"/>
      <c r="P56" s="14"/>
      <c r="Q56" s="14"/>
      <c r="R56" s="14"/>
      <c r="S56" s="14"/>
      <c r="T56" s="14"/>
      <c r="U56" s="14"/>
      <c r="V56" s="14"/>
      <c r="W56" s="14"/>
      <c r="X56" s="14"/>
      <c r="Y56" s="14"/>
      <c r="Z56" s="14"/>
    </row>
    <row r="57" spans="1:26" ht="12.75" customHeight="1">
      <c r="A57" s="19"/>
      <c r="B57" s="300"/>
      <c r="C57" s="19"/>
      <c r="D57" s="27"/>
      <c r="E57" s="20"/>
      <c r="F57" s="14"/>
      <c r="G57" s="14"/>
      <c r="H57" s="14"/>
      <c r="I57" s="14"/>
      <c r="J57" s="14"/>
      <c r="K57" s="14"/>
      <c r="L57" s="14"/>
      <c r="M57" s="14"/>
      <c r="N57" s="14"/>
      <c r="O57" s="14"/>
      <c r="P57" s="14"/>
      <c r="Q57" s="14"/>
      <c r="R57" s="14"/>
      <c r="S57" s="14"/>
      <c r="T57" s="14"/>
      <c r="U57" s="14"/>
      <c r="V57" s="14"/>
      <c r="W57" s="14"/>
      <c r="X57" s="14"/>
      <c r="Y57" s="14"/>
      <c r="Z57" s="14"/>
    </row>
    <row r="58" spans="1:26" ht="12.75" customHeight="1">
      <c r="A58" s="19"/>
      <c r="B58" s="300"/>
      <c r="C58" s="19"/>
      <c r="D58" s="27"/>
      <c r="E58" s="20"/>
      <c r="F58" s="14"/>
      <c r="G58" s="14"/>
      <c r="H58" s="14"/>
      <c r="I58" s="14"/>
      <c r="J58" s="14"/>
      <c r="K58" s="14"/>
      <c r="L58" s="14"/>
      <c r="M58" s="14"/>
      <c r="N58" s="14"/>
      <c r="O58" s="14"/>
      <c r="P58" s="14"/>
      <c r="Q58" s="14"/>
      <c r="R58" s="14"/>
      <c r="S58" s="14"/>
      <c r="T58" s="14"/>
      <c r="U58" s="14"/>
      <c r="V58" s="14"/>
      <c r="W58" s="14"/>
      <c r="X58" s="14"/>
      <c r="Y58" s="14"/>
      <c r="Z58" s="14"/>
    </row>
    <row r="59" spans="1:26" ht="12.75" customHeight="1">
      <c r="A59" s="19"/>
      <c r="B59" s="300"/>
      <c r="C59" s="19"/>
      <c r="D59" s="27"/>
      <c r="E59" s="20"/>
      <c r="F59" s="14"/>
      <c r="G59" s="14"/>
      <c r="H59" s="14"/>
      <c r="I59" s="14"/>
      <c r="J59" s="14"/>
      <c r="K59" s="14"/>
      <c r="L59" s="14"/>
      <c r="M59" s="14"/>
      <c r="N59" s="14"/>
      <c r="O59" s="14"/>
      <c r="P59" s="14"/>
      <c r="Q59" s="14"/>
      <c r="R59" s="14"/>
      <c r="S59" s="14"/>
      <c r="T59" s="14"/>
      <c r="U59" s="14"/>
      <c r="V59" s="14"/>
      <c r="W59" s="14"/>
      <c r="X59" s="14"/>
      <c r="Y59" s="14"/>
      <c r="Z59" s="14"/>
    </row>
    <row r="60" spans="1:26" ht="12.75" customHeight="1">
      <c r="A60" s="19"/>
      <c r="B60" s="300"/>
      <c r="C60" s="19"/>
      <c r="D60" s="27"/>
      <c r="E60" s="20"/>
      <c r="F60" s="14"/>
      <c r="G60" s="14"/>
      <c r="H60" s="14"/>
      <c r="I60" s="14"/>
      <c r="J60" s="14"/>
      <c r="K60" s="14"/>
      <c r="L60" s="14"/>
      <c r="M60" s="14"/>
      <c r="N60" s="14"/>
      <c r="O60" s="14"/>
      <c r="P60" s="14"/>
      <c r="Q60" s="14"/>
      <c r="R60" s="14"/>
      <c r="S60" s="14"/>
      <c r="T60" s="14"/>
      <c r="U60" s="14"/>
      <c r="V60" s="14"/>
      <c r="W60" s="14"/>
      <c r="X60" s="14"/>
      <c r="Y60" s="14"/>
      <c r="Z60" s="14"/>
    </row>
    <row r="61" spans="1:26" ht="12.75" customHeight="1">
      <c r="A61" s="19"/>
      <c r="B61" s="300"/>
      <c r="C61" s="19"/>
      <c r="D61" s="27"/>
      <c r="E61" s="20"/>
      <c r="F61" s="14"/>
      <c r="G61" s="14"/>
      <c r="H61" s="14"/>
      <c r="I61" s="14"/>
      <c r="J61" s="14"/>
      <c r="K61" s="14"/>
      <c r="L61" s="14"/>
      <c r="M61" s="14"/>
      <c r="N61" s="14"/>
      <c r="O61" s="14"/>
      <c r="P61" s="14"/>
      <c r="Q61" s="14"/>
      <c r="R61" s="14"/>
      <c r="S61" s="14"/>
      <c r="T61" s="14"/>
      <c r="U61" s="14"/>
      <c r="V61" s="14"/>
      <c r="W61" s="14"/>
      <c r="X61" s="14"/>
      <c r="Y61" s="14"/>
      <c r="Z61" s="14"/>
    </row>
    <row r="62" spans="1:26" ht="12.75" customHeight="1">
      <c r="A62" s="19"/>
      <c r="B62" s="300"/>
      <c r="C62" s="19"/>
      <c r="D62" s="27"/>
      <c r="E62" s="20"/>
      <c r="F62" s="14"/>
      <c r="G62" s="14"/>
      <c r="H62" s="14"/>
      <c r="I62" s="14"/>
      <c r="J62" s="14"/>
      <c r="K62" s="14"/>
      <c r="L62" s="14"/>
      <c r="M62" s="14"/>
      <c r="N62" s="14"/>
      <c r="O62" s="14"/>
      <c r="P62" s="14"/>
      <c r="Q62" s="14"/>
      <c r="R62" s="14"/>
      <c r="S62" s="14"/>
      <c r="T62" s="14"/>
      <c r="U62" s="14"/>
      <c r="V62" s="14"/>
      <c r="W62" s="14"/>
      <c r="X62" s="14"/>
      <c r="Y62" s="14"/>
      <c r="Z62" s="14"/>
    </row>
    <row r="63" spans="1:26" ht="12.75" customHeight="1">
      <c r="A63" s="19"/>
      <c r="B63" s="300"/>
      <c r="C63" s="19"/>
      <c r="D63" s="27"/>
      <c r="E63" s="20"/>
      <c r="F63" s="14"/>
      <c r="G63" s="14"/>
      <c r="H63" s="14"/>
      <c r="I63" s="14"/>
      <c r="J63" s="14"/>
      <c r="K63" s="14"/>
      <c r="L63" s="14"/>
      <c r="M63" s="14"/>
      <c r="N63" s="14"/>
      <c r="O63" s="14"/>
      <c r="P63" s="14"/>
      <c r="Q63" s="14"/>
      <c r="R63" s="14"/>
      <c r="S63" s="14"/>
      <c r="T63" s="14"/>
      <c r="U63" s="14"/>
      <c r="V63" s="14"/>
      <c r="W63" s="14"/>
      <c r="X63" s="14"/>
      <c r="Y63" s="14"/>
      <c r="Z63" s="14"/>
    </row>
    <row r="64" spans="1:26" ht="12.75" customHeight="1">
      <c r="A64" s="19"/>
      <c r="B64" s="300"/>
      <c r="C64" s="19"/>
      <c r="D64" s="27"/>
      <c r="E64" s="20"/>
      <c r="F64" s="14"/>
      <c r="G64" s="14"/>
      <c r="H64" s="14"/>
      <c r="I64" s="14"/>
      <c r="J64" s="14"/>
      <c r="K64" s="14"/>
      <c r="L64" s="14"/>
      <c r="M64" s="14"/>
      <c r="N64" s="14"/>
      <c r="O64" s="14"/>
      <c r="P64" s="14"/>
      <c r="Q64" s="14"/>
      <c r="R64" s="14"/>
      <c r="S64" s="14"/>
      <c r="T64" s="14"/>
      <c r="U64" s="14"/>
      <c r="V64" s="14"/>
      <c r="W64" s="14"/>
      <c r="X64" s="14"/>
      <c r="Y64" s="14"/>
      <c r="Z64" s="14"/>
    </row>
    <row r="65" spans="1:26" ht="12.75" customHeight="1">
      <c r="A65" s="19"/>
      <c r="B65" s="300"/>
      <c r="C65" s="19"/>
      <c r="D65" s="27"/>
      <c r="E65" s="20"/>
      <c r="F65" s="14"/>
      <c r="G65" s="14"/>
      <c r="H65" s="14"/>
      <c r="I65" s="14"/>
      <c r="J65" s="14"/>
      <c r="K65" s="14"/>
      <c r="L65" s="14"/>
      <c r="M65" s="14"/>
      <c r="N65" s="14"/>
      <c r="O65" s="14"/>
      <c r="P65" s="14"/>
      <c r="Q65" s="14"/>
      <c r="R65" s="14"/>
      <c r="S65" s="14"/>
      <c r="T65" s="14"/>
      <c r="U65" s="14"/>
      <c r="V65" s="14"/>
      <c r="W65" s="14"/>
      <c r="X65" s="14"/>
      <c r="Y65" s="14"/>
      <c r="Z65" s="14"/>
    </row>
    <row r="66" spans="1:26" ht="12.75" customHeight="1">
      <c r="A66" s="19"/>
      <c r="B66" s="300"/>
      <c r="C66" s="19"/>
      <c r="D66" s="27"/>
      <c r="E66" s="20"/>
      <c r="F66" s="14"/>
      <c r="G66" s="14"/>
      <c r="H66" s="14"/>
      <c r="I66" s="14"/>
      <c r="J66" s="14"/>
      <c r="K66" s="14"/>
      <c r="L66" s="14"/>
      <c r="M66" s="14"/>
      <c r="N66" s="14"/>
      <c r="O66" s="14"/>
      <c r="P66" s="14"/>
      <c r="Q66" s="14"/>
      <c r="R66" s="14"/>
      <c r="S66" s="14"/>
      <c r="T66" s="14"/>
      <c r="U66" s="14"/>
      <c r="V66" s="14"/>
      <c r="W66" s="14"/>
      <c r="X66" s="14"/>
      <c r="Y66" s="14"/>
      <c r="Z66" s="14"/>
    </row>
    <row r="67" spans="1:26" ht="12.75" customHeight="1">
      <c r="A67" s="19"/>
      <c r="B67" s="300"/>
      <c r="C67" s="19"/>
      <c r="D67" s="27"/>
      <c r="E67" s="20"/>
      <c r="F67" s="14"/>
      <c r="G67" s="14"/>
      <c r="H67" s="14"/>
      <c r="I67" s="14"/>
      <c r="J67" s="14"/>
      <c r="K67" s="14"/>
      <c r="L67" s="14"/>
      <c r="M67" s="14"/>
      <c r="N67" s="14"/>
      <c r="O67" s="14"/>
      <c r="P67" s="14"/>
      <c r="Q67" s="14"/>
      <c r="R67" s="14"/>
      <c r="S67" s="14"/>
      <c r="T67" s="14"/>
      <c r="U67" s="14"/>
      <c r="V67" s="14"/>
      <c r="W67" s="14"/>
      <c r="X67" s="14"/>
      <c r="Y67" s="14"/>
      <c r="Z67" s="14"/>
    </row>
    <row r="68" spans="1:26" ht="12.75" customHeight="1">
      <c r="A68" s="19"/>
      <c r="B68" s="300"/>
      <c r="C68" s="19"/>
      <c r="D68" s="27"/>
      <c r="E68" s="20"/>
      <c r="F68" s="14"/>
      <c r="G68" s="14"/>
      <c r="H68" s="14"/>
      <c r="I68" s="14"/>
      <c r="J68" s="14"/>
      <c r="K68" s="14"/>
      <c r="L68" s="14"/>
      <c r="M68" s="14"/>
      <c r="N68" s="14"/>
      <c r="O68" s="14"/>
      <c r="P68" s="14"/>
      <c r="Q68" s="14"/>
      <c r="R68" s="14"/>
      <c r="S68" s="14"/>
      <c r="T68" s="14"/>
      <c r="U68" s="14"/>
      <c r="V68" s="14"/>
      <c r="W68" s="14"/>
      <c r="X68" s="14"/>
      <c r="Y68" s="14"/>
      <c r="Z68" s="14"/>
    </row>
    <row r="69" spans="1:26" ht="12.75" customHeight="1">
      <c r="A69" s="19"/>
      <c r="B69" s="300"/>
      <c r="C69" s="19"/>
      <c r="D69" s="27"/>
      <c r="E69" s="20"/>
      <c r="F69" s="14"/>
      <c r="G69" s="14"/>
      <c r="H69" s="14"/>
      <c r="I69" s="14"/>
      <c r="J69" s="14"/>
      <c r="K69" s="14"/>
      <c r="L69" s="14"/>
      <c r="M69" s="14"/>
      <c r="N69" s="14"/>
      <c r="O69" s="14"/>
      <c r="P69" s="14"/>
      <c r="Q69" s="14"/>
      <c r="R69" s="14"/>
      <c r="S69" s="14"/>
      <c r="T69" s="14"/>
      <c r="U69" s="14"/>
      <c r="V69" s="14"/>
      <c r="W69" s="14"/>
      <c r="X69" s="14"/>
      <c r="Y69" s="14"/>
      <c r="Z69" s="14"/>
    </row>
    <row r="70" spans="1:26" ht="12.75" customHeight="1">
      <c r="A70" s="19"/>
      <c r="B70" s="300"/>
      <c r="C70" s="19"/>
      <c r="D70" s="27"/>
      <c r="E70" s="20"/>
      <c r="F70" s="14"/>
      <c r="G70" s="14"/>
      <c r="H70" s="14"/>
      <c r="I70" s="14"/>
      <c r="J70" s="14"/>
      <c r="K70" s="14"/>
      <c r="L70" s="14"/>
      <c r="M70" s="14"/>
      <c r="N70" s="14"/>
      <c r="O70" s="14"/>
      <c r="P70" s="14"/>
      <c r="Q70" s="14"/>
      <c r="R70" s="14"/>
      <c r="S70" s="14"/>
      <c r="T70" s="14"/>
      <c r="U70" s="14"/>
      <c r="V70" s="14"/>
      <c r="W70" s="14"/>
      <c r="X70" s="14"/>
      <c r="Y70" s="14"/>
      <c r="Z70" s="14"/>
    </row>
    <row r="71" spans="1:26" ht="12.75" customHeight="1">
      <c r="A71" s="19"/>
      <c r="B71" s="300"/>
      <c r="C71" s="19"/>
      <c r="D71" s="27"/>
      <c r="E71" s="20"/>
      <c r="F71" s="14"/>
      <c r="G71" s="14"/>
      <c r="H71" s="14"/>
      <c r="I71" s="14"/>
      <c r="J71" s="14"/>
      <c r="K71" s="14"/>
      <c r="L71" s="14"/>
      <c r="M71" s="14"/>
      <c r="N71" s="14"/>
      <c r="O71" s="14"/>
      <c r="P71" s="14"/>
      <c r="Q71" s="14"/>
      <c r="R71" s="14"/>
      <c r="S71" s="14"/>
      <c r="T71" s="14"/>
      <c r="U71" s="14"/>
      <c r="V71" s="14"/>
      <c r="W71" s="14"/>
      <c r="X71" s="14"/>
      <c r="Y71" s="14"/>
      <c r="Z71" s="14"/>
    </row>
    <row r="72" spans="1:26" ht="12.75" customHeight="1">
      <c r="A72" s="19"/>
      <c r="B72" s="300"/>
      <c r="C72" s="19"/>
      <c r="D72" s="27"/>
      <c r="E72" s="20"/>
      <c r="F72" s="14"/>
      <c r="G72" s="14"/>
      <c r="H72" s="14"/>
      <c r="I72" s="14"/>
      <c r="J72" s="14"/>
      <c r="K72" s="14"/>
      <c r="L72" s="14"/>
      <c r="M72" s="14"/>
      <c r="N72" s="14"/>
      <c r="O72" s="14"/>
      <c r="P72" s="14"/>
      <c r="Q72" s="14"/>
      <c r="R72" s="14"/>
      <c r="S72" s="14"/>
      <c r="T72" s="14"/>
      <c r="U72" s="14"/>
      <c r="V72" s="14"/>
      <c r="W72" s="14"/>
      <c r="X72" s="14"/>
      <c r="Y72" s="14"/>
      <c r="Z72" s="14"/>
    </row>
    <row r="73" spans="1:26" ht="12.75" customHeight="1">
      <c r="A73" s="19"/>
      <c r="B73" s="300"/>
      <c r="C73" s="19"/>
      <c r="D73" s="27"/>
      <c r="E73" s="20"/>
      <c r="F73" s="14"/>
      <c r="G73" s="14"/>
      <c r="H73" s="14"/>
      <c r="I73" s="14"/>
      <c r="J73" s="14"/>
      <c r="K73" s="14"/>
      <c r="L73" s="14"/>
      <c r="M73" s="14"/>
      <c r="N73" s="14"/>
      <c r="O73" s="14"/>
      <c r="P73" s="14"/>
      <c r="Q73" s="14"/>
      <c r="R73" s="14"/>
      <c r="S73" s="14"/>
      <c r="T73" s="14"/>
      <c r="U73" s="14"/>
      <c r="V73" s="14"/>
      <c r="W73" s="14"/>
      <c r="X73" s="14"/>
      <c r="Y73" s="14"/>
      <c r="Z73" s="14"/>
    </row>
    <row r="74" spans="1:26" ht="12.75" customHeight="1">
      <c r="A74" s="19"/>
      <c r="B74" s="300"/>
      <c r="C74" s="19"/>
      <c r="D74" s="27"/>
      <c r="E74" s="20"/>
      <c r="F74" s="14"/>
      <c r="G74" s="14"/>
      <c r="H74" s="14"/>
      <c r="I74" s="14"/>
      <c r="J74" s="14"/>
      <c r="K74" s="14"/>
      <c r="L74" s="14"/>
      <c r="M74" s="14"/>
      <c r="N74" s="14"/>
      <c r="O74" s="14"/>
      <c r="P74" s="14"/>
      <c r="Q74" s="14"/>
      <c r="R74" s="14"/>
      <c r="S74" s="14"/>
      <c r="T74" s="14"/>
      <c r="U74" s="14"/>
      <c r="V74" s="14"/>
      <c r="W74" s="14"/>
      <c r="X74" s="14"/>
      <c r="Y74" s="14"/>
      <c r="Z74" s="14"/>
    </row>
    <row r="75" spans="1:26" ht="12.75" customHeight="1">
      <c r="A75" s="19"/>
      <c r="B75" s="300"/>
      <c r="C75" s="19"/>
      <c r="D75" s="27"/>
      <c r="E75" s="20"/>
      <c r="F75" s="14"/>
      <c r="G75" s="14"/>
      <c r="H75" s="14"/>
      <c r="I75" s="14"/>
      <c r="J75" s="14"/>
      <c r="K75" s="14"/>
      <c r="L75" s="14"/>
      <c r="M75" s="14"/>
      <c r="N75" s="14"/>
      <c r="O75" s="14"/>
      <c r="P75" s="14"/>
      <c r="Q75" s="14"/>
      <c r="R75" s="14"/>
      <c r="S75" s="14"/>
      <c r="T75" s="14"/>
      <c r="U75" s="14"/>
      <c r="V75" s="14"/>
      <c r="W75" s="14"/>
      <c r="X75" s="14"/>
      <c r="Y75" s="14"/>
      <c r="Z75" s="14"/>
    </row>
    <row r="76" spans="1:26" ht="12.75" customHeight="1">
      <c r="A76" s="19"/>
      <c r="B76" s="300"/>
      <c r="C76" s="19"/>
      <c r="D76" s="27"/>
      <c r="E76" s="20"/>
      <c r="F76" s="14"/>
      <c r="G76" s="14"/>
      <c r="H76" s="14"/>
      <c r="I76" s="14"/>
      <c r="J76" s="14"/>
      <c r="K76" s="14"/>
      <c r="L76" s="14"/>
      <c r="M76" s="14"/>
      <c r="N76" s="14"/>
      <c r="O76" s="14"/>
      <c r="P76" s="14"/>
      <c r="Q76" s="14"/>
      <c r="R76" s="14"/>
      <c r="S76" s="14"/>
      <c r="T76" s="14"/>
      <c r="U76" s="14"/>
      <c r="V76" s="14"/>
      <c r="W76" s="14"/>
      <c r="X76" s="14"/>
      <c r="Y76" s="14"/>
      <c r="Z76" s="14"/>
    </row>
    <row r="77" spans="1:26" ht="12.75" customHeight="1">
      <c r="A77" s="19"/>
      <c r="B77" s="300"/>
      <c r="C77" s="19"/>
      <c r="D77" s="27"/>
      <c r="E77" s="20"/>
      <c r="F77" s="14"/>
      <c r="G77" s="14"/>
      <c r="H77" s="14"/>
      <c r="I77" s="14"/>
      <c r="J77" s="14"/>
      <c r="K77" s="14"/>
      <c r="L77" s="14"/>
      <c r="M77" s="14"/>
      <c r="N77" s="14"/>
      <c r="O77" s="14"/>
      <c r="P77" s="14"/>
      <c r="Q77" s="14"/>
      <c r="R77" s="14"/>
      <c r="S77" s="14"/>
      <c r="T77" s="14"/>
      <c r="U77" s="14"/>
      <c r="V77" s="14"/>
      <c r="W77" s="14"/>
      <c r="X77" s="14"/>
      <c r="Y77" s="14"/>
      <c r="Z77" s="14"/>
    </row>
    <row r="78" spans="1:26" ht="12.75" customHeight="1">
      <c r="A78" s="19"/>
      <c r="B78" s="300"/>
      <c r="C78" s="19"/>
      <c r="D78" s="27"/>
      <c r="E78" s="20"/>
      <c r="F78" s="14"/>
      <c r="G78" s="14"/>
      <c r="H78" s="14"/>
      <c r="I78" s="14"/>
      <c r="J78" s="14"/>
      <c r="K78" s="14"/>
      <c r="L78" s="14"/>
      <c r="M78" s="14"/>
      <c r="N78" s="14"/>
      <c r="O78" s="14"/>
      <c r="P78" s="14"/>
      <c r="Q78" s="14"/>
      <c r="R78" s="14"/>
      <c r="S78" s="14"/>
      <c r="T78" s="14"/>
      <c r="U78" s="14"/>
      <c r="V78" s="14"/>
      <c r="W78" s="14"/>
      <c r="X78" s="14"/>
      <c r="Y78" s="14"/>
      <c r="Z78" s="14"/>
    </row>
    <row r="79" spans="1:26" ht="12.75" customHeight="1">
      <c r="A79" s="19"/>
      <c r="B79" s="300"/>
      <c r="C79" s="19"/>
      <c r="D79" s="27"/>
      <c r="E79" s="20"/>
      <c r="F79" s="14"/>
      <c r="G79" s="14"/>
      <c r="H79" s="14"/>
      <c r="I79" s="14"/>
      <c r="J79" s="14"/>
      <c r="K79" s="14"/>
      <c r="L79" s="14"/>
      <c r="M79" s="14"/>
      <c r="N79" s="14"/>
      <c r="O79" s="14"/>
      <c r="P79" s="14"/>
      <c r="Q79" s="14"/>
      <c r="R79" s="14"/>
      <c r="S79" s="14"/>
      <c r="T79" s="14"/>
      <c r="U79" s="14"/>
      <c r="V79" s="14"/>
      <c r="W79" s="14"/>
      <c r="X79" s="14"/>
      <c r="Y79" s="14"/>
      <c r="Z79" s="14"/>
    </row>
    <row r="80" spans="1:26" ht="12.75" customHeight="1">
      <c r="A80" s="19"/>
      <c r="B80" s="300"/>
      <c r="C80" s="19"/>
      <c r="D80" s="27"/>
      <c r="E80" s="20"/>
      <c r="F80" s="14"/>
      <c r="G80" s="14"/>
      <c r="H80" s="14"/>
      <c r="I80" s="14"/>
      <c r="J80" s="14"/>
      <c r="K80" s="14"/>
      <c r="L80" s="14"/>
      <c r="M80" s="14"/>
      <c r="N80" s="14"/>
      <c r="O80" s="14"/>
      <c r="P80" s="14"/>
      <c r="Q80" s="14"/>
      <c r="R80" s="14"/>
      <c r="S80" s="14"/>
      <c r="T80" s="14"/>
      <c r="U80" s="14"/>
      <c r="V80" s="14"/>
      <c r="W80" s="14"/>
      <c r="X80" s="14"/>
      <c r="Y80" s="14"/>
      <c r="Z80" s="14"/>
    </row>
    <row r="81" spans="1:26" ht="12.75" customHeight="1">
      <c r="A81" s="19"/>
      <c r="B81" s="300"/>
      <c r="C81" s="19"/>
      <c r="D81" s="27"/>
      <c r="E81" s="20"/>
      <c r="F81" s="14"/>
      <c r="G81" s="14"/>
      <c r="H81" s="14"/>
      <c r="I81" s="14"/>
      <c r="J81" s="14"/>
      <c r="K81" s="14"/>
      <c r="L81" s="14"/>
      <c r="M81" s="14"/>
      <c r="N81" s="14"/>
      <c r="O81" s="14"/>
      <c r="P81" s="14"/>
      <c r="Q81" s="14"/>
      <c r="R81" s="14"/>
      <c r="S81" s="14"/>
      <c r="T81" s="14"/>
      <c r="U81" s="14"/>
      <c r="V81" s="14"/>
      <c r="W81" s="14"/>
      <c r="X81" s="14"/>
      <c r="Y81" s="14"/>
      <c r="Z81" s="14"/>
    </row>
    <row r="82" spans="1:26" ht="12.75" customHeight="1">
      <c r="A82" s="19"/>
      <c r="B82" s="300"/>
      <c r="C82" s="19"/>
      <c r="D82" s="27"/>
      <c r="E82" s="20"/>
      <c r="F82" s="14"/>
      <c r="G82" s="14"/>
      <c r="H82" s="14"/>
      <c r="I82" s="14"/>
      <c r="J82" s="14"/>
      <c r="K82" s="14"/>
      <c r="L82" s="14"/>
      <c r="M82" s="14"/>
      <c r="N82" s="14"/>
      <c r="O82" s="14"/>
      <c r="P82" s="14"/>
      <c r="Q82" s="14"/>
      <c r="R82" s="14"/>
      <c r="S82" s="14"/>
      <c r="T82" s="14"/>
      <c r="U82" s="14"/>
      <c r="V82" s="14"/>
      <c r="W82" s="14"/>
      <c r="X82" s="14"/>
      <c r="Y82" s="14"/>
      <c r="Z82" s="14"/>
    </row>
    <row r="83" spans="1:26" ht="12.75" customHeight="1">
      <c r="A83" s="19"/>
      <c r="B83" s="300"/>
      <c r="C83" s="19"/>
      <c r="D83" s="27"/>
      <c r="E83" s="20"/>
      <c r="F83" s="14"/>
      <c r="G83" s="14"/>
      <c r="H83" s="14"/>
      <c r="I83" s="14"/>
      <c r="J83" s="14"/>
      <c r="K83" s="14"/>
      <c r="L83" s="14"/>
      <c r="M83" s="14"/>
      <c r="N83" s="14"/>
      <c r="O83" s="14"/>
      <c r="P83" s="14"/>
      <c r="Q83" s="14"/>
      <c r="R83" s="14"/>
      <c r="S83" s="14"/>
      <c r="T83" s="14"/>
      <c r="U83" s="14"/>
      <c r="V83" s="14"/>
      <c r="W83" s="14"/>
      <c r="X83" s="14"/>
      <c r="Y83" s="14"/>
      <c r="Z83" s="14"/>
    </row>
    <row r="84" spans="1:26" ht="12.75" customHeight="1">
      <c r="A84" s="19"/>
      <c r="B84" s="300"/>
      <c r="C84" s="19"/>
      <c r="D84" s="27"/>
      <c r="E84" s="20"/>
      <c r="F84" s="14"/>
      <c r="G84" s="14"/>
      <c r="H84" s="14"/>
      <c r="I84" s="14"/>
      <c r="J84" s="14"/>
      <c r="K84" s="14"/>
      <c r="L84" s="14"/>
      <c r="M84" s="14"/>
      <c r="N84" s="14"/>
      <c r="O84" s="14"/>
      <c r="P84" s="14"/>
      <c r="Q84" s="14"/>
      <c r="R84" s="14"/>
      <c r="S84" s="14"/>
      <c r="T84" s="14"/>
      <c r="U84" s="14"/>
      <c r="V84" s="14"/>
      <c r="W84" s="14"/>
      <c r="X84" s="14"/>
      <c r="Y84" s="14"/>
      <c r="Z84" s="14"/>
    </row>
    <row r="85" spans="1:26" ht="12.75" customHeight="1">
      <c r="A85" s="19"/>
      <c r="B85" s="300"/>
      <c r="C85" s="19"/>
      <c r="D85" s="27"/>
      <c r="E85" s="20"/>
      <c r="F85" s="14"/>
      <c r="G85" s="14"/>
      <c r="H85" s="14"/>
      <c r="I85" s="14"/>
      <c r="J85" s="14"/>
      <c r="K85" s="14"/>
      <c r="L85" s="14"/>
      <c r="M85" s="14"/>
      <c r="N85" s="14"/>
      <c r="O85" s="14"/>
      <c r="P85" s="14"/>
      <c r="Q85" s="14"/>
      <c r="R85" s="14"/>
      <c r="S85" s="14"/>
      <c r="T85" s="14"/>
      <c r="U85" s="14"/>
      <c r="V85" s="14"/>
      <c r="W85" s="14"/>
      <c r="X85" s="14"/>
      <c r="Y85" s="14"/>
      <c r="Z85" s="14"/>
    </row>
    <row r="86" spans="1:26" ht="12.75" customHeight="1">
      <c r="A86" s="19"/>
      <c r="B86" s="300"/>
      <c r="C86" s="19"/>
      <c r="D86" s="27"/>
      <c r="E86" s="20"/>
      <c r="F86" s="14"/>
      <c r="G86" s="14"/>
      <c r="H86" s="14"/>
      <c r="I86" s="14"/>
      <c r="J86" s="14"/>
      <c r="K86" s="14"/>
      <c r="L86" s="14"/>
      <c r="M86" s="14"/>
      <c r="N86" s="14"/>
      <c r="O86" s="14"/>
      <c r="P86" s="14"/>
      <c r="Q86" s="14"/>
      <c r="R86" s="14"/>
      <c r="S86" s="14"/>
      <c r="T86" s="14"/>
      <c r="U86" s="14"/>
      <c r="V86" s="14"/>
      <c r="W86" s="14"/>
      <c r="X86" s="14"/>
      <c r="Y86" s="14"/>
      <c r="Z86" s="14"/>
    </row>
    <row r="87" spans="1:26" ht="12.75" customHeight="1">
      <c r="A87" s="19"/>
      <c r="B87" s="300"/>
      <c r="C87" s="19"/>
      <c r="D87" s="27"/>
      <c r="E87" s="20"/>
      <c r="F87" s="14"/>
      <c r="G87" s="14"/>
      <c r="H87" s="14"/>
      <c r="I87" s="14"/>
      <c r="J87" s="14"/>
      <c r="K87" s="14"/>
      <c r="L87" s="14"/>
      <c r="M87" s="14"/>
      <c r="N87" s="14"/>
      <c r="O87" s="14"/>
      <c r="P87" s="14"/>
      <c r="Q87" s="14"/>
      <c r="R87" s="14"/>
      <c r="S87" s="14"/>
      <c r="T87" s="14"/>
      <c r="U87" s="14"/>
      <c r="V87" s="14"/>
      <c r="W87" s="14"/>
      <c r="X87" s="14"/>
      <c r="Y87" s="14"/>
      <c r="Z87" s="14"/>
    </row>
    <row r="88" spans="1:26" ht="12.75" customHeight="1">
      <c r="A88" s="19"/>
      <c r="B88" s="300"/>
      <c r="C88" s="19"/>
      <c r="D88" s="27"/>
      <c r="E88" s="20"/>
      <c r="F88" s="14"/>
      <c r="G88" s="14"/>
      <c r="H88" s="14"/>
      <c r="I88" s="14"/>
      <c r="J88" s="14"/>
      <c r="K88" s="14"/>
      <c r="L88" s="14"/>
      <c r="M88" s="14"/>
      <c r="N88" s="14"/>
      <c r="O88" s="14"/>
      <c r="P88" s="14"/>
      <c r="Q88" s="14"/>
      <c r="R88" s="14"/>
      <c r="S88" s="14"/>
      <c r="T88" s="14"/>
      <c r="U88" s="14"/>
      <c r="V88" s="14"/>
      <c r="W88" s="14"/>
      <c r="X88" s="14"/>
      <c r="Y88" s="14"/>
      <c r="Z88" s="14"/>
    </row>
    <row r="89" spans="1:26" ht="12.75" customHeight="1">
      <c r="A89" s="19"/>
      <c r="B89" s="300"/>
      <c r="C89" s="19"/>
      <c r="D89" s="27"/>
      <c r="E89" s="20"/>
      <c r="F89" s="14"/>
      <c r="G89" s="14"/>
      <c r="H89" s="14"/>
      <c r="I89" s="14"/>
      <c r="J89" s="14"/>
      <c r="K89" s="14"/>
      <c r="L89" s="14"/>
      <c r="M89" s="14"/>
      <c r="N89" s="14"/>
      <c r="O89" s="14"/>
      <c r="P89" s="14"/>
      <c r="Q89" s="14"/>
      <c r="R89" s="14"/>
      <c r="S89" s="14"/>
      <c r="T89" s="14"/>
      <c r="U89" s="14"/>
      <c r="V89" s="14"/>
      <c r="W89" s="14"/>
      <c r="X89" s="14"/>
      <c r="Y89" s="14"/>
      <c r="Z89" s="14"/>
    </row>
    <row r="90" spans="1:26" ht="12.75" customHeight="1">
      <c r="A90" s="19"/>
      <c r="B90" s="300"/>
      <c r="C90" s="19"/>
      <c r="D90" s="27"/>
      <c r="E90" s="20"/>
      <c r="F90" s="14"/>
      <c r="G90" s="14"/>
      <c r="H90" s="14"/>
      <c r="I90" s="14"/>
      <c r="J90" s="14"/>
      <c r="K90" s="14"/>
      <c r="L90" s="14"/>
      <c r="M90" s="14"/>
      <c r="N90" s="14"/>
      <c r="O90" s="14"/>
      <c r="P90" s="14"/>
      <c r="Q90" s="14"/>
      <c r="R90" s="14"/>
      <c r="S90" s="14"/>
      <c r="T90" s="14"/>
      <c r="U90" s="14"/>
      <c r="V90" s="14"/>
      <c r="W90" s="14"/>
      <c r="X90" s="14"/>
      <c r="Y90" s="14"/>
      <c r="Z90" s="14"/>
    </row>
    <row r="91" spans="1:26" ht="12.75" customHeight="1">
      <c r="A91" s="19"/>
      <c r="B91" s="300"/>
      <c r="C91" s="19"/>
      <c r="D91" s="27"/>
      <c r="E91" s="20"/>
      <c r="F91" s="14"/>
      <c r="G91" s="14"/>
      <c r="H91" s="14"/>
      <c r="I91" s="14"/>
      <c r="J91" s="14"/>
      <c r="K91" s="14"/>
      <c r="L91" s="14"/>
      <c r="M91" s="14"/>
      <c r="N91" s="14"/>
      <c r="O91" s="14"/>
      <c r="P91" s="14"/>
      <c r="Q91" s="14"/>
      <c r="R91" s="14"/>
      <c r="S91" s="14"/>
      <c r="T91" s="14"/>
      <c r="U91" s="14"/>
      <c r="V91" s="14"/>
      <c r="W91" s="14"/>
      <c r="X91" s="14"/>
      <c r="Y91" s="14"/>
      <c r="Z91" s="14"/>
    </row>
    <row r="92" spans="1:26" ht="12.75" customHeight="1">
      <c r="A92" s="19"/>
      <c r="B92" s="300"/>
      <c r="C92" s="19"/>
      <c r="D92" s="27"/>
      <c r="E92" s="20"/>
      <c r="F92" s="14"/>
      <c r="G92" s="14"/>
      <c r="H92" s="14"/>
      <c r="I92" s="14"/>
      <c r="J92" s="14"/>
      <c r="K92" s="14"/>
      <c r="L92" s="14"/>
      <c r="M92" s="14"/>
      <c r="N92" s="14"/>
      <c r="O92" s="14"/>
      <c r="P92" s="14"/>
      <c r="Q92" s="14"/>
      <c r="R92" s="14"/>
      <c r="S92" s="14"/>
      <c r="T92" s="14"/>
      <c r="U92" s="14"/>
      <c r="V92" s="14"/>
      <c r="W92" s="14"/>
      <c r="X92" s="14"/>
      <c r="Y92" s="14"/>
      <c r="Z92" s="14"/>
    </row>
    <row r="93" spans="1:26" ht="12.75" customHeight="1">
      <c r="A93" s="19"/>
      <c r="B93" s="300"/>
      <c r="C93" s="19"/>
      <c r="D93" s="27"/>
      <c r="E93" s="20"/>
      <c r="F93" s="14"/>
      <c r="G93" s="14"/>
      <c r="H93" s="14"/>
      <c r="I93" s="14"/>
      <c r="J93" s="14"/>
      <c r="K93" s="14"/>
      <c r="L93" s="14"/>
      <c r="M93" s="14"/>
      <c r="N93" s="14"/>
      <c r="O93" s="14"/>
      <c r="P93" s="14"/>
      <c r="Q93" s="14"/>
      <c r="R93" s="14"/>
      <c r="S93" s="14"/>
      <c r="T93" s="14"/>
      <c r="U93" s="14"/>
      <c r="V93" s="14"/>
      <c r="W93" s="14"/>
      <c r="X93" s="14"/>
      <c r="Y93" s="14"/>
      <c r="Z93" s="14"/>
    </row>
    <row r="94" spans="1:26" ht="12.75" customHeight="1">
      <c r="A94" s="19"/>
      <c r="B94" s="300"/>
      <c r="C94" s="19"/>
      <c r="D94" s="27"/>
      <c r="E94" s="20"/>
      <c r="F94" s="14"/>
      <c r="G94" s="14"/>
      <c r="H94" s="14"/>
      <c r="I94" s="14"/>
      <c r="J94" s="14"/>
      <c r="K94" s="14"/>
      <c r="L94" s="14"/>
      <c r="M94" s="14"/>
      <c r="N94" s="14"/>
      <c r="O94" s="14"/>
      <c r="P94" s="14"/>
      <c r="Q94" s="14"/>
      <c r="R94" s="14"/>
      <c r="S94" s="14"/>
      <c r="T94" s="14"/>
      <c r="U94" s="14"/>
      <c r="V94" s="14"/>
      <c r="W94" s="14"/>
      <c r="X94" s="14"/>
      <c r="Y94" s="14"/>
      <c r="Z94" s="14"/>
    </row>
    <row r="95" spans="1:26" ht="12.75" customHeight="1">
      <c r="A95" s="19"/>
      <c r="B95" s="300"/>
      <c r="C95" s="19"/>
      <c r="D95" s="27"/>
      <c r="E95" s="20"/>
      <c r="F95" s="14"/>
      <c r="G95" s="14"/>
      <c r="H95" s="14"/>
      <c r="I95" s="14"/>
      <c r="J95" s="14"/>
      <c r="K95" s="14"/>
      <c r="L95" s="14"/>
      <c r="M95" s="14"/>
      <c r="N95" s="14"/>
      <c r="O95" s="14"/>
      <c r="P95" s="14"/>
      <c r="Q95" s="14"/>
      <c r="R95" s="14"/>
      <c r="S95" s="14"/>
      <c r="T95" s="14"/>
      <c r="U95" s="14"/>
      <c r="V95" s="14"/>
      <c r="W95" s="14"/>
      <c r="X95" s="14"/>
      <c r="Y95" s="14"/>
      <c r="Z95" s="14"/>
    </row>
    <row r="96" spans="1:26" ht="12.75" customHeight="1">
      <c r="A96" s="19"/>
      <c r="B96" s="300"/>
      <c r="C96" s="19"/>
      <c r="D96" s="27"/>
      <c r="E96" s="20"/>
      <c r="F96" s="14"/>
      <c r="G96" s="14"/>
      <c r="H96" s="14"/>
      <c r="I96" s="14"/>
      <c r="J96" s="14"/>
      <c r="K96" s="14"/>
      <c r="L96" s="14"/>
      <c r="M96" s="14"/>
      <c r="N96" s="14"/>
      <c r="O96" s="14"/>
      <c r="P96" s="14"/>
      <c r="Q96" s="14"/>
      <c r="R96" s="14"/>
      <c r="S96" s="14"/>
      <c r="T96" s="14"/>
      <c r="U96" s="14"/>
      <c r="V96" s="14"/>
      <c r="W96" s="14"/>
      <c r="X96" s="14"/>
      <c r="Y96" s="14"/>
      <c r="Z96" s="14"/>
    </row>
    <row r="97" spans="1:26" ht="12.75" customHeight="1">
      <c r="A97" s="19"/>
      <c r="B97" s="300"/>
      <c r="C97" s="19"/>
      <c r="D97" s="27"/>
      <c r="E97" s="20"/>
      <c r="F97" s="14"/>
      <c r="G97" s="14"/>
      <c r="H97" s="14"/>
      <c r="I97" s="14"/>
      <c r="J97" s="14"/>
      <c r="K97" s="14"/>
      <c r="L97" s="14"/>
      <c r="M97" s="14"/>
      <c r="N97" s="14"/>
      <c r="O97" s="14"/>
      <c r="P97" s="14"/>
      <c r="Q97" s="14"/>
      <c r="R97" s="14"/>
      <c r="S97" s="14"/>
      <c r="T97" s="14"/>
      <c r="U97" s="14"/>
      <c r="V97" s="14"/>
      <c r="W97" s="14"/>
      <c r="X97" s="14"/>
      <c r="Y97" s="14"/>
      <c r="Z97" s="14"/>
    </row>
    <row r="98" spans="1:26" ht="12.75" customHeight="1">
      <c r="A98" s="19"/>
      <c r="B98" s="300"/>
      <c r="C98" s="19"/>
      <c r="D98" s="27"/>
      <c r="E98" s="20"/>
      <c r="F98" s="14"/>
      <c r="G98" s="14"/>
      <c r="H98" s="14"/>
      <c r="I98" s="14"/>
      <c r="J98" s="14"/>
      <c r="K98" s="14"/>
      <c r="L98" s="14"/>
      <c r="M98" s="14"/>
      <c r="N98" s="14"/>
      <c r="O98" s="14"/>
      <c r="P98" s="14"/>
      <c r="Q98" s="14"/>
      <c r="R98" s="14"/>
      <c r="S98" s="14"/>
      <c r="T98" s="14"/>
      <c r="U98" s="14"/>
      <c r="V98" s="14"/>
      <c r="W98" s="14"/>
      <c r="X98" s="14"/>
      <c r="Y98" s="14"/>
      <c r="Z98" s="14"/>
    </row>
    <row r="99" spans="1:26" ht="12.75" customHeight="1">
      <c r="A99" s="19"/>
      <c r="B99" s="300"/>
      <c r="C99" s="19"/>
      <c r="D99" s="27"/>
      <c r="E99" s="20"/>
      <c r="F99" s="14"/>
      <c r="G99" s="14"/>
      <c r="H99" s="14"/>
      <c r="I99" s="14"/>
      <c r="J99" s="14"/>
      <c r="K99" s="14"/>
      <c r="L99" s="14"/>
      <c r="M99" s="14"/>
      <c r="N99" s="14"/>
      <c r="O99" s="14"/>
      <c r="P99" s="14"/>
      <c r="Q99" s="14"/>
      <c r="R99" s="14"/>
      <c r="S99" s="14"/>
      <c r="T99" s="14"/>
      <c r="U99" s="14"/>
      <c r="V99" s="14"/>
      <c r="W99" s="14"/>
      <c r="X99" s="14"/>
      <c r="Y99" s="14"/>
      <c r="Z99" s="14"/>
    </row>
    <row r="100" spans="1:26" ht="12.75" customHeight="1">
      <c r="A100" s="19"/>
      <c r="B100" s="300"/>
      <c r="C100" s="19"/>
      <c r="D100" s="27"/>
      <c r="E100" s="20"/>
      <c r="F100" s="14"/>
      <c r="G100" s="14"/>
      <c r="H100" s="14"/>
      <c r="I100" s="14"/>
      <c r="J100" s="14"/>
      <c r="K100" s="14"/>
      <c r="L100" s="14"/>
      <c r="M100" s="14"/>
      <c r="N100" s="14"/>
      <c r="O100" s="14"/>
      <c r="P100" s="14"/>
      <c r="Q100" s="14"/>
      <c r="R100" s="14"/>
      <c r="S100" s="14"/>
      <c r="T100" s="14"/>
      <c r="U100" s="14"/>
      <c r="V100" s="14"/>
      <c r="W100" s="14"/>
      <c r="X100" s="14"/>
      <c r="Y100" s="14"/>
      <c r="Z100" s="14"/>
    </row>
    <row r="101" spans="1:26" ht="12.75" customHeight="1">
      <c r="A101" s="19"/>
      <c r="B101" s="300"/>
      <c r="C101" s="19"/>
      <c r="D101" s="27"/>
      <c r="E101" s="20"/>
      <c r="F101" s="14"/>
      <c r="G101" s="14"/>
      <c r="H101" s="14"/>
      <c r="I101" s="14"/>
      <c r="J101" s="14"/>
      <c r="K101" s="14"/>
      <c r="L101" s="14"/>
      <c r="M101" s="14"/>
      <c r="N101" s="14"/>
      <c r="O101" s="14"/>
      <c r="P101" s="14"/>
      <c r="Q101" s="14"/>
      <c r="R101" s="14"/>
      <c r="S101" s="14"/>
      <c r="T101" s="14"/>
      <c r="U101" s="14"/>
      <c r="V101" s="14"/>
      <c r="W101" s="14"/>
      <c r="X101" s="14"/>
      <c r="Y101" s="14"/>
      <c r="Z101" s="14"/>
    </row>
    <row r="102" spans="1:26" ht="12.75" customHeight="1">
      <c r="A102" s="19"/>
      <c r="B102" s="300"/>
      <c r="C102" s="19"/>
      <c r="D102" s="27"/>
      <c r="E102" s="20"/>
      <c r="F102" s="14"/>
      <c r="G102" s="14"/>
      <c r="H102" s="14"/>
      <c r="I102" s="14"/>
      <c r="J102" s="14"/>
      <c r="K102" s="14"/>
      <c r="L102" s="14"/>
      <c r="M102" s="14"/>
      <c r="N102" s="14"/>
      <c r="O102" s="14"/>
      <c r="P102" s="14"/>
      <c r="Q102" s="14"/>
      <c r="R102" s="14"/>
      <c r="S102" s="14"/>
      <c r="T102" s="14"/>
      <c r="U102" s="14"/>
      <c r="V102" s="14"/>
      <c r="W102" s="14"/>
      <c r="X102" s="14"/>
      <c r="Y102" s="14"/>
      <c r="Z102" s="14"/>
    </row>
    <row r="103" spans="1:26" ht="12.75" customHeight="1">
      <c r="A103" s="19"/>
      <c r="B103" s="300"/>
      <c r="C103" s="19"/>
      <c r="D103" s="27"/>
      <c r="E103" s="20"/>
      <c r="F103" s="14"/>
      <c r="G103" s="14"/>
      <c r="H103" s="14"/>
      <c r="I103" s="14"/>
      <c r="J103" s="14"/>
      <c r="K103" s="14"/>
      <c r="L103" s="14"/>
      <c r="M103" s="14"/>
      <c r="N103" s="14"/>
      <c r="O103" s="14"/>
      <c r="P103" s="14"/>
      <c r="Q103" s="14"/>
      <c r="R103" s="14"/>
      <c r="S103" s="14"/>
      <c r="T103" s="14"/>
      <c r="U103" s="14"/>
      <c r="V103" s="14"/>
      <c r="W103" s="14"/>
      <c r="X103" s="14"/>
      <c r="Y103" s="14"/>
      <c r="Z103" s="14"/>
    </row>
    <row r="104" spans="1:26" ht="12.75" customHeight="1">
      <c r="A104" s="19"/>
      <c r="B104" s="300"/>
      <c r="C104" s="19"/>
      <c r="D104" s="27"/>
      <c r="E104" s="20"/>
      <c r="F104" s="14"/>
      <c r="G104" s="14"/>
      <c r="H104" s="14"/>
      <c r="I104" s="14"/>
      <c r="J104" s="14"/>
      <c r="K104" s="14"/>
      <c r="L104" s="14"/>
      <c r="M104" s="14"/>
      <c r="N104" s="14"/>
      <c r="O104" s="14"/>
      <c r="P104" s="14"/>
      <c r="Q104" s="14"/>
      <c r="R104" s="14"/>
      <c r="S104" s="14"/>
      <c r="T104" s="14"/>
      <c r="U104" s="14"/>
      <c r="V104" s="14"/>
      <c r="W104" s="14"/>
      <c r="X104" s="14"/>
      <c r="Y104" s="14"/>
      <c r="Z104" s="14"/>
    </row>
    <row r="105" spans="1:26" ht="12.75" customHeight="1">
      <c r="A105" s="19"/>
      <c r="B105" s="300"/>
      <c r="C105" s="19"/>
      <c r="D105" s="27"/>
      <c r="E105" s="20"/>
      <c r="F105" s="14"/>
      <c r="G105" s="14"/>
      <c r="H105" s="14"/>
      <c r="I105" s="14"/>
      <c r="J105" s="14"/>
      <c r="K105" s="14"/>
      <c r="L105" s="14"/>
      <c r="M105" s="14"/>
      <c r="N105" s="14"/>
      <c r="O105" s="14"/>
      <c r="P105" s="14"/>
      <c r="Q105" s="14"/>
      <c r="R105" s="14"/>
      <c r="S105" s="14"/>
      <c r="T105" s="14"/>
      <c r="U105" s="14"/>
      <c r="V105" s="14"/>
      <c r="W105" s="14"/>
      <c r="X105" s="14"/>
      <c r="Y105" s="14"/>
      <c r="Z105" s="14"/>
    </row>
    <row r="106" spans="1:26" ht="12.75" customHeight="1">
      <c r="A106" s="19"/>
      <c r="B106" s="300"/>
      <c r="C106" s="19"/>
      <c r="D106" s="27"/>
      <c r="E106" s="20"/>
      <c r="F106" s="14"/>
      <c r="G106" s="14"/>
      <c r="H106" s="14"/>
      <c r="I106" s="14"/>
      <c r="J106" s="14"/>
      <c r="K106" s="14"/>
      <c r="L106" s="14"/>
      <c r="M106" s="14"/>
      <c r="N106" s="14"/>
      <c r="O106" s="14"/>
      <c r="P106" s="14"/>
      <c r="Q106" s="14"/>
      <c r="R106" s="14"/>
      <c r="S106" s="14"/>
      <c r="T106" s="14"/>
      <c r="U106" s="14"/>
      <c r="V106" s="14"/>
      <c r="W106" s="14"/>
      <c r="X106" s="14"/>
      <c r="Y106" s="14"/>
      <c r="Z106" s="14"/>
    </row>
    <row r="107" spans="1:26" ht="12.75" customHeight="1">
      <c r="A107" s="19"/>
      <c r="B107" s="300"/>
      <c r="C107" s="19"/>
      <c r="D107" s="27"/>
      <c r="E107" s="20"/>
      <c r="F107" s="14"/>
      <c r="G107" s="14"/>
      <c r="H107" s="14"/>
      <c r="I107" s="14"/>
      <c r="J107" s="14"/>
      <c r="K107" s="14"/>
      <c r="L107" s="14"/>
      <c r="M107" s="14"/>
      <c r="N107" s="14"/>
      <c r="O107" s="14"/>
      <c r="P107" s="14"/>
      <c r="Q107" s="14"/>
      <c r="R107" s="14"/>
      <c r="S107" s="14"/>
      <c r="T107" s="14"/>
      <c r="U107" s="14"/>
      <c r="V107" s="14"/>
      <c r="W107" s="14"/>
      <c r="X107" s="14"/>
      <c r="Y107" s="14"/>
      <c r="Z107" s="14"/>
    </row>
    <row r="108" spans="1:26" ht="12.75" customHeight="1">
      <c r="A108" s="19"/>
      <c r="B108" s="300"/>
      <c r="C108" s="19"/>
      <c r="D108" s="27"/>
      <c r="E108" s="20"/>
      <c r="F108" s="14"/>
      <c r="G108" s="14"/>
      <c r="H108" s="14"/>
      <c r="I108" s="14"/>
      <c r="J108" s="14"/>
      <c r="K108" s="14"/>
      <c r="L108" s="14"/>
      <c r="M108" s="14"/>
      <c r="N108" s="14"/>
      <c r="O108" s="14"/>
      <c r="P108" s="14"/>
      <c r="Q108" s="14"/>
      <c r="R108" s="14"/>
      <c r="S108" s="14"/>
      <c r="T108" s="14"/>
      <c r="U108" s="14"/>
      <c r="V108" s="14"/>
      <c r="W108" s="14"/>
      <c r="X108" s="14"/>
      <c r="Y108" s="14"/>
      <c r="Z108" s="14"/>
    </row>
    <row r="109" spans="1:26" ht="12.75" customHeight="1">
      <c r="A109" s="19"/>
      <c r="B109" s="300"/>
      <c r="C109" s="19"/>
      <c r="D109" s="27"/>
      <c r="E109" s="20"/>
      <c r="F109" s="14"/>
      <c r="G109" s="14"/>
      <c r="H109" s="14"/>
      <c r="I109" s="14"/>
      <c r="J109" s="14"/>
      <c r="K109" s="14"/>
      <c r="L109" s="14"/>
      <c r="M109" s="14"/>
      <c r="N109" s="14"/>
      <c r="O109" s="14"/>
      <c r="P109" s="14"/>
      <c r="Q109" s="14"/>
      <c r="R109" s="14"/>
      <c r="S109" s="14"/>
      <c r="T109" s="14"/>
      <c r="U109" s="14"/>
      <c r="V109" s="14"/>
      <c r="W109" s="14"/>
      <c r="X109" s="14"/>
      <c r="Y109" s="14"/>
      <c r="Z109" s="14"/>
    </row>
    <row r="110" spans="1:26" ht="12.75" customHeight="1">
      <c r="A110" s="19"/>
      <c r="B110" s="300"/>
      <c r="C110" s="19"/>
      <c r="D110" s="27"/>
      <c r="E110" s="20"/>
      <c r="F110" s="14"/>
      <c r="G110" s="14"/>
      <c r="H110" s="14"/>
      <c r="I110" s="14"/>
      <c r="J110" s="14"/>
      <c r="K110" s="14"/>
      <c r="L110" s="14"/>
      <c r="M110" s="14"/>
      <c r="N110" s="14"/>
      <c r="O110" s="14"/>
      <c r="P110" s="14"/>
      <c r="Q110" s="14"/>
      <c r="R110" s="14"/>
      <c r="S110" s="14"/>
      <c r="T110" s="14"/>
      <c r="U110" s="14"/>
      <c r="V110" s="14"/>
      <c r="W110" s="14"/>
      <c r="X110" s="14"/>
      <c r="Y110" s="14"/>
      <c r="Z110" s="14"/>
    </row>
    <row r="111" spans="1:26" ht="12.75" customHeight="1">
      <c r="A111" s="19"/>
      <c r="B111" s="300"/>
      <c r="C111" s="19"/>
      <c r="D111" s="27"/>
      <c r="E111" s="20"/>
      <c r="F111" s="14"/>
      <c r="G111" s="14"/>
      <c r="H111" s="14"/>
      <c r="I111" s="14"/>
      <c r="J111" s="14"/>
      <c r="K111" s="14"/>
      <c r="L111" s="14"/>
      <c r="M111" s="14"/>
      <c r="N111" s="14"/>
      <c r="O111" s="14"/>
      <c r="P111" s="14"/>
      <c r="Q111" s="14"/>
      <c r="R111" s="14"/>
      <c r="S111" s="14"/>
      <c r="T111" s="14"/>
      <c r="U111" s="14"/>
      <c r="V111" s="14"/>
      <c r="W111" s="14"/>
      <c r="X111" s="14"/>
      <c r="Y111" s="14"/>
      <c r="Z111" s="14"/>
    </row>
    <row r="112" spans="1:26" ht="12.75" customHeight="1">
      <c r="A112" s="19"/>
      <c r="B112" s="300"/>
      <c r="C112" s="19"/>
      <c r="D112" s="27"/>
      <c r="E112" s="20"/>
      <c r="F112" s="14"/>
      <c r="G112" s="14"/>
      <c r="H112" s="14"/>
      <c r="I112" s="14"/>
      <c r="J112" s="14"/>
      <c r="K112" s="14"/>
      <c r="L112" s="14"/>
      <c r="M112" s="14"/>
      <c r="N112" s="14"/>
      <c r="O112" s="14"/>
      <c r="P112" s="14"/>
      <c r="Q112" s="14"/>
      <c r="R112" s="14"/>
      <c r="S112" s="14"/>
      <c r="T112" s="14"/>
      <c r="U112" s="14"/>
      <c r="V112" s="14"/>
      <c r="W112" s="14"/>
      <c r="X112" s="14"/>
      <c r="Y112" s="14"/>
      <c r="Z112" s="14"/>
    </row>
    <row r="113" spans="1:26" ht="12.75" customHeight="1">
      <c r="A113" s="19"/>
      <c r="B113" s="300"/>
      <c r="C113" s="19"/>
      <c r="D113" s="27"/>
      <c r="E113" s="20"/>
      <c r="F113" s="14"/>
      <c r="G113" s="14"/>
      <c r="H113" s="14"/>
      <c r="I113" s="14"/>
      <c r="J113" s="14"/>
      <c r="K113" s="14"/>
      <c r="L113" s="14"/>
      <c r="M113" s="14"/>
      <c r="N113" s="14"/>
      <c r="O113" s="14"/>
      <c r="P113" s="14"/>
      <c r="Q113" s="14"/>
      <c r="R113" s="14"/>
      <c r="S113" s="14"/>
      <c r="T113" s="14"/>
      <c r="U113" s="14"/>
      <c r="V113" s="14"/>
      <c r="W113" s="14"/>
      <c r="X113" s="14"/>
      <c r="Y113" s="14"/>
      <c r="Z113" s="14"/>
    </row>
    <row r="114" spans="1:26" ht="12.75" customHeight="1">
      <c r="A114" s="19"/>
      <c r="B114" s="300"/>
      <c r="C114" s="19"/>
      <c r="D114" s="27"/>
      <c r="E114" s="20"/>
      <c r="F114" s="14"/>
      <c r="G114" s="14"/>
      <c r="H114" s="14"/>
      <c r="I114" s="14"/>
      <c r="J114" s="14"/>
      <c r="K114" s="14"/>
      <c r="L114" s="14"/>
      <c r="M114" s="14"/>
      <c r="N114" s="14"/>
      <c r="O114" s="14"/>
      <c r="P114" s="14"/>
      <c r="Q114" s="14"/>
      <c r="R114" s="14"/>
      <c r="S114" s="14"/>
      <c r="T114" s="14"/>
      <c r="U114" s="14"/>
      <c r="V114" s="14"/>
      <c r="W114" s="14"/>
      <c r="X114" s="14"/>
      <c r="Y114" s="14"/>
      <c r="Z114" s="14"/>
    </row>
    <row r="115" spans="1:26" ht="12.75" customHeight="1">
      <c r="A115" s="19"/>
      <c r="B115" s="300"/>
      <c r="C115" s="19"/>
      <c r="D115" s="27"/>
      <c r="E115" s="20"/>
      <c r="F115" s="14"/>
      <c r="G115" s="14"/>
      <c r="H115" s="14"/>
      <c r="I115" s="14"/>
      <c r="J115" s="14"/>
      <c r="K115" s="14"/>
      <c r="L115" s="14"/>
      <c r="M115" s="14"/>
      <c r="N115" s="14"/>
      <c r="O115" s="14"/>
      <c r="P115" s="14"/>
      <c r="Q115" s="14"/>
      <c r="R115" s="14"/>
      <c r="S115" s="14"/>
      <c r="T115" s="14"/>
      <c r="U115" s="14"/>
      <c r="V115" s="14"/>
      <c r="W115" s="14"/>
      <c r="X115" s="14"/>
      <c r="Y115" s="14"/>
      <c r="Z115" s="14"/>
    </row>
    <row r="116" spans="1:26" ht="12.75" customHeight="1">
      <c r="A116" s="19"/>
      <c r="B116" s="300"/>
      <c r="C116" s="19"/>
      <c r="D116" s="27"/>
      <c r="E116" s="20"/>
      <c r="F116" s="14"/>
      <c r="G116" s="14"/>
      <c r="H116" s="14"/>
      <c r="I116" s="14"/>
      <c r="J116" s="14"/>
      <c r="K116" s="14"/>
      <c r="L116" s="14"/>
      <c r="M116" s="14"/>
      <c r="N116" s="14"/>
      <c r="O116" s="14"/>
      <c r="P116" s="14"/>
      <c r="Q116" s="14"/>
      <c r="R116" s="14"/>
      <c r="S116" s="14"/>
      <c r="T116" s="14"/>
      <c r="U116" s="14"/>
      <c r="V116" s="14"/>
      <c r="W116" s="14"/>
      <c r="X116" s="14"/>
      <c r="Y116" s="14"/>
      <c r="Z116" s="14"/>
    </row>
    <row r="117" spans="1:26" ht="12.75" customHeight="1">
      <c r="A117" s="19"/>
      <c r="B117" s="300"/>
      <c r="C117" s="19"/>
      <c r="D117" s="27"/>
      <c r="E117" s="20"/>
      <c r="F117" s="14"/>
      <c r="G117" s="14"/>
      <c r="H117" s="14"/>
      <c r="I117" s="14"/>
      <c r="J117" s="14"/>
      <c r="K117" s="14"/>
      <c r="L117" s="14"/>
      <c r="M117" s="14"/>
      <c r="N117" s="14"/>
      <c r="O117" s="14"/>
      <c r="P117" s="14"/>
      <c r="Q117" s="14"/>
      <c r="R117" s="14"/>
      <c r="S117" s="14"/>
      <c r="T117" s="14"/>
      <c r="U117" s="14"/>
      <c r="V117" s="14"/>
      <c r="W117" s="14"/>
      <c r="X117" s="14"/>
      <c r="Y117" s="14"/>
      <c r="Z117" s="14"/>
    </row>
    <row r="118" spans="1:26" ht="12.75" customHeight="1">
      <c r="A118" s="19"/>
      <c r="B118" s="300"/>
      <c r="C118" s="19"/>
      <c r="D118" s="27"/>
      <c r="E118" s="20"/>
      <c r="F118" s="14"/>
      <c r="G118" s="14"/>
      <c r="H118" s="14"/>
      <c r="I118" s="14"/>
      <c r="J118" s="14"/>
      <c r="K118" s="14"/>
      <c r="L118" s="14"/>
      <c r="M118" s="14"/>
      <c r="N118" s="14"/>
      <c r="O118" s="14"/>
      <c r="P118" s="14"/>
      <c r="Q118" s="14"/>
      <c r="R118" s="14"/>
      <c r="S118" s="14"/>
      <c r="T118" s="14"/>
      <c r="U118" s="14"/>
      <c r="V118" s="14"/>
      <c r="W118" s="14"/>
      <c r="X118" s="14"/>
      <c r="Y118" s="14"/>
      <c r="Z118" s="14"/>
    </row>
    <row r="119" spans="1:26" ht="12.75" customHeight="1">
      <c r="A119" s="19"/>
      <c r="B119" s="300"/>
      <c r="C119" s="19"/>
      <c r="D119" s="27"/>
      <c r="E119" s="20"/>
      <c r="F119" s="14"/>
      <c r="G119" s="14"/>
      <c r="H119" s="14"/>
      <c r="I119" s="14"/>
      <c r="J119" s="14"/>
      <c r="K119" s="14"/>
      <c r="L119" s="14"/>
      <c r="M119" s="14"/>
      <c r="N119" s="14"/>
      <c r="O119" s="14"/>
      <c r="P119" s="14"/>
      <c r="Q119" s="14"/>
      <c r="R119" s="14"/>
      <c r="S119" s="14"/>
      <c r="T119" s="14"/>
      <c r="U119" s="14"/>
      <c r="V119" s="14"/>
      <c r="W119" s="14"/>
      <c r="X119" s="14"/>
      <c r="Y119" s="14"/>
      <c r="Z119" s="14"/>
    </row>
    <row r="120" spans="1:26" ht="12.75" customHeight="1">
      <c r="A120" s="19"/>
      <c r="B120" s="300"/>
      <c r="C120" s="19"/>
      <c r="D120" s="27"/>
      <c r="E120" s="20"/>
      <c r="F120" s="14"/>
      <c r="G120" s="14"/>
      <c r="H120" s="14"/>
      <c r="I120" s="14"/>
      <c r="J120" s="14"/>
      <c r="K120" s="14"/>
      <c r="L120" s="14"/>
      <c r="M120" s="14"/>
      <c r="N120" s="14"/>
      <c r="O120" s="14"/>
      <c r="P120" s="14"/>
      <c r="Q120" s="14"/>
      <c r="R120" s="14"/>
      <c r="S120" s="14"/>
      <c r="T120" s="14"/>
      <c r="U120" s="14"/>
      <c r="V120" s="14"/>
      <c r="W120" s="14"/>
      <c r="X120" s="14"/>
      <c r="Y120" s="14"/>
      <c r="Z120" s="14"/>
    </row>
    <row r="121" spans="1:26" ht="12.75" customHeight="1">
      <c r="A121" s="19"/>
      <c r="B121" s="300"/>
      <c r="C121" s="19"/>
      <c r="D121" s="27"/>
      <c r="E121" s="20"/>
      <c r="F121" s="14"/>
      <c r="G121" s="14"/>
      <c r="H121" s="14"/>
      <c r="I121" s="14"/>
      <c r="J121" s="14"/>
      <c r="K121" s="14"/>
      <c r="L121" s="14"/>
      <c r="M121" s="14"/>
      <c r="N121" s="14"/>
      <c r="O121" s="14"/>
      <c r="P121" s="14"/>
      <c r="Q121" s="14"/>
      <c r="R121" s="14"/>
      <c r="S121" s="14"/>
      <c r="T121" s="14"/>
      <c r="U121" s="14"/>
      <c r="V121" s="14"/>
      <c r="W121" s="14"/>
      <c r="X121" s="14"/>
      <c r="Y121" s="14"/>
      <c r="Z121" s="14"/>
    </row>
    <row r="122" spans="1:26" ht="12.75" customHeight="1">
      <c r="A122" s="19"/>
      <c r="B122" s="300"/>
      <c r="C122" s="19"/>
      <c r="D122" s="27"/>
      <c r="E122" s="20"/>
      <c r="F122" s="14"/>
      <c r="G122" s="14"/>
      <c r="H122" s="14"/>
      <c r="I122" s="14"/>
      <c r="J122" s="14"/>
      <c r="K122" s="14"/>
      <c r="L122" s="14"/>
      <c r="M122" s="14"/>
      <c r="N122" s="14"/>
      <c r="O122" s="14"/>
      <c r="P122" s="14"/>
      <c r="Q122" s="14"/>
      <c r="R122" s="14"/>
      <c r="S122" s="14"/>
      <c r="T122" s="14"/>
      <c r="U122" s="14"/>
      <c r="V122" s="14"/>
      <c r="W122" s="14"/>
      <c r="X122" s="14"/>
      <c r="Y122" s="14"/>
      <c r="Z122" s="14"/>
    </row>
    <row r="123" spans="1:26" ht="12.75" customHeight="1">
      <c r="A123" s="19"/>
      <c r="B123" s="300"/>
      <c r="C123" s="19"/>
      <c r="D123" s="27"/>
      <c r="E123" s="20"/>
      <c r="F123" s="14"/>
      <c r="G123" s="14"/>
      <c r="H123" s="14"/>
      <c r="I123" s="14"/>
      <c r="J123" s="14"/>
      <c r="K123" s="14"/>
      <c r="L123" s="14"/>
      <c r="M123" s="14"/>
      <c r="N123" s="14"/>
      <c r="O123" s="14"/>
      <c r="P123" s="14"/>
      <c r="Q123" s="14"/>
      <c r="R123" s="14"/>
      <c r="S123" s="14"/>
      <c r="T123" s="14"/>
      <c r="U123" s="14"/>
      <c r="V123" s="14"/>
      <c r="W123" s="14"/>
      <c r="X123" s="14"/>
      <c r="Y123" s="14"/>
      <c r="Z123" s="14"/>
    </row>
    <row r="124" spans="1:26" ht="12.75" customHeight="1">
      <c r="A124" s="19"/>
      <c r="B124" s="300"/>
      <c r="C124" s="19"/>
      <c r="D124" s="27"/>
      <c r="E124" s="20"/>
      <c r="F124" s="14"/>
      <c r="G124" s="14"/>
      <c r="H124" s="14"/>
      <c r="I124" s="14"/>
      <c r="J124" s="14"/>
      <c r="K124" s="14"/>
      <c r="L124" s="14"/>
      <c r="M124" s="14"/>
      <c r="N124" s="14"/>
      <c r="O124" s="14"/>
      <c r="P124" s="14"/>
      <c r="Q124" s="14"/>
      <c r="R124" s="14"/>
      <c r="S124" s="14"/>
      <c r="T124" s="14"/>
      <c r="U124" s="14"/>
      <c r="V124" s="14"/>
      <c r="W124" s="14"/>
      <c r="X124" s="14"/>
      <c r="Y124" s="14"/>
      <c r="Z124" s="14"/>
    </row>
    <row r="125" spans="1:26" ht="12.75" customHeight="1">
      <c r="A125" s="19"/>
      <c r="B125" s="300"/>
      <c r="C125" s="19"/>
      <c r="D125" s="27"/>
      <c r="E125" s="20"/>
      <c r="F125" s="14"/>
      <c r="G125" s="14"/>
      <c r="H125" s="14"/>
      <c r="I125" s="14"/>
      <c r="J125" s="14"/>
      <c r="K125" s="14"/>
      <c r="L125" s="14"/>
      <c r="M125" s="14"/>
      <c r="N125" s="14"/>
      <c r="O125" s="14"/>
      <c r="P125" s="14"/>
      <c r="Q125" s="14"/>
      <c r="R125" s="14"/>
      <c r="S125" s="14"/>
      <c r="T125" s="14"/>
      <c r="U125" s="14"/>
      <c r="V125" s="14"/>
      <c r="W125" s="14"/>
      <c r="X125" s="14"/>
      <c r="Y125" s="14"/>
      <c r="Z125" s="14"/>
    </row>
    <row r="126" spans="1:26" ht="12.75" customHeight="1">
      <c r="A126" s="19"/>
      <c r="B126" s="300"/>
      <c r="C126" s="19"/>
      <c r="D126" s="27"/>
      <c r="E126" s="20"/>
      <c r="F126" s="14"/>
      <c r="G126" s="14"/>
      <c r="H126" s="14"/>
      <c r="I126" s="14"/>
      <c r="J126" s="14"/>
      <c r="K126" s="14"/>
      <c r="L126" s="14"/>
      <c r="M126" s="14"/>
      <c r="N126" s="14"/>
      <c r="O126" s="14"/>
      <c r="P126" s="14"/>
      <c r="Q126" s="14"/>
      <c r="R126" s="14"/>
      <c r="S126" s="14"/>
      <c r="T126" s="14"/>
      <c r="U126" s="14"/>
      <c r="V126" s="14"/>
      <c r="W126" s="14"/>
      <c r="X126" s="14"/>
      <c r="Y126" s="14"/>
      <c r="Z126" s="14"/>
    </row>
    <row r="127" spans="1:26" ht="12.75" customHeight="1">
      <c r="A127" s="19"/>
      <c r="B127" s="300"/>
      <c r="C127" s="19"/>
      <c r="D127" s="27"/>
      <c r="E127" s="20"/>
      <c r="F127" s="14"/>
      <c r="G127" s="14"/>
      <c r="H127" s="14"/>
      <c r="I127" s="14"/>
      <c r="J127" s="14"/>
      <c r="K127" s="14"/>
      <c r="L127" s="14"/>
      <c r="M127" s="14"/>
      <c r="N127" s="14"/>
      <c r="O127" s="14"/>
      <c r="P127" s="14"/>
      <c r="Q127" s="14"/>
      <c r="R127" s="14"/>
      <c r="S127" s="14"/>
      <c r="T127" s="14"/>
      <c r="U127" s="14"/>
      <c r="V127" s="14"/>
      <c r="W127" s="14"/>
      <c r="X127" s="14"/>
      <c r="Y127" s="14"/>
      <c r="Z127" s="14"/>
    </row>
    <row r="128" spans="1:26" ht="12.75" customHeight="1">
      <c r="A128" s="19"/>
      <c r="B128" s="300"/>
      <c r="C128" s="19"/>
      <c r="D128" s="27"/>
      <c r="E128" s="20"/>
      <c r="F128" s="14"/>
      <c r="G128" s="14"/>
      <c r="H128" s="14"/>
      <c r="I128" s="14"/>
      <c r="J128" s="14"/>
      <c r="K128" s="14"/>
      <c r="L128" s="14"/>
      <c r="M128" s="14"/>
      <c r="N128" s="14"/>
      <c r="O128" s="14"/>
      <c r="P128" s="14"/>
      <c r="Q128" s="14"/>
      <c r="R128" s="14"/>
      <c r="S128" s="14"/>
      <c r="T128" s="14"/>
      <c r="U128" s="14"/>
      <c r="V128" s="14"/>
      <c r="W128" s="14"/>
      <c r="X128" s="14"/>
      <c r="Y128" s="14"/>
      <c r="Z128" s="14"/>
    </row>
    <row r="129" spans="1:26" ht="12.75" customHeight="1">
      <c r="A129" s="19"/>
      <c r="B129" s="300"/>
      <c r="C129" s="19"/>
      <c r="D129" s="27"/>
      <c r="E129" s="20"/>
      <c r="F129" s="14"/>
      <c r="G129" s="14"/>
      <c r="H129" s="14"/>
      <c r="I129" s="14"/>
      <c r="J129" s="14"/>
      <c r="K129" s="14"/>
      <c r="L129" s="14"/>
      <c r="M129" s="14"/>
      <c r="N129" s="14"/>
      <c r="O129" s="14"/>
      <c r="P129" s="14"/>
      <c r="Q129" s="14"/>
      <c r="R129" s="14"/>
      <c r="S129" s="14"/>
      <c r="T129" s="14"/>
      <c r="U129" s="14"/>
      <c r="V129" s="14"/>
      <c r="W129" s="14"/>
      <c r="X129" s="14"/>
      <c r="Y129" s="14"/>
      <c r="Z129" s="14"/>
    </row>
    <row r="130" spans="1:26" ht="12.75" customHeight="1">
      <c r="A130" s="19"/>
      <c r="B130" s="300"/>
      <c r="C130" s="19"/>
      <c r="D130" s="27"/>
      <c r="E130" s="20"/>
      <c r="F130" s="14"/>
      <c r="G130" s="14"/>
      <c r="H130" s="14"/>
      <c r="I130" s="14"/>
      <c r="J130" s="14"/>
      <c r="K130" s="14"/>
      <c r="L130" s="14"/>
      <c r="M130" s="14"/>
      <c r="N130" s="14"/>
      <c r="O130" s="14"/>
      <c r="P130" s="14"/>
      <c r="Q130" s="14"/>
      <c r="R130" s="14"/>
      <c r="S130" s="14"/>
      <c r="T130" s="14"/>
      <c r="U130" s="14"/>
      <c r="V130" s="14"/>
      <c r="W130" s="14"/>
      <c r="X130" s="14"/>
      <c r="Y130" s="14"/>
      <c r="Z130" s="14"/>
    </row>
    <row r="131" spans="1:26" ht="12.75" customHeight="1">
      <c r="A131" s="19"/>
      <c r="B131" s="300"/>
      <c r="C131" s="19"/>
      <c r="D131" s="27"/>
      <c r="E131" s="20"/>
      <c r="F131" s="14"/>
      <c r="G131" s="14"/>
      <c r="H131" s="14"/>
      <c r="I131" s="14"/>
      <c r="J131" s="14"/>
      <c r="K131" s="14"/>
      <c r="L131" s="14"/>
      <c r="M131" s="14"/>
      <c r="N131" s="14"/>
      <c r="O131" s="14"/>
      <c r="P131" s="14"/>
      <c r="Q131" s="14"/>
      <c r="R131" s="14"/>
      <c r="S131" s="14"/>
      <c r="T131" s="14"/>
      <c r="U131" s="14"/>
      <c r="V131" s="14"/>
      <c r="W131" s="14"/>
      <c r="X131" s="14"/>
      <c r="Y131" s="14"/>
      <c r="Z131" s="14"/>
    </row>
    <row r="132" spans="1:26" ht="12.75" customHeight="1">
      <c r="A132" s="19"/>
      <c r="B132" s="300"/>
      <c r="C132" s="19"/>
      <c r="D132" s="27"/>
      <c r="E132" s="20"/>
      <c r="F132" s="14"/>
      <c r="G132" s="14"/>
      <c r="H132" s="14"/>
      <c r="I132" s="14"/>
      <c r="J132" s="14"/>
      <c r="K132" s="14"/>
      <c r="L132" s="14"/>
      <c r="M132" s="14"/>
      <c r="N132" s="14"/>
      <c r="O132" s="14"/>
      <c r="P132" s="14"/>
      <c r="Q132" s="14"/>
      <c r="R132" s="14"/>
      <c r="S132" s="14"/>
      <c r="T132" s="14"/>
      <c r="U132" s="14"/>
      <c r="V132" s="14"/>
      <c r="W132" s="14"/>
      <c r="X132" s="14"/>
      <c r="Y132" s="14"/>
      <c r="Z132" s="14"/>
    </row>
    <row r="133" spans="1:26" ht="12.75" customHeight="1">
      <c r="A133" s="19"/>
      <c r="B133" s="300"/>
      <c r="C133" s="19"/>
      <c r="D133" s="27"/>
      <c r="E133" s="20"/>
      <c r="F133" s="14"/>
      <c r="G133" s="14"/>
      <c r="H133" s="14"/>
      <c r="I133" s="14"/>
      <c r="J133" s="14"/>
      <c r="K133" s="14"/>
      <c r="L133" s="14"/>
      <c r="M133" s="14"/>
      <c r="N133" s="14"/>
      <c r="O133" s="14"/>
      <c r="P133" s="14"/>
      <c r="Q133" s="14"/>
      <c r="R133" s="14"/>
      <c r="S133" s="14"/>
      <c r="T133" s="14"/>
      <c r="U133" s="14"/>
      <c r="V133" s="14"/>
      <c r="W133" s="14"/>
      <c r="X133" s="14"/>
      <c r="Y133" s="14"/>
      <c r="Z133" s="14"/>
    </row>
    <row r="134" spans="1:26" ht="12.75" customHeight="1">
      <c r="A134" s="19"/>
      <c r="B134" s="300"/>
      <c r="C134" s="19"/>
      <c r="D134" s="27"/>
      <c r="E134" s="20"/>
      <c r="F134" s="14"/>
      <c r="G134" s="14"/>
      <c r="H134" s="14"/>
      <c r="I134" s="14"/>
      <c r="J134" s="14"/>
      <c r="K134" s="14"/>
      <c r="L134" s="14"/>
      <c r="M134" s="14"/>
      <c r="N134" s="14"/>
      <c r="O134" s="14"/>
      <c r="P134" s="14"/>
      <c r="Q134" s="14"/>
      <c r="R134" s="14"/>
      <c r="S134" s="14"/>
      <c r="T134" s="14"/>
      <c r="U134" s="14"/>
      <c r="V134" s="14"/>
      <c r="W134" s="14"/>
      <c r="X134" s="14"/>
      <c r="Y134" s="14"/>
      <c r="Z134" s="14"/>
    </row>
    <row r="135" spans="1:26" ht="12.75" customHeight="1">
      <c r="A135" s="19"/>
      <c r="B135" s="300"/>
      <c r="C135" s="19"/>
      <c r="D135" s="27"/>
      <c r="E135" s="20"/>
      <c r="F135" s="14"/>
      <c r="G135" s="14"/>
      <c r="H135" s="14"/>
      <c r="I135" s="14"/>
      <c r="J135" s="14"/>
      <c r="K135" s="14"/>
      <c r="L135" s="14"/>
      <c r="M135" s="14"/>
      <c r="N135" s="14"/>
      <c r="O135" s="14"/>
      <c r="P135" s="14"/>
      <c r="Q135" s="14"/>
      <c r="R135" s="14"/>
      <c r="S135" s="14"/>
      <c r="T135" s="14"/>
      <c r="U135" s="14"/>
      <c r="V135" s="14"/>
      <c r="W135" s="14"/>
      <c r="X135" s="14"/>
      <c r="Y135" s="14"/>
      <c r="Z135" s="14"/>
    </row>
    <row r="136" spans="1:26" ht="12.75" customHeight="1">
      <c r="A136" s="19"/>
      <c r="B136" s="300"/>
      <c r="C136" s="19"/>
      <c r="D136" s="27"/>
      <c r="E136" s="20"/>
      <c r="F136" s="14"/>
      <c r="G136" s="14"/>
      <c r="H136" s="14"/>
      <c r="I136" s="14"/>
      <c r="J136" s="14"/>
      <c r="K136" s="14"/>
      <c r="L136" s="14"/>
      <c r="M136" s="14"/>
      <c r="N136" s="14"/>
      <c r="O136" s="14"/>
      <c r="P136" s="14"/>
      <c r="Q136" s="14"/>
      <c r="R136" s="14"/>
      <c r="S136" s="14"/>
      <c r="T136" s="14"/>
      <c r="U136" s="14"/>
      <c r="V136" s="14"/>
      <c r="W136" s="14"/>
      <c r="X136" s="14"/>
      <c r="Y136" s="14"/>
      <c r="Z136" s="14"/>
    </row>
    <row r="137" spans="1:26" ht="12.75" customHeight="1">
      <c r="A137" s="19"/>
      <c r="B137" s="300"/>
      <c r="C137" s="19"/>
      <c r="D137" s="27"/>
      <c r="E137" s="20"/>
      <c r="F137" s="14"/>
      <c r="G137" s="14"/>
      <c r="H137" s="14"/>
      <c r="I137" s="14"/>
      <c r="J137" s="14"/>
      <c r="K137" s="14"/>
      <c r="L137" s="14"/>
      <c r="M137" s="14"/>
      <c r="N137" s="14"/>
      <c r="O137" s="14"/>
      <c r="P137" s="14"/>
      <c r="Q137" s="14"/>
      <c r="R137" s="14"/>
      <c r="S137" s="14"/>
      <c r="T137" s="14"/>
      <c r="U137" s="14"/>
      <c r="V137" s="14"/>
      <c r="W137" s="14"/>
      <c r="X137" s="14"/>
      <c r="Y137" s="14"/>
      <c r="Z137" s="14"/>
    </row>
    <row r="138" spans="1:26" ht="12.75" customHeight="1">
      <c r="A138" s="19"/>
      <c r="B138" s="300"/>
      <c r="C138" s="19"/>
      <c r="D138" s="27"/>
      <c r="E138" s="20"/>
      <c r="F138" s="14"/>
      <c r="G138" s="14"/>
      <c r="H138" s="14"/>
      <c r="I138" s="14"/>
      <c r="J138" s="14"/>
      <c r="K138" s="14"/>
      <c r="L138" s="14"/>
      <c r="M138" s="14"/>
      <c r="N138" s="14"/>
      <c r="O138" s="14"/>
      <c r="P138" s="14"/>
      <c r="Q138" s="14"/>
      <c r="R138" s="14"/>
      <c r="S138" s="14"/>
      <c r="T138" s="14"/>
      <c r="U138" s="14"/>
      <c r="V138" s="14"/>
      <c r="W138" s="14"/>
      <c r="X138" s="14"/>
      <c r="Y138" s="14"/>
      <c r="Z138" s="14"/>
    </row>
    <row r="139" spans="1:26" ht="12.75" customHeight="1">
      <c r="A139" s="19"/>
      <c r="B139" s="300"/>
      <c r="C139" s="19"/>
      <c r="D139" s="27"/>
      <c r="E139" s="20"/>
      <c r="F139" s="14"/>
      <c r="G139" s="14"/>
      <c r="H139" s="14"/>
      <c r="I139" s="14"/>
      <c r="J139" s="14"/>
      <c r="K139" s="14"/>
      <c r="L139" s="14"/>
      <c r="M139" s="14"/>
      <c r="N139" s="14"/>
      <c r="O139" s="14"/>
      <c r="P139" s="14"/>
      <c r="Q139" s="14"/>
      <c r="R139" s="14"/>
      <c r="S139" s="14"/>
      <c r="T139" s="14"/>
      <c r="U139" s="14"/>
      <c r="V139" s="14"/>
      <c r="W139" s="14"/>
      <c r="X139" s="14"/>
      <c r="Y139" s="14"/>
      <c r="Z139" s="14"/>
    </row>
    <row r="140" spans="1:26" ht="12.75" customHeight="1">
      <c r="A140" s="19"/>
      <c r="B140" s="300"/>
      <c r="C140" s="19"/>
      <c r="D140" s="27"/>
      <c r="E140" s="20"/>
      <c r="F140" s="14"/>
      <c r="G140" s="14"/>
      <c r="H140" s="14"/>
      <c r="I140" s="14"/>
      <c r="J140" s="14"/>
      <c r="K140" s="14"/>
      <c r="L140" s="14"/>
      <c r="M140" s="14"/>
      <c r="N140" s="14"/>
      <c r="O140" s="14"/>
      <c r="P140" s="14"/>
      <c r="Q140" s="14"/>
      <c r="R140" s="14"/>
      <c r="S140" s="14"/>
      <c r="T140" s="14"/>
      <c r="U140" s="14"/>
      <c r="V140" s="14"/>
      <c r="W140" s="14"/>
      <c r="X140" s="14"/>
      <c r="Y140" s="14"/>
      <c r="Z140" s="14"/>
    </row>
    <row r="141" spans="1:26" ht="12.75" customHeight="1">
      <c r="A141" s="19"/>
      <c r="B141" s="300"/>
      <c r="C141" s="19"/>
      <c r="D141" s="27"/>
      <c r="E141" s="20"/>
      <c r="F141" s="14"/>
      <c r="G141" s="14"/>
      <c r="H141" s="14"/>
      <c r="I141" s="14"/>
      <c r="J141" s="14"/>
      <c r="K141" s="14"/>
      <c r="L141" s="14"/>
      <c r="M141" s="14"/>
      <c r="N141" s="14"/>
      <c r="O141" s="14"/>
      <c r="P141" s="14"/>
      <c r="Q141" s="14"/>
      <c r="R141" s="14"/>
      <c r="S141" s="14"/>
      <c r="T141" s="14"/>
      <c r="U141" s="14"/>
      <c r="V141" s="14"/>
      <c r="W141" s="14"/>
      <c r="X141" s="14"/>
      <c r="Y141" s="14"/>
      <c r="Z141" s="14"/>
    </row>
    <row r="142" spans="1:26" ht="12.75" customHeight="1">
      <c r="A142" s="19"/>
      <c r="B142" s="300"/>
      <c r="C142" s="19"/>
      <c r="D142" s="27"/>
      <c r="E142" s="20"/>
      <c r="F142" s="14"/>
      <c r="G142" s="14"/>
      <c r="H142" s="14"/>
      <c r="I142" s="14"/>
      <c r="J142" s="14"/>
      <c r="K142" s="14"/>
      <c r="L142" s="14"/>
      <c r="M142" s="14"/>
      <c r="N142" s="14"/>
      <c r="O142" s="14"/>
      <c r="P142" s="14"/>
      <c r="Q142" s="14"/>
      <c r="R142" s="14"/>
      <c r="S142" s="14"/>
      <c r="T142" s="14"/>
      <c r="U142" s="14"/>
      <c r="V142" s="14"/>
      <c r="W142" s="14"/>
      <c r="X142" s="14"/>
      <c r="Y142" s="14"/>
      <c r="Z142" s="14"/>
    </row>
    <row r="143" spans="1:26" ht="12.75" customHeight="1">
      <c r="A143" s="19"/>
      <c r="B143" s="300"/>
      <c r="C143" s="19"/>
      <c r="D143" s="27"/>
      <c r="E143" s="20"/>
      <c r="F143" s="14"/>
      <c r="G143" s="14"/>
      <c r="H143" s="14"/>
      <c r="I143" s="14"/>
      <c r="J143" s="14"/>
      <c r="K143" s="14"/>
      <c r="L143" s="14"/>
      <c r="M143" s="14"/>
      <c r="N143" s="14"/>
      <c r="O143" s="14"/>
      <c r="P143" s="14"/>
      <c r="Q143" s="14"/>
      <c r="R143" s="14"/>
      <c r="S143" s="14"/>
      <c r="T143" s="14"/>
      <c r="U143" s="14"/>
      <c r="V143" s="14"/>
      <c r="W143" s="14"/>
      <c r="X143" s="14"/>
      <c r="Y143" s="14"/>
      <c r="Z143" s="14"/>
    </row>
    <row r="144" spans="1:26" ht="12.75" customHeight="1">
      <c r="A144" s="19"/>
      <c r="B144" s="300"/>
      <c r="C144" s="19"/>
      <c r="D144" s="27"/>
      <c r="E144" s="20"/>
      <c r="F144" s="14"/>
      <c r="G144" s="14"/>
      <c r="H144" s="14"/>
      <c r="I144" s="14"/>
      <c r="J144" s="14"/>
      <c r="K144" s="14"/>
      <c r="L144" s="14"/>
      <c r="M144" s="14"/>
      <c r="N144" s="14"/>
      <c r="O144" s="14"/>
      <c r="P144" s="14"/>
      <c r="Q144" s="14"/>
      <c r="R144" s="14"/>
      <c r="S144" s="14"/>
      <c r="T144" s="14"/>
      <c r="U144" s="14"/>
      <c r="V144" s="14"/>
      <c r="W144" s="14"/>
      <c r="X144" s="14"/>
      <c r="Y144" s="14"/>
      <c r="Z144" s="14"/>
    </row>
    <row r="145" spans="1:26" ht="12.75" customHeight="1">
      <c r="A145" s="19"/>
      <c r="B145" s="300"/>
      <c r="C145" s="19"/>
      <c r="D145" s="27"/>
      <c r="E145" s="20"/>
      <c r="F145" s="14"/>
      <c r="G145" s="14"/>
      <c r="H145" s="14"/>
      <c r="I145" s="14"/>
      <c r="J145" s="14"/>
      <c r="K145" s="14"/>
      <c r="L145" s="14"/>
      <c r="M145" s="14"/>
      <c r="N145" s="14"/>
      <c r="O145" s="14"/>
      <c r="P145" s="14"/>
      <c r="Q145" s="14"/>
      <c r="R145" s="14"/>
      <c r="S145" s="14"/>
      <c r="T145" s="14"/>
      <c r="U145" s="14"/>
      <c r="V145" s="14"/>
      <c r="W145" s="14"/>
      <c r="X145" s="14"/>
      <c r="Y145" s="14"/>
      <c r="Z145" s="14"/>
    </row>
    <row r="146" spans="1:26" ht="12.75" customHeight="1">
      <c r="A146" s="19"/>
      <c r="B146" s="300"/>
      <c r="C146" s="19"/>
      <c r="D146" s="27"/>
      <c r="E146" s="20"/>
      <c r="F146" s="14"/>
      <c r="G146" s="14"/>
      <c r="H146" s="14"/>
      <c r="I146" s="14"/>
      <c r="J146" s="14"/>
      <c r="K146" s="14"/>
      <c r="L146" s="14"/>
      <c r="M146" s="14"/>
      <c r="N146" s="14"/>
      <c r="O146" s="14"/>
      <c r="P146" s="14"/>
      <c r="Q146" s="14"/>
      <c r="R146" s="14"/>
      <c r="S146" s="14"/>
      <c r="T146" s="14"/>
      <c r="U146" s="14"/>
      <c r="V146" s="14"/>
      <c r="W146" s="14"/>
      <c r="X146" s="14"/>
      <c r="Y146" s="14"/>
      <c r="Z146" s="14"/>
    </row>
    <row r="147" spans="1:26" ht="12.75" customHeight="1">
      <c r="A147" s="19"/>
      <c r="B147" s="300"/>
      <c r="C147" s="19"/>
      <c r="D147" s="27"/>
      <c r="E147" s="20"/>
      <c r="F147" s="14"/>
      <c r="G147" s="14"/>
      <c r="H147" s="14"/>
      <c r="I147" s="14"/>
      <c r="J147" s="14"/>
      <c r="K147" s="14"/>
      <c r="L147" s="14"/>
      <c r="M147" s="14"/>
      <c r="N147" s="14"/>
      <c r="O147" s="14"/>
      <c r="P147" s="14"/>
      <c r="Q147" s="14"/>
      <c r="R147" s="14"/>
      <c r="S147" s="14"/>
      <c r="T147" s="14"/>
      <c r="U147" s="14"/>
      <c r="V147" s="14"/>
      <c r="W147" s="14"/>
      <c r="X147" s="14"/>
      <c r="Y147" s="14"/>
      <c r="Z147" s="14"/>
    </row>
    <row r="148" spans="1:26" ht="12.75" customHeight="1">
      <c r="A148" s="19"/>
      <c r="B148" s="300"/>
      <c r="C148" s="19"/>
      <c r="D148" s="27"/>
      <c r="E148" s="20"/>
      <c r="F148" s="14"/>
      <c r="G148" s="14"/>
      <c r="H148" s="14"/>
      <c r="I148" s="14"/>
      <c r="J148" s="14"/>
      <c r="K148" s="14"/>
      <c r="L148" s="14"/>
      <c r="M148" s="14"/>
      <c r="N148" s="14"/>
      <c r="O148" s="14"/>
      <c r="P148" s="14"/>
      <c r="Q148" s="14"/>
      <c r="R148" s="14"/>
      <c r="S148" s="14"/>
      <c r="T148" s="14"/>
      <c r="U148" s="14"/>
      <c r="V148" s="14"/>
      <c r="W148" s="14"/>
      <c r="X148" s="14"/>
      <c r="Y148" s="14"/>
      <c r="Z148" s="14"/>
    </row>
    <row r="149" spans="1:26" ht="12.75" customHeight="1">
      <c r="A149" s="19"/>
      <c r="B149" s="300"/>
      <c r="C149" s="19"/>
      <c r="D149" s="27"/>
      <c r="E149" s="20"/>
      <c r="F149" s="14"/>
      <c r="G149" s="14"/>
      <c r="H149" s="14"/>
      <c r="I149" s="14"/>
      <c r="J149" s="14"/>
      <c r="K149" s="14"/>
      <c r="L149" s="14"/>
      <c r="M149" s="14"/>
      <c r="N149" s="14"/>
      <c r="O149" s="14"/>
      <c r="P149" s="14"/>
      <c r="Q149" s="14"/>
      <c r="R149" s="14"/>
      <c r="S149" s="14"/>
      <c r="T149" s="14"/>
      <c r="U149" s="14"/>
      <c r="V149" s="14"/>
      <c r="W149" s="14"/>
      <c r="X149" s="14"/>
      <c r="Y149" s="14"/>
      <c r="Z149" s="14"/>
    </row>
    <row r="150" spans="1:26" ht="12.75" customHeight="1">
      <c r="A150" s="19"/>
      <c r="B150" s="300"/>
      <c r="C150" s="19"/>
      <c r="D150" s="27"/>
      <c r="E150" s="20"/>
      <c r="F150" s="14"/>
      <c r="G150" s="14"/>
      <c r="H150" s="14"/>
      <c r="I150" s="14"/>
      <c r="J150" s="14"/>
      <c r="K150" s="14"/>
      <c r="L150" s="14"/>
      <c r="M150" s="14"/>
      <c r="N150" s="14"/>
      <c r="O150" s="14"/>
      <c r="P150" s="14"/>
      <c r="Q150" s="14"/>
      <c r="R150" s="14"/>
      <c r="S150" s="14"/>
      <c r="T150" s="14"/>
      <c r="U150" s="14"/>
      <c r="V150" s="14"/>
      <c r="W150" s="14"/>
      <c r="X150" s="14"/>
      <c r="Y150" s="14"/>
      <c r="Z150" s="14"/>
    </row>
    <row r="151" spans="1:26" ht="12.75" customHeight="1">
      <c r="A151" s="19"/>
      <c r="B151" s="300"/>
      <c r="C151" s="19"/>
      <c r="D151" s="27"/>
      <c r="E151" s="20"/>
      <c r="F151" s="14"/>
      <c r="G151" s="14"/>
      <c r="H151" s="14"/>
      <c r="I151" s="14"/>
      <c r="J151" s="14"/>
      <c r="K151" s="14"/>
      <c r="L151" s="14"/>
      <c r="M151" s="14"/>
      <c r="N151" s="14"/>
      <c r="O151" s="14"/>
      <c r="P151" s="14"/>
      <c r="Q151" s="14"/>
      <c r="R151" s="14"/>
      <c r="S151" s="14"/>
      <c r="T151" s="14"/>
      <c r="U151" s="14"/>
      <c r="V151" s="14"/>
      <c r="W151" s="14"/>
      <c r="X151" s="14"/>
      <c r="Y151" s="14"/>
      <c r="Z151" s="14"/>
    </row>
    <row r="152" spans="1:26" ht="12.75" customHeight="1">
      <c r="A152" s="19"/>
      <c r="B152" s="300"/>
      <c r="C152" s="19"/>
      <c r="D152" s="27"/>
      <c r="E152" s="20"/>
      <c r="F152" s="14"/>
      <c r="G152" s="14"/>
      <c r="H152" s="14"/>
      <c r="I152" s="14"/>
      <c r="J152" s="14"/>
      <c r="K152" s="14"/>
      <c r="L152" s="14"/>
      <c r="M152" s="14"/>
      <c r="N152" s="14"/>
      <c r="O152" s="14"/>
      <c r="P152" s="14"/>
      <c r="Q152" s="14"/>
      <c r="R152" s="14"/>
      <c r="S152" s="14"/>
      <c r="T152" s="14"/>
      <c r="U152" s="14"/>
      <c r="V152" s="14"/>
      <c r="W152" s="14"/>
      <c r="X152" s="14"/>
      <c r="Y152" s="14"/>
      <c r="Z152" s="14"/>
    </row>
    <row r="153" spans="1:26" ht="12.75" customHeight="1">
      <c r="A153" s="19"/>
      <c r="B153" s="300"/>
      <c r="C153" s="19"/>
      <c r="D153" s="27"/>
      <c r="E153" s="20"/>
      <c r="F153" s="14"/>
      <c r="G153" s="14"/>
      <c r="H153" s="14"/>
      <c r="I153" s="14"/>
      <c r="J153" s="14"/>
      <c r="K153" s="14"/>
      <c r="L153" s="14"/>
      <c r="M153" s="14"/>
      <c r="N153" s="14"/>
      <c r="O153" s="14"/>
      <c r="P153" s="14"/>
      <c r="Q153" s="14"/>
      <c r="R153" s="14"/>
      <c r="S153" s="14"/>
      <c r="T153" s="14"/>
      <c r="U153" s="14"/>
      <c r="V153" s="14"/>
      <c r="W153" s="14"/>
      <c r="X153" s="14"/>
      <c r="Y153" s="14"/>
      <c r="Z153" s="14"/>
    </row>
    <row r="154" spans="1:26" ht="12.75" customHeight="1">
      <c r="A154" s="19"/>
      <c r="B154" s="300"/>
      <c r="C154" s="19"/>
      <c r="D154" s="27"/>
      <c r="E154" s="20"/>
      <c r="F154" s="14"/>
      <c r="G154" s="14"/>
      <c r="H154" s="14"/>
      <c r="I154" s="14"/>
      <c r="J154" s="14"/>
      <c r="K154" s="14"/>
      <c r="L154" s="14"/>
      <c r="M154" s="14"/>
      <c r="N154" s="14"/>
      <c r="O154" s="14"/>
      <c r="P154" s="14"/>
      <c r="Q154" s="14"/>
      <c r="R154" s="14"/>
      <c r="S154" s="14"/>
      <c r="T154" s="14"/>
      <c r="U154" s="14"/>
      <c r="V154" s="14"/>
      <c r="W154" s="14"/>
      <c r="X154" s="14"/>
      <c r="Y154" s="14"/>
      <c r="Z154" s="14"/>
    </row>
    <row r="155" spans="1:26" ht="12.75" customHeight="1">
      <c r="A155" s="19"/>
      <c r="B155" s="300"/>
      <c r="C155" s="19"/>
      <c r="D155" s="27"/>
      <c r="E155" s="20"/>
      <c r="F155" s="14"/>
      <c r="G155" s="14"/>
      <c r="H155" s="14"/>
      <c r="I155" s="14"/>
      <c r="J155" s="14"/>
      <c r="K155" s="14"/>
      <c r="L155" s="14"/>
      <c r="M155" s="14"/>
      <c r="N155" s="14"/>
      <c r="O155" s="14"/>
      <c r="P155" s="14"/>
      <c r="Q155" s="14"/>
      <c r="R155" s="14"/>
      <c r="S155" s="14"/>
      <c r="T155" s="14"/>
      <c r="U155" s="14"/>
      <c r="V155" s="14"/>
      <c r="W155" s="14"/>
      <c r="X155" s="14"/>
      <c r="Y155" s="14"/>
      <c r="Z155" s="14"/>
    </row>
    <row r="156" spans="1:26" ht="12.75" customHeight="1">
      <c r="A156" s="19"/>
      <c r="B156" s="300"/>
      <c r="C156" s="19"/>
      <c r="D156" s="27"/>
      <c r="E156" s="20"/>
      <c r="F156" s="14"/>
      <c r="G156" s="14"/>
      <c r="H156" s="14"/>
      <c r="I156" s="14"/>
      <c r="J156" s="14"/>
      <c r="K156" s="14"/>
      <c r="L156" s="14"/>
      <c r="M156" s="14"/>
      <c r="N156" s="14"/>
      <c r="O156" s="14"/>
      <c r="P156" s="14"/>
      <c r="Q156" s="14"/>
      <c r="R156" s="14"/>
      <c r="S156" s="14"/>
      <c r="T156" s="14"/>
      <c r="U156" s="14"/>
      <c r="V156" s="14"/>
      <c r="W156" s="14"/>
      <c r="X156" s="14"/>
      <c r="Y156" s="14"/>
      <c r="Z156" s="14"/>
    </row>
    <row r="157" spans="1:26" ht="12.75" customHeight="1">
      <c r="A157" s="19"/>
      <c r="B157" s="300"/>
      <c r="C157" s="19"/>
      <c r="D157" s="27"/>
      <c r="E157" s="20"/>
      <c r="F157" s="14"/>
      <c r="G157" s="14"/>
      <c r="H157" s="14"/>
      <c r="I157" s="14"/>
      <c r="J157" s="14"/>
      <c r="K157" s="14"/>
      <c r="L157" s="14"/>
      <c r="M157" s="14"/>
      <c r="N157" s="14"/>
      <c r="O157" s="14"/>
      <c r="P157" s="14"/>
      <c r="Q157" s="14"/>
      <c r="R157" s="14"/>
      <c r="S157" s="14"/>
      <c r="T157" s="14"/>
      <c r="U157" s="14"/>
      <c r="V157" s="14"/>
      <c r="W157" s="14"/>
      <c r="X157" s="14"/>
      <c r="Y157" s="14"/>
      <c r="Z157" s="14"/>
    </row>
    <row r="158" spans="1:26" ht="12.75" customHeight="1">
      <c r="A158" s="19"/>
      <c r="B158" s="300"/>
      <c r="C158" s="19"/>
      <c r="D158" s="27"/>
      <c r="E158" s="20"/>
      <c r="F158" s="14"/>
      <c r="G158" s="14"/>
      <c r="H158" s="14"/>
      <c r="I158" s="14"/>
      <c r="J158" s="14"/>
      <c r="K158" s="14"/>
      <c r="L158" s="14"/>
      <c r="M158" s="14"/>
      <c r="N158" s="14"/>
      <c r="O158" s="14"/>
      <c r="P158" s="14"/>
      <c r="Q158" s="14"/>
      <c r="R158" s="14"/>
      <c r="S158" s="14"/>
      <c r="T158" s="14"/>
      <c r="U158" s="14"/>
      <c r="V158" s="14"/>
      <c r="W158" s="14"/>
      <c r="X158" s="14"/>
      <c r="Y158" s="14"/>
      <c r="Z158" s="14"/>
    </row>
    <row r="159" spans="1:26" ht="12.75" customHeight="1">
      <c r="A159" s="19"/>
      <c r="B159" s="300"/>
      <c r="C159" s="19"/>
      <c r="D159" s="27"/>
      <c r="E159" s="20"/>
      <c r="F159" s="14"/>
      <c r="G159" s="14"/>
      <c r="H159" s="14"/>
      <c r="I159" s="14"/>
      <c r="J159" s="14"/>
      <c r="K159" s="14"/>
      <c r="L159" s="14"/>
      <c r="M159" s="14"/>
      <c r="N159" s="14"/>
      <c r="O159" s="14"/>
      <c r="P159" s="14"/>
      <c r="Q159" s="14"/>
      <c r="R159" s="14"/>
      <c r="S159" s="14"/>
      <c r="T159" s="14"/>
      <c r="U159" s="14"/>
      <c r="V159" s="14"/>
      <c r="W159" s="14"/>
      <c r="X159" s="14"/>
      <c r="Y159" s="14"/>
      <c r="Z159" s="14"/>
    </row>
    <row r="160" spans="1:26" ht="12.75" customHeight="1">
      <c r="A160" s="19"/>
      <c r="B160" s="300"/>
      <c r="C160" s="19"/>
      <c r="D160" s="27"/>
      <c r="E160" s="20"/>
      <c r="F160" s="14"/>
      <c r="G160" s="14"/>
      <c r="H160" s="14"/>
      <c r="I160" s="14"/>
      <c r="J160" s="14"/>
      <c r="K160" s="14"/>
      <c r="L160" s="14"/>
      <c r="M160" s="14"/>
      <c r="N160" s="14"/>
      <c r="O160" s="14"/>
      <c r="P160" s="14"/>
      <c r="Q160" s="14"/>
      <c r="R160" s="14"/>
      <c r="S160" s="14"/>
      <c r="T160" s="14"/>
      <c r="U160" s="14"/>
      <c r="V160" s="14"/>
      <c r="W160" s="14"/>
      <c r="X160" s="14"/>
      <c r="Y160" s="14"/>
      <c r="Z160" s="14"/>
    </row>
    <row r="161" spans="1:26" ht="12.75" customHeight="1">
      <c r="A161" s="19"/>
      <c r="B161" s="300"/>
      <c r="C161" s="19"/>
      <c r="D161" s="27"/>
      <c r="E161" s="20"/>
      <c r="F161" s="14"/>
      <c r="G161" s="14"/>
      <c r="H161" s="14"/>
      <c r="I161" s="14"/>
      <c r="J161" s="14"/>
      <c r="K161" s="14"/>
      <c r="L161" s="14"/>
      <c r="M161" s="14"/>
      <c r="N161" s="14"/>
      <c r="O161" s="14"/>
      <c r="P161" s="14"/>
      <c r="Q161" s="14"/>
      <c r="R161" s="14"/>
      <c r="S161" s="14"/>
      <c r="T161" s="14"/>
      <c r="U161" s="14"/>
      <c r="V161" s="14"/>
      <c r="W161" s="14"/>
      <c r="X161" s="14"/>
      <c r="Y161" s="14"/>
      <c r="Z161" s="14"/>
    </row>
    <row r="162" spans="1:26" ht="12.75" customHeight="1">
      <c r="A162" s="19"/>
      <c r="B162" s="300"/>
      <c r="C162" s="19"/>
      <c r="D162" s="27"/>
      <c r="E162" s="20"/>
      <c r="F162" s="14"/>
      <c r="G162" s="14"/>
      <c r="H162" s="14"/>
      <c r="I162" s="14"/>
      <c r="J162" s="14"/>
      <c r="K162" s="14"/>
      <c r="L162" s="14"/>
      <c r="M162" s="14"/>
      <c r="N162" s="14"/>
      <c r="O162" s="14"/>
      <c r="P162" s="14"/>
      <c r="Q162" s="14"/>
      <c r="R162" s="14"/>
      <c r="S162" s="14"/>
      <c r="T162" s="14"/>
      <c r="U162" s="14"/>
      <c r="V162" s="14"/>
      <c r="W162" s="14"/>
      <c r="X162" s="14"/>
      <c r="Y162" s="14"/>
      <c r="Z162" s="14"/>
    </row>
    <row r="163" spans="1:26" ht="12.75" customHeight="1">
      <c r="A163" s="19"/>
      <c r="B163" s="300"/>
      <c r="C163" s="19"/>
      <c r="D163" s="27"/>
      <c r="E163" s="20"/>
      <c r="F163" s="14"/>
      <c r="G163" s="14"/>
      <c r="H163" s="14"/>
      <c r="I163" s="14"/>
      <c r="J163" s="14"/>
      <c r="K163" s="14"/>
      <c r="L163" s="14"/>
      <c r="M163" s="14"/>
      <c r="N163" s="14"/>
      <c r="O163" s="14"/>
      <c r="P163" s="14"/>
      <c r="Q163" s="14"/>
      <c r="R163" s="14"/>
      <c r="S163" s="14"/>
      <c r="T163" s="14"/>
      <c r="U163" s="14"/>
      <c r="V163" s="14"/>
      <c r="W163" s="14"/>
      <c r="X163" s="14"/>
      <c r="Y163" s="14"/>
      <c r="Z163" s="14"/>
    </row>
    <row r="164" spans="1:26" ht="12.75" customHeight="1">
      <c r="A164" s="19"/>
      <c r="B164" s="300"/>
      <c r="C164" s="19"/>
      <c r="D164" s="27"/>
      <c r="E164" s="20"/>
      <c r="F164" s="14"/>
      <c r="G164" s="14"/>
      <c r="H164" s="14"/>
      <c r="I164" s="14"/>
      <c r="J164" s="14"/>
      <c r="K164" s="14"/>
      <c r="L164" s="14"/>
      <c r="M164" s="14"/>
      <c r="N164" s="14"/>
      <c r="O164" s="14"/>
      <c r="P164" s="14"/>
      <c r="Q164" s="14"/>
      <c r="R164" s="14"/>
      <c r="S164" s="14"/>
      <c r="T164" s="14"/>
      <c r="U164" s="14"/>
      <c r="V164" s="14"/>
      <c r="W164" s="14"/>
      <c r="X164" s="14"/>
      <c r="Y164" s="14"/>
      <c r="Z164" s="14"/>
    </row>
    <row r="165" spans="1:26" ht="12.75" customHeight="1">
      <c r="A165" s="19"/>
      <c r="B165" s="300"/>
      <c r="C165" s="19"/>
      <c r="D165" s="27"/>
      <c r="E165" s="20"/>
      <c r="F165" s="14"/>
      <c r="G165" s="14"/>
      <c r="H165" s="14"/>
      <c r="I165" s="14"/>
      <c r="J165" s="14"/>
      <c r="K165" s="14"/>
      <c r="L165" s="14"/>
      <c r="M165" s="14"/>
      <c r="N165" s="14"/>
      <c r="O165" s="14"/>
      <c r="P165" s="14"/>
      <c r="Q165" s="14"/>
      <c r="R165" s="14"/>
      <c r="S165" s="14"/>
      <c r="T165" s="14"/>
      <c r="U165" s="14"/>
      <c r="V165" s="14"/>
      <c r="W165" s="14"/>
      <c r="X165" s="14"/>
      <c r="Y165" s="14"/>
      <c r="Z165" s="14"/>
    </row>
    <row r="166" spans="1:26" ht="12.75" customHeight="1">
      <c r="A166" s="19"/>
      <c r="B166" s="300"/>
      <c r="C166" s="19"/>
      <c r="D166" s="27"/>
      <c r="E166" s="20"/>
      <c r="F166" s="14"/>
      <c r="G166" s="14"/>
      <c r="H166" s="14"/>
      <c r="I166" s="14"/>
      <c r="J166" s="14"/>
      <c r="K166" s="14"/>
      <c r="L166" s="14"/>
      <c r="M166" s="14"/>
      <c r="N166" s="14"/>
      <c r="O166" s="14"/>
      <c r="P166" s="14"/>
      <c r="Q166" s="14"/>
      <c r="R166" s="14"/>
      <c r="S166" s="14"/>
      <c r="T166" s="14"/>
      <c r="U166" s="14"/>
      <c r="V166" s="14"/>
      <c r="W166" s="14"/>
      <c r="X166" s="14"/>
      <c r="Y166" s="14"/>
      <c r="Z166" s="14"/>
    </row>
    <row r="167" spans="1:26" ht="12.75" customHeight="1">
      <c r="A167" s="19"/>
      <c r="B167" s="300"/>
      <c r="C167" s="19"/>
      <c r="D167" s="27"/>
      <c r="E167" s="20"/>
      <c r="F167" s="14"/>
      <c r="G167" s="14"/>
      <c r="H167" s="14"/>
      <c r="I167" s="14"/>
      <c r="J167" s="14"/>
      <c r="K167" s="14"/>
      <c r="L167" s="14"/>
      <c r="M167" s="14"/>
      <c r="N167" s="14"/>
      <c r="O167" s="14"/>
      <c r="P167" s="14"/>
      <c r="Q167" s="14"/>
      <c r="R167" s="14"/>
      <c r="S167" s="14"/>
      <c r="T167" s="14"/>
      <c r="U167" s="14"/>
      <c r="V167" s="14"/>
      <c r="W167" s="14"/>
      <c r="X167" s="14"/>
      <c r="Y167" s="14"/>
      <c r="Z167" s="14"/>
    </row>
    <row r="168" spans="1:26" ht="12.75" customHeight="1">
      <c r="A168" s="19"/>
      <c r="B168" s="300"/>
      <c r="C168" s="19"/>
      <c r="D168" s="27"/>
      <c r="E168" s="20"/>
      <c r="F168" s="14"/>
      <c r="G168" s="14"/>
      <c r="H168" s="14"/>
      <c r="I168" s="14"/>
      <c r="J168" s="14"/>
      <c r="K168" s="14"/>
      <c r="L168" s="14"/>
      <c r="M168" s="14"/>
      <c r="N168" s="14"/>
      <c r="O168" s="14"/>
      <c r="P168" s="14"/>
      <c r="Q168" s="14"/>
      <c r="R168" s="14"/>
      <c r="S168" s="14"/>
      <c r="T168" s="14"/>
      <c r="U168" s="14"/>
      <c r="V168" s="14"/>
      <c r="W168" s="14"/>
      <c r="X168" s="14"/>
      <c r="Y168" s="14"/>
      <c r="Z168" s="14"/>
    </row>
    <row r="169" spans="1:26" ht="12.75" customHeight="1">
      <c r="A169" s="19"/>
      <c r="B169" s="300"/>
      <c r="C169" s="19"/>
      <c r="D169" s="27"/>
      <c r="E169" s="20"/>
      <c r="F169" s="14"/>
      <c r="G169" s="14"/>
      <c r="H169" s="14"/>
      <c r="I169" s="14"/>
      <c r="J169" s="14"/>
      <c r="K169" s="14"/>
      <c r="L169" s="14"/>
      <c r="M169" s="14"/>
      <c r="N169" s="14"/>
      <c r="O169" s="14"/>
      <c r="P169" s="14"/>
      <c r="Q169" s="14"/>
      <c r="R169" s="14"/>
      <c r="S169" s="14"/>
      <c r="T169" s="14"/>
      <c r="U169" s="14"/>
      <c r="V169" s="14"/>
      <c r="W169" s="14"/>
      <c r="X169" s="14"/>
      <c r="Y169" s="14"/>
      <c r="Z169" s="14"/>
    </row>
    <row r="170" spans="1:26" ht="12.75" customHeight="1">
      <c r="A170" s="19"/>
      <c r="B170" s="300"/>
      <c r="C170" s="19"/>
      <c r="D170" s="27"/>
      <c r="E170" s="20"/>
      <c r="F170" s="14"/>
      <c r="G170" s="14"/>
      <c r="H170" s="14"/>
      <c r="I170" s="14"/>
      <c r="J170" s="14"/>
      <c r="K170" s="14"/>
      <c r="L170" s="14"/>
      <c r="M170" s="14"/>
      <c r="N170" s="14"/>
      <c r="O170" s="14"/>
      <c r="P170" s="14"/>
      <c r="Q170" s="14"/>
      <c r="R170" s="14"/>
      <c r="S170" s="14"/>
      <c r="T170" s="14"/>
      <c r="U170" s="14"/>
      <c r="V170" s="14"/>
      <c r="W170" s="14"/>
      <c r="X170" s="14"/>
      <c r="Y170" s="14"/>
      <c r="Z170" s="14"/>
    </row>
    <row r="171" spans="1:26" ht="12.75" customHeight="1">
      <c r="A171" s="19"/>
      <c r="B171" s="300"/>
      <c r="C171" s="19"/>
      <c r="D171" s="27"/>
      <c r="E171" s="20"/>
      <c r="F171" s="14"/>
      <c r="G171" s="14"/>
      <c r="H171" s="14"/>
      <c r="I171" s="14"/>
      <c r="J171" s="14"/>
      <c r="K171" s="14"/>
      <c r="L171" s="14"/>
      <c r="M171" s="14"/>
      <c r="N171" s="14"/>
      <c r="O171" s="14"/>
      <c r="P171" s="14"/>
      <c r="Q171" s="14"/>
      <c r="R171" s="14"/>
      <c r="S171" s="14"/>
      <c r="T171" s="14"/>
      <c r="U171" s="14"/>
      <c r="V171" s="14"/>
      <c r="W171" s="14"/>
      <c r="X171" s="14"/>
      <c r="Y171" s="14"/>
      <c r="Z171" s="14"/>
    </row>
    <row r="172" spans="1:26" ht="12.75" customHeight="1">
      <c r="A172" s="19"/>
      <c r="B172" s="300"/>
      <c r="C172" s="19"/>
      <c r="D172" s="27"/>
      <c r="E172" s="20"/>
      <c r="F172" s="14"/>
      <c r="G172" s="14"/>
      <c r="H172" s="14"/>
      <c r="I172" s="14"/>
      <c r="J172" s="14"/>
      <c r="K172" s="14"/>
      <c r="L172" s="14"/>
      <c r="M172" s="14"/>
      <c r="N172" s="14"/>
      <c r="O172" s="14"/>
      <c r="P172" s="14"/>
      <c r="Q172" s="14"/>
      <c r="R172" s="14"/>
      <c r="S172" s="14"/>
      <c r="T172" s="14"/>
      <c r="U172" s="14"/>
      <c r="V172" s="14"/>
      <c r="W172" s="14"/>
      <c r="X172" s="14"/>
      <c r="Y172" s="14"/>
      <c r="Z172" s="14"/>
    </row>
    <row r="173" spans="1:26" ht="12.75" customHeight="1">
      <c r="A173" s="19"/>
      <c r="B173" s="300"/>
      <c r="C173" s="19"/>
      <c r="D173" s="27"/>
      <c r="E173" s="20"/>
      <c r="F173" s="14"/>
      <c r="G173" s="14"/>
      <c r="H173" s="14"/>
      <c r="I173" s="14"/>
      <c r="J173" s="14"/>
      <c r="K173" s="14"/>
      <c r="L173" s="14"/>
      <c r="M173" s="14"/>
      <c r="N173" s="14"/>
      <c r="O173" s="14"/>
      <c r="P173" s="14"/>
      <c r="Q173" s="14"/>
      <c r="R173" s="14"/>
      <c r="S173" s="14"/>
      <c r="T173" s="14"/>
      <c r="U173" s="14"/>
      <c r="V173" s="14"/>
      <c r="W173" s="14"/>
      <c r="X173" s="14"/>
      <c r="Y173" s="14"/>
      <c r="Z173" s="14"/>
    </row>
    <row r="174" spans="1:26" ht="12.75" customHeight="1">
      <c r="A174" s="19"/>
      <c r="B174" s="300"/>
      <c r="C174" s="19"/>
      <c r="D174" s="27"/>
      <c r="E174" s="20"/>
      <c r="F174" s="14"/>
      <c r="G174" s="14"/>
      <c r="H174" s="14"/>
      <c r="I174" s="14"/>
      <c r="J174" s="14"/>
      <c r="K174" s="14"/>
      <c r="L174" s="14"/>
      <c r="M174" s="14"/>
      <c r="N174" s="14"/>
      <c r="O174" s="14"/>
      <c r="P174" s="14"/>
      <c r="Q174" s="14"/>
      <c r="R174" s="14"/>
      <c r="S174" s="14"/>
      <c r="T174" s="14"/>
      <c r="U174" s="14"/>
      <c r="V174" s="14"/>
      <c r="W174" s="14"/>
      <c r="X174" s="14"/>
      <c r="Y174" s="14"/>
      <c r="Z174" s="14"/>
    </row>
    <row r="175" spans="1:26" ht="12.75" customHeight="1">
      <c r="A175" s="19"/>
      <c r="B175" s="300"/>
      <c r="C175" s="19"/>
      <c r="D175" s="27"/>
      <c r="E175" s="20"/>
      <c r="F175" s="14"/>
      <c r="G175" s="14"/>
      <c r="H175" s="14"/>
      <c r="I175" s="14"/>
      <c r="J175" s="14"/>
      <c r="K175" s="14"/>
      <c r="L175" s="14"/>
      <c r="M175" s="14"/>
      <c r="N175" s="14"/>
      <c r="O175" s="14"/>
      <c r="P175" s="14"/>
      <c r="Q175" s="14"/>
      <c r="R175" s="14"/>
      <c r="S175" s="14"/>
      <c r="T175" s="14"/>
      <c r="U175" s="14"/>
      <c r="V175" s="14"/>
      <c r="W175" s="14"/>
      <c r="X175" s="14"/>
      <c r="Y175" s="14"/>
      <c r="Z175" s="14"/>
    </row>
    <row r="176" spans="1:26" ht="12.75" customHeight="1">
      <c r="A176" s="19"/>
      <c r="B176" s="300"/>
      <c r="C176" s="19"/>
      <c r="D176" s="27"/>
      <c r="E176" s="20"/>
      <c r="F176" s="14"/>
      <c r="G176" s="14"/>
      <c r="H176" s="14"/>
      <c r="I176" s="14"/>
      <c r="J176" s="14"/>
      <c r="K176" s="14"/>
      <c r="L176" s="14"/>
      <c r="M176" s="14"/>
      <c r="N176" s="14"/>
      <c r="O176" s="14"/>
      <c r="P176" s="14"/>
      <c r="Q176" s="14"/>
      <c r="R176" s="14"/>
      <c r="S176" s="14"/>
      <c r="T176" s="14"/>
      <c r="U176" s="14"/>
      <c r="V176" s="14"/>
      <c r="W176" s="14"/>
      <c r="X176" s="14"/>
      <c r="Y176" s="14"/>
      <c r="Z176" s="14"/>
    </row>
    <row r="177" spans="1:26" ht="12.75" customHeight="1">
      <c r="A177" s="19"/>
      <c r="B177" s="300"/>
      <c r="C177" s="19"/>
      <c r="D177" s="27"/>
      <c r="E177" s="20"/>
      <c r="F177" s="14"/>
      <c r="G177" s="14"/>
      <c r="H177" s="14"/>
      <c r="I177" s="14"/>
      <c r="J177" s="14"/>
      <c r="K177" s="14"/>
      <c r="L177" s="14"/>
      <c r="M177" s="14"/>
      <c r="N177" s="14"/>
      <c r="O177" s="14"/>
      <c r="P177" s="14"/>
      <c r="Q177" s="14"/>
      <c r="R177" s="14"/>
      <c r="S177" s="14"/>
      <c r="T177" s="14"/>
      <c r="U177" s="14"/>
      <c r="V177" s="14"/>
      <c r="W177" s="14"/>
      <c r="X177" s="14"/>
      <c r="Y177" s="14"/>
      <c r="Z177" s="14"/>
    </row>
    <row r="178" spans="1:26" ht="12.75" customHeight="1">
      <c r="A178" s="19"/>
      <c r="B178" s="300"/>
      <c r="C178" s="19"/>
      <c r="D178" s="27"/>
      <c r="E178" s="20"/>
      <c r="F178" s="14"/>
      <c r="G178" s="14"/>
      <c r="H178" s="14"/>
      <c r="I178" s="14"/>
      <c r="J178" s="14"/>
      <c r="K178" s="14"/>
      <c r="L178" s="14"/>
      <c r="M178" s="14"/>
      <c r="N178" s="14"/>
      <c r="O178" s="14"/>
      <c r="P178" s="14"/>
      <c r="Q178" s="14"/>
      <c r="R178" s="14"/>
      <c r="S178" s="14"/>
      <c r="T178" s="14"/>
      <c r="U178" s="14"/>
      <c r="V178" s="14"/>
      <c r="W178" s="14"/>
      <c r="X178" s="14"/>
      <c r="Y178" s="14"/>
      <c r="Z178" s="14"/>
    </row>
    <row r="179" spans="1:26" ht="12.75" customHeight="1">
      <c r="A179" s="19"/>
      <c r="B179" s="300"/>
      <c r="C179" s="19"/>
      <c r="D179" s="27"/>
      <c r="E179" s="20"/>
      <c r="F179" s="14"/>
      <c r="G179" s="14"/>
      <c r="H179" s="14"/>
      <c r="I179" s="14"/>
      <c r="J179" s="14"/>
      <c r="K179" s="14"/>
      <c r="L179" s="14"/>
      <c r="M179" s="14"/>
      <c r="N179" s="14"/>
      <c r="O179" s="14"/>
      <c r="P179" s="14"/>
      <c r="Q179" s="14"/>
      <c r="R179" s="14"/>
      <c r="S179" s="14"/>
      <c r="T179" s="14"/>
      <c r="U179" s="14"/>
      <c r="V179" s="14"/>
      <c r="W179" s="14"/>
      <c r="X179" s="14"/>
      <c r="Y179" s="14"/>
      <c r="Z179" s="14"/>
    </row>
    <row r="180" spans="1:26" ht="12.75" customHeight="1">
      <c r="A180" s="19"/>
      <c r="B180" s="300"/>
      <c r="C180" s="19"/>
      <c r="D180" s="27"/>
      <c r="E180" s="20"/>
      <c r="F180" s="14"/>
      <c r="G180" s="14"/>
      <c r="H180" s="14"/>
      <c r="I180" s="14"/>
      <c r="J180" s="14"/>
      <c r="K180" s="14"/>
      <c r="L180" s="14"/>
      <c r="M180" s="14"/>
      <c r="N180" s="14"/>
      <c r="O180" s="14"/>
      <c r="P180" s="14"/>
      <c r="Q180" s="14"/>
      <c r="R180" s="14"/>
      <c r="S180" s="14"/>
      <c r="T180" s="14"/>
      <c r="U180" s="14"/>
      <c r="V180" s="14"/>
      <c r="W180" s="14"/>
      <c r="X180" s="14"/>
      <c r="Y180" s="14"/>
      <c r="Z180" s="14"/>
    </row>
    <row r="181" spans="1:26" ht="12.75" customHeight="1">
      <c r="A181" s="19"/>
      <c r="B181" s="300"/>
      <c r="C181" s="19"/>
      <c r="D181" s="27"/>
      <c r="E181" s="20"/>
      <c r="F181" s="14"/>
      <c r="G181" s="14"/>
      <c r="H181" s="14"/>
      <c r="I181" s="14"/>
      <c r="J181" s="14"/>
      <c r="K181" s="14"/>
      <c r="L181" s="14"/>
      <c r="M181" s="14"/>
      <c r="N181" s="14"/>
      <c r="O181" s="14"/>
      <c r="P181" s="14"/>
      <c r="Q181" s="14"/>
      <c r="R181" s="14"/>
      <c r="S181" s="14"/>
      <c r="T181" s="14"/>
      <c r="U181" s="14"/>
      <c r="V181" s="14"/>
      <c r="W181" s="14"/>
      <c r="X181" s="14"/>
      <c r="Y181" s="14"/>
      <c r="Z181" s="14"/>
    </row>
    <row r="182" spans="1:26" ht="12.75" customHeight="1">
      <c r="A182" s="19"/>
      <c r="B182" s="300"/>
      <c r="C182" s="19"/>
      <c r="D182" s="27"/>
      <c r="E182" s="20"/>
      <c r="F182" s="14"/>
      <c r="G182" s="14"/>
      <c r="H182" s="14"/>
      <c r="I182" s="14"/>
      <c r="J182" s="14"/>
      <c r="K182" s="14"/>
      <c r="L182" s="14"/>
      <c r="M182" s="14"/>
      <c r="N182" s="14"/>
      <c r="O182" s="14"/>
      <c r="P182" s="14"/>
      <c r="Q182" s="14"/>
      <c r="R182" s="14"/>
      <c r="S182" s="14"/>
      <c r="T182" s="14"/>
      <c r="U182" s="14"/>
      <c r="V182" s="14"/>
      <c r="W182" s="14"/>
      <c r="X182" s="14"/>
      <c r="Y182" s="14"/>
      <c r="Z182" s="14"/>
    </row>
    <row r="183" spans="1:26" ht="12.75" customHeight="1">
      <c r="A183" s="19"/>
      <c r="B183" s="300"/>
      <c r="C183" s="19"/>
      <c r="D183" s="27"/>
      <c r="E183" s="20"/>
      <c r="F183" s="14"/>
      <c r="G183" s="14"/>
      <c r="H183" s="14"/>
      <c r="I183" s="14"/>
      <c r="J183" s="14"/>
      <c r="K183" s="14"/>
      <c r="L183" s="14"/>
      <c r="M183" s="14"/>
      <c r="N183" s="14"/>
      <c r="O183" s="14"/>
      <c r="P183" s="14"/>
      <c r="Q183" s="14"/>
      <c r="R183" s="14"/>
      <c r="S183" s="14"/>
      <c r="T183" s="14"/>
      <c r="U183" s="14"/>
      <c r="V183" s="14"/>
      <c r="W183" s="14"/>
      <c r="X183" s="14"/>
      <c r="Y183" s="14"/>
      <c r="Z183" s="14"/>
    </row>
    <row r="184" spans="1:26" ht="12.75" customHeight="1">
      <c r="A184" s="19"/>
      <c r="B184" s="300"/>
      <c r="C184" s="19"/>
      <c r="D184" s="27"/>
      <c r="E184" s="20"/>
      <c r="F184" s="14"/>
      <c r="G184" s="14"/>
      <c r="H184" s="14"/>
      <c r="I184" s="14"/>
      <c r="J184" s="14"/>
      <c r="K184" s="14"/>
      <c r="L184" s="14"/>
      <c r="M184" s="14"/>
      <c r="N184" s="14"/>
      <c r="O184" s="14"/>
      <c r="P184" s="14"/>
      <c r="Q184" s="14"/>
      <c r="R184" s="14"/>
      <c r="S184" s="14"/>
      <c r="T184" s="14"/>
      <c r="U184" s="14"/>
      <c r="V184" s="14"/>
      <c r="W184" s="14"/>
      <c r="X184" s="14"/>
      <c r="Y184" s="14"/>
      <c r="Z184" s="14"/>
    </row>
    <row r="185" spans="1:26" ht="12.75" customHeight="1">
      <c r="A185" s="19"/>
      <c r="B185" s="300"/>
      <c r="C185" s="19"/>
      <c r="D185" s="27"/>
      <c r="E185" s="20"/>
      <c r="F185" s="14"/>
      <c r="G185" s="14"/>
      <c r="H185" s="14"/>
      <c r="I185" s="14"/>
      <c r="J185" s="14"/>
      <c r="K185" s="14"/>
      <c r="L185" s="14"/>
      <c r="M185" s="14"/>
      <c r="N185" s="14"/>
      <c r="O185" s="14"/>
      <c r="P185" s="14"/>
      <c r="Q185" s="14"/>
      <c r="R185" s="14"/>
      <c r="S185" s="14"/>
      <c r="T185" s="14"/>
      <c r="U185" s="14"/>
      <c r="V185" s="14"/>
      <c r="W185" s="14"/>
      <c r="X185" s="14"/>
      <c r="Y185" s="14"/>
      <c r="Z185" s="14"/>
    </row>
    <row r="186" spans="1:26" ht="12.75" customHeight="1">
      <c r="A186" s="19"/>
      <c r="B186" s="300"/>
      <c r="C186" s="19"/>
      <c r="D186" s="27"/>
      <c r="E186" s="20"/>
      <c r="F186" s="14"/>
      <c r="G186" s="14"/>
      <c r="H186" s="14"/>
      <c r="I186" s="14"/>
      <c r="J186" s="14"/>
      <c r="K186" s="14"/>
      <c r="L186" s="14"/>
      <c r="M186" s="14"/>
      <c r="N186" s="14"/>
      <c r="O186" s="14"/>
      <c r="P186" s="14"/>
      <c r="Q186" s="14"/>
      <c r="R186" s="14"/>
      <c r="S186" s="14"/>
      <c r="T186" s="14"/>
      <c r="U186" s="14"/>
      <c r="V186" s="14"/>
      <c r="W186" s="14"/>
      <c r="X186" s="14"/>
      <c r="Y186" s="14"/>
      <c r="Z186" s="14"/>
    </row>
    <row r="187" spans="1:26" ht="12.75" customHeight="1">
      <c r="A187" s="19"/>
      <c r="B187" s="300"/>
      <c r="C187" s="19"/>
      <c r="D187" s="27"/>
      <c r="E187" s="20"/>
      <c r="F187" s="14"/>
      <c r="G187" s="14"/>
      <c r="H187" s="14"/>
      <c r="I187" s="14"/>
      <c r="J187" s="14"/>
      <c r="K187" s="14"/>
      <c r="L187" s="14"/>
      <c r="M187" s="14"/>
      <c r="N187" s="14"/>
      <c r="O187" s="14"/>
      <c r="P187" s="14"/>
      <c r="Q187" s="14"/>
      <c r="R187" s="14"/>
      <c r="S187" s="14"/>
      <c r="T187" s="14"/>
      <c r="U187" s="14"/>
      <c r="V187" s="14"/>
      <c r="W187" s="14"/>
      <c r="X187" s="14"/>
      <c r="Y187" s="14"/>
      <c r="Z187" s="14"/>
    </row>
    <row r="188" spans="1:26" ht="12.75" customHeight="1">
      <c r="A188" s="19"/>
      <c r="B188" s="300"/>
      <c r="C188" s="19"/>
      <c r="D188" s="27"/>
      <c r="E188" s="20"/>
      <c r="F188" s="14"/>
      <c r="G188" s="14"/>
      <c r="H188" s="14"/>
      <c r="I188" s="14"/>
      <c r="J188" s="14"/>
      <c r="K188" s="14"/>
      <c r="L188" s="14"/>
      <c r="M188" s="14"/>
      <c r="N188" s="14"/>
      <c r="O188" s="14"/>
      <c r="P188" s="14"/>
      <c r="Q188" s="14"/>
      <c r="R188" s="14"/>
      <c r="S188" s="14"/>
      <c r="T188" s="14"/>
      <c r="U188" s="14"/>
      <c r="V188" s="14"/>
      <c r="W188" s="14"/>
      <c r="X188" s="14"/>
      <c r="Y188" s="14"/>
      <c r="Z188" s="14"/>
    </row>
    <row r="189" spans="1:26" ht="12.75" customHeight="1">
      <c r="A189" s="19"/>
      <c r="B189" s="300"/>
      <c r="C189" s="19"/>
      <c r="D189" s="27"/>
      <c r="E189" s="20"/>
      <c r="F189" s="14"/>
      <c r="G189" s="14"/>
      <c r="H189" s="14"/>
      <c r="I189" s="14"/>
      <c r="J189" s="14"/>
      <c r="K189" s="14"/>
      <c r="L189" s="14"/>
      <c r="M189" s="14"/>
      <c r="N189" s="14"/>
      <c r="O189" s="14"/>
      <c r="P189" s="14"/>
      <c r="Q189" s="14"/>
      <c r="R189" s="14"/>
      <c r="S189" s="14"/>
      <c r="T189" s="14"/>
      <c r="U189" s="14"/>
      <c r="V189" s="14"/>
      <c r="W189" s="14"/>
      <c r="X189" s="14"/>
      <c r="Y189" s="14"/>
      <c r="Z189" s="14"/>
    </row>
    <row r="190" spans="1:26" ht="12.75" customHeight="1">
      <c r="A190" s="19"/>
      <c r="B190" s="300"/>
      <c r="C190" s="19"/>
      <c r="D190" s="27"/>
      <c r="E190" s="20"/>
      <c r="F190" s="14"/>
      <c r="G190" s="14"/>
      <c r="H190" s="14"/>
      <c r="I190" s="14"/>
      <c r="J190" s="14"/>
      <c r="K190" s="14"/>
      <c r="L190" s="14"/>
      <c r="M190" s="14"/>
      <c r="N190" s="14"/>
      <c r="O190" s="14"/>
      <c r="P190" s="14"/>
      <c r="Q190" s="14"/>
      <c r="R190" s="14"/>
      <c r="S190" s="14"/>
      <c r="T190" s="14"/>
      <c r="U190" s="14"/>
      <c r="V190" s="14"/>
      <c r="W190" s="14"/>
      <c r="X190" s="14"/>
      <c r="Y190" s="14"/>
      <c r="Z190" s="14"/>
    </row>
    <row r="191" spans="1:26" ht="12.75" customHeight="1">
      <c r="A191" s="19"/>
      <c r="B191" s="300"/>
      <c r="C191" s="19"/>
      <c r="D191" s="27"/>
      <c r="E191" s="20"/>
      <c r="F191" s="14"/>
      <c r="G191" s="14"/>
      <c r="H191" s="14"/>
      <c r="I191" s="14"/>
      <c r="J191" s="14"/>
      <c r="K191" s="14"/>
      <c r="L191" s="14"/>
      <c r="M191" s="14"/>
      <c r="N191" s="14"/>
      <c r="O191" s="14"/>
      <c r="P191" s="14"/>
      <c r="Q191" s="14"/>
      <c r="R191" s="14"/>
      <c r="S191" s="14"/>
      <c r="T191" s="14"/>
      <c r="U191" s="14"/>
      <c r="V191" s="14"/>
      <c r="W191" s="14"/>
      <c r="X191" s="14"/>
      <c r="Y191" s="14"/>
      <c r="Z191" s="14"/>
    </row>
    <row r="192" spans="1:26" ht="12.75" customHeight="1">
      <c r="A192" s="19"/>
      <c r="B192" s="300"/>
      <c r="C192" s="19"/>
      <c r="D192" s="27"/>
      <c r="E192" s="20"/>
      <c r="F192" s="14"/>
      <c r="G192" s="14"/>
      <c r="H192" s="14"/>
      <c r="I192" s="14"/>
      <c r="J192" s="14"/>
      <c r="K192" s="14"/>
      <c r="L192" s="14"/>
      <c r="M192" s="14"/>
      <c r="N192" s="14"/>
      <c r="O192" s="14"/>
      <c r="P192" s="14"/>
      <c r="Q192" s="14"/>
      <c r="R192" s="14"/>
      <c r="S192" s="14"/>
      <c r="T192" s="14"/>
      <c r="U192" s="14"/>
      <c r="V192" s="14"/>
      <c r="W192" s="14"/>
      <c r="X192" s="14"/>
      <c r="Y192" s="14"/>
      <c r="Z192" s="14"/>
    </row>
    <row r="193" spans="1:26" ht="12.75" customHeight="1">
      <c r="A193" s="19"/>
      <c r="B193" s="300"/>
      <c r="C193" s="19"/>
      <c r="D193" s="27"/>
      <c r="E193" s="20"/>
      <c r="F193" s="14"/>
      <c r="G193" s="14"/>
      <c r="H193" s="14"/>
      <c r="I193" s="14"/>
      <c r="J193" s="14"/>
      <c r="K193" s="14"/>
      <c r="L193" s="14"/>
      <c r="M193" s="14"/>
      <c r="N193" s="14"/>
      <c r="O193" s="14"/>
      <c r="P193" s="14"/>
      <c r="Q193" s="14"/>
      <c r="R193" s="14"/>
      <c r="S193" s="14"/>
      <c r="T193" s="14"/>
      <c r="U193" s="14"/>
      <c r="V193" s="14"/>
      <c r="W193" s="14"/>
      <c r="X193" s="14"/>
      <c r="Y193" s="14"/>
      <c r="Z193" s="14"/>
    </row>
    <row r="194" spans="1:26" ht="12.75" customHeight="1">
      <c r="A194" s="19"/>
      <c r="B194" s="300"/>
      <c r="C194" s="19"/>
      <c r="D194" s="27"/>
      <c r="E194" s="20"/>
      <c r="F194" s="14"/>
      <c r="G194" s="14"/>
      <c r="H194" s="14"/>
      <c r="I194" s="14"/>
      <c r="J194" s="14"/>
      <c r="K194" s="14"/>
      <c r="L194" s="14"/>
      <c r="M194" s="14"/>
      <c r="N194" s="14"/>
      <c r="O194" s="14"/>
      <c r="P194" s="14"/>
      <c r="Q194" s="14"/>
      <c r="R194" s="14"/>
      <c r="S194" s="14"/>
      <c r="T194" s="14"/>
      <c r="U194" s="14"/>
      <c r="V194" s="14"/>
      <c r="W194" s="14"/>
      <c r="X194" s="14"/>
      <c r="Y194" s="14"/>
      <c r="Z194" s="14"/>
    </row>
    <row r="195" spans="1:26" ht="12.75" customHeight="1">
      <c r="A195" s="19"/>
      <c r="B195" s="300"/>
      <c r="C195" s="19"/>
      <c r="D195" s="27"/>
      <c r="E195" s="20"/>
      <c r="F195" s="14"/>
      <c r="G195" s="14"/>
      <c r="H195" s="14"/>
      <c r="I195" s="14"/>
      <c r="J195" s="14"/>
      <c r="K195" s="14"/>
      <c r="L195" s="14"/>
      <c r="M195" s="14"/>
      <c r="N195" s="14"/>
      <c r="O195" s="14"/>
      <c r="P195" s="14"/>
      <c r="Q195" s="14"/>
      <c r="R195" s="14"/>
      <c r="S195" s="14"/>
      <c r="T195" s="14"/>
      <c r="U195" s="14"/>
      <c r="V195" s="14"/>
      <c r="W195" s="14"/>
      <c r="X195" s="14"/>
      <c r="Y195" s="14"/>
      <c r="Z195" s="14"/>
    </row>
    <row r="196" spans="1:26" ht="12.75" customHeight="1">
      <c r="A196" s="19"/>
      <c r="B196" s="300"/>
      <c r="C196" s="19"/>
      <c r="D196" s="27"/>
      <c r="E196" s="20"/>
      <c r="F196" s="14"/>
      <c r="G196" s="14"/>
      <c r="H196" s="14"/>
      <c r="I196" s="14"/>
      <c r="J196" s="14"/>
      <c r="K196" s="14"/>
      <c r="L196" s="14"/>
      <c r="M196" s="14"/>
      <c r="N196" s="14"/>
      <c r="O196" s="14"/>
      <c r="P196" s="14"/>
      <c r="Q196" s="14"/>
      <c r="R196" s="14"/>
      <c r="S196" s="14"/>
      <c r="T196" s="14"/>
      <c r="U196" s="14"/>
      <c r="V196" s="14"/>
      <c r="W196" s="14"/>
      <c r="X196" s="14"/>
      <c r="Y196" s="14"/>
      <c r="Z196" s="14"/>
    </row>
    <row r="197" spans="1:26" ht="12.75" customHeight="1">
      <c r="A197" s="19"/>
      <c r="B197" s="300"/>
      <c r="C197" s="19"/>
      <c r="D197" s="27"/>
      <c r="E197" s="20"/>
      <c r="F197" s="14"/>
      <c r="G197" s="14"/>
      <c r="H197" s="14"/>
      <c r="I197" s="14"/>
      <c r="J197" s="14"/>
      <c r="K197" s="14"/>
      <c r="L197" s="14"/>
      <c r="M197" s="14"/>
      <c r="N197" s="14"/>
      <c r="O197" s="14"/>
      <c r="P197" s="14"/>
      <c r="Q197" s="14"/>
      <c r="R197" s="14"/>
      <c r="S197" s="14"/>
      <c r="T197" s="14"/>
      <c r="U197" s="14"/>
      <c r="V197" s="14"/>
      <c r="W197" s="14"/>
      <c r="X197" s="14"/>
      <c r="Y197" s="14"/>
      <c r="Z197" s="14"/>
    </row>
    <row r="198" spans="1:26" ht="12.75" customHeight="1">
      <c r="A198" s="19"/>
      <c r="B198" s="300"/>
      <c r="C198" s="19"/>
      <c r="D198" s="27"/>
      <c r="E198" s="20"/>
      <c r="F198" s="14"/>
      <c r="G198" s="14"/>
      <c r="H198" s="14"/>
      <c r="I198" s="14"/>
      <c r="J198" s="14"/>
      <c r="K198" s="14"/>
      <c r="L198" s="14"/>
      <c r="M198" s="14"/>
      <c r="N198" s="14"/>
      <c r="O198" s="14"/>
      <c r="P198" s="14"/>
      <c r="Q198" s="14"/>
      <c r="R198" s="14"/>
      <c r="S198" s="14"/>
      <c r="T198" s="14"/>
      <c r="U198" s="14"/>
      <c r="V198" s="14"/>
      <c r="W198" s="14"/>
      <c r="X198" s="14"/>
      <c r="Y198" s="14"/>
      <c r="Z198" s="14"/>
    </row>
    <row r="199" spans="1:26" ht="12.75" customHeight="1">
      <c r="A199" s="19"/>
      <c r="B199" s="300"/>
      <c r="C199" s="19"/>
      <c r="D199" s="27"/>
      <c r="E199" s="20"/>
      <c r="F199" s="14"/>
      <c r="G199" s="14"/>
      <c r="H199" s="14"/>
      <c r="I199" s="14"/>
      <c r="J199" s="14"/>
      <c r="K199" s="14"/>
      <c r="L199" s="14"/>
      <c r="M199" s="14"/>
      <c r="N199" s="14"/>
      <c r="O199" s="14"/>
      <c r="P199" s="14"/>
      <c r="Q199" s="14"/>
      <c r="R199" s="14"/>
      <c r="S199" s="14"/>
      <c r="T199" s="14"/>
      <c r="U199" s="14"/>
      <c r="V199" s="14"/>
      <c r="W199" s="14"/>
      <c r="X199" s="14"/>
      <c r="Y199" s="14"/>
      <c r="Z199" s="14"/>
    </row>
    <row r="200" spans="1:26" ht="12.75" customHeight="1">
      <c r="A200" s="19"/>
      <c r="B200" s="300"/>
      <c r="C200" s="19"/>
      <c r="D200" s="27"/>
      <c r="E200" s="20"/>
      <c r="F200" s="14"/>
      <c r="G200" s="14"/>
      <c r="H200" s="14"/>
      <c r="I200" s="14"/>
      <c r="J200" s="14"/>
      <c r="K200" s="14"/>
      <c r="L200" s="14"/>
      <c r="M200" s="14"/>
      <c r="N200" s="14"/>
      <c r="O200" s="14"/>
      <c r="P200" s="14"/>
      <c r="Q200" s="14"/>
      <c r="R200" s="14"/>
      <c r="S200" s="14"/>
      <c r="T200" s="14"/>
      <c r="U200" s="14"/>
      <c r="V200" s="14"/>
      <c r="W200" s="14"/>
      <c r="X200" s="14"/>
      <c r="Y200" s="14"/>
      <c r="Z200" s="14"/>
    </row>
    <row r="201" spans="1:26" ht="12.75" customHeight="1">
      <c r="A201" s="19"/>
      <c r="B201" s="300"/>
      <c r="C201" s="19"/>
      <c r="D201" s="27"/>
      <c r="E201" s="20"/>
      <c r="F201" s="14"/>
      <c r="G201" s="14"/>
      <c r="H201" s="14"/>
      <c r="I201" s="14"/>
      <c r="J201" s="14"/>
      <c r="K201" s="14"/>
      <c r="L201" s="14"/>
      <c r="M201" s="14"/>
      <c r="N201" s="14"/>
      <c r="O201" s="14"/>
      <c r="P201" s="14"/>
      <c r="Q201" s="14"/>
      <c r="R201" s="14"/>
      <c r="S201" s="14"/>
      <c r="T201" s="14"/>
      <c r="U201" s="14"/>
      <c r="V201" s="14"/>
      <c r="W201" s="14"/>
      <c r="X201" s="14"/>
      <c r="Y201" s="14"/>
      <c r="Z201" s="14"/>
    </row>
    <row r="202" spans="1:26" ht="12.75" customHeight="1">
      <c r="A202" s="19"/>
      <c r="B202" s="300"/>
      <c r="C202" s="19"/>
      <c r="D202" s="27"/>
      <c r="E202" s="20"/>
      <c r="F202" s="14"/>
      <c r="G202" s="14"/>
      <c r="H202" s="14"/>
      <c r="I202" s="14"/>
      <c r="J202" s="14"/>
      <c r="K202" s="14"/>
      <c r="L202" s="14"/>
      <c r="M202" s="14"/>
      <c r="N202" s="14"/>
      <c r="O202" s="14"/>
      <c r="P202" s="14"/>
      <c r="Q202" s="14"/>
      <c r="R202" s="14"/>
      <c r="S202" s="14"/>
      <c r="T202" s="14"/>
      <c r="U202" s="14"/>
      <c r="V202" s="14"/>
      <c r="W202" s="14"/>
      <c r="X202" s="14"/>
      <c r="Y202" s="14"/>
      <c r="Z202" s="14"/>
    </row>
    <row r="203" spans="1:26" ht="12.75" customHeight="1">
      <c r="A203" s="19"/>
      <c r="B203" s="300"/>
      <c r="C203" s="19"/>
      <c r="D203" s="27"/>
      <c r="E203" s="20"/>
      <c r="F203" s="14"/>
      <c r="G203" s="14"/>
      <c r="H203" s="14"/>
      <c r="I203" s="14"/>
      <c r="J203" s="14"/>
      <c r="K203" s="14"/>
      <c r="L203" s="14"/>
      <c r="M203" s="14"/>
      <c r="N203" s="14"/>
      <c r="O203" s="14"/>
      <c r="P203" s="14"/>
      <c r="Q203" s="14"/>
      <c r="R203" s="14"/>
      <c r="S203" s="14"/>
      <c r="T203" s="14"/>
      <c r="U203" s="14"/>
      <c r="V203" s="14"/>
      <c r="W203" s="14"/>
      <c r="X203" s="14"/>
      <c r="Y203" s="14"/>
      <c r="Z203" s="14"/>
    </row>
    <row r="204" spans="1:26" ht="12.75" customHeight="1">
      <c r="A204" s="19"/>
      <c r="B204" s="300"/>
      <c r="C204" s="19"/>
      <c r="D204" s="27"/>
      <c r="E204" s="20"/>
      <c r="F204" s="14"/>
      <c r="G204" s="14"/>
      <c r="H204" s="14"/>
      <c r="I204" s="14"/>
      <c r="J204" s="14"/>
      <c r="K204" s="14"/>
      <c r="L204" s="14"/>
      <c r="M204" s="14"/>
      <c r="N204" s="14"/>
      <c r="O204" s="14"/>
      <c r="P204" s="14"/>
      <c r="Q204" s="14"/>
      <c r="R204" s="14"/>
      <c r="S204" s="14"/>
      <c r="T204" s="14"/>
      <c r="U204" s="14"/>
      <c r="V204" s="14"/>
      <c r="W204" s="14"/>
      <c r="X204" s="14"/>
      <c r="Y204" s="14"/>
      <c r="Z204" s="14"/>
    </row>
    <row r="205" spans="1:26" ht="12.75" customHeight="1">
      <c r="A205" s="19"/>
      <c r="B205" s="300"/>
      <c r="C205" s="19"/>
      <c r="D205" s="27"/>
      <c r="E205" s="20"/>
      <c r="F205" s="14"/>
      <c r="G205" s="14"/>
      <c r="H205" s="14"/>
      <c r="I205" s="14"/>
      <c r="J205" s="14"/>
      <c r="K205" s="14"/>
      <c r="L205" s="14"/>
      <c r="M205" s="14"/>
      <c r="N205" s="14"/>
      <c r="O205" s="14"/>
      <c r="P205" s="14"/>
      <c r="Q205" s="14"/>
      <c r="R205" s="14"/>
      <c r="S205" s="14"/>
      <c r="T205" s="14"/>
      <c r="U205" s="14"/>
      <c r="V205" s="14"/>
      <c r="W205" s="14"/>
      <c r="X205" s="14"/>
      <c r="Y205" s="14"/>
      <c r="Z205" s="14"/>
    </row>
    <row r="206" spans="1:26" ht="12.75" customHeight="1">
      <c r="A206" s="19"/>
      <c r="B206" s="300"/>
      <c r="C206" s="19"/>
      <c r="D206" s="27"/>
      <c r="E206" s="20"/>
      <c r="F206" s="14"/>
      <c r="G206" s="14"/>
      <c r="H206" s="14"/>
      <c r="I206" s="14"/>
      <c r="J206" s="14"/>
      <c r="K206" s="14"/>
      <c r="L206" s="14"/>
      <c r="M206" s="14"/>
      <c r="N206" s="14"/>
      <c r="O206" s="14"/>
      <c r="P206" s="14"/>
      <c r="Q206" s="14"/>
      <c r="R206" s="14"/>
      <c r="S206" s="14"/>
      <c r="T206" s="14"/>
      <c r="U206" s="14"/>
      <c r="V206" s="14"/>
      <c r="W206" s="14"/>
      <c r="X206" s="14"/>
      <c r="Y206" s="14"/>
      <c r="Z206" s="14"/>
    </row>
    <row r="207" spans="1:26" ht="12.75" customHeight="1">
      <c r="A207" s="19"/>
      <c r="B207" s="300"/>
      <c r="C207" s="19"/>
      <c r="D207" s="27"/>
      <c r="E207" s="20"/>
      <c r="F207" s="14"/>
      <c r="G207" s="14"/>
      <c r="H207" s="14"/>
      <c r="I207" s="14"/>
      <c r="J207" s="14"/>
      <c r="K207" s="14"/>
      <c r="L207" s="14"/>
      <c r="M207" s="14"/>
      <c r="N207" s="14"/>
      <c r="O207" s="14"/>
      <c r="P207" s="14"/>
      <c r="Q207" s="14"/>
      <c r="R207" s="14"/>
      <c r="S207" s="14"/>
      <c r="T207" s="14"/>
      <c r="U207" s="14"/>
      <c r="V207" s="14"/>
      <c r="W207" s="14"/>
      <c r="X207" s="14"/>
      <c r="Y207" s="14"/>
      <c r="Z207" s="14"/>
    </row>
    <row r="208" spans="1:26" ht="12.75" customHeight="1">
      <c r="A208" s="19"/>
      <c r="B208" s="300"/>
      <c r="C208" s="19"/>
      <c r="D208" s="27"/>
      <c r="E208" s="20"/>
      <c r="F208" s="14"/>
      <c r="G208" s="14"/>
      <c r="H208" s="14"/>
      <c r="I208" s="14"/>
      <c r="J208" s="14"/>
      <c r="K208" s="14"/>
      <c r="L208" s="14"/>
      <c r="M208" s="14"/>
      <c r="N208" s="14"/>
      <c r="O208" s="14"/>
      <c r="P208" s="14"/>
      <c r="Q208" s="14"/>
      <c r="R208" s="14"/>
      <c r="S208" s="14"/>
      <c r="T208" s="14"/>
      <c r="U208" s="14"/>
      <c r="V208" s="14"/>
      <c r="W208" s="14"/>
      <c r="X208" s="14"/>
      <c r="Y208" s="14"/>
      <c r="Z208" s="14"/>
    </row>
    <row r="209" spans="1:26" ht="12.75" customHeight="1">
      <c r="A209" s="19"/>
      <c r="B209" s="300"/>
      <c r="C209" s="19"/>
      <c r="D209" s="27"/>
      <c r="E209" s="20"/>
      <c r="F209" s="14"/>
      <c r="G209" s="14"/>
      <c r="H209" s="14"/>
      <c r="I209" s="14"/>
      <c r="J209" s="14"/>
      <c r="K209" s="14"/>
      <c r="L209" s="14"/>
      <c r="M209" s="14"/>
      <c r="N209" s="14"/>
      <c r="O209" s="14"/>
      <c r="P209" s="14"/>
      <c r="Q209" s="14"/>
      <c r="R209" s="14"/>
      <c r="S209" s="14"/>
      <c r="T209" s="14"/>
      <c r="U209" s="14"/>
      <c r="V209" s="14"/>
      <c r="W209" s="14"/>
      <c r="X209" s="14"/>
      <c r="Y209" s="14"/>
      <c r="Z209" s="14"/>
    </row>
    <row r="210" spans="1:26" ht="12.75" customHeight="1">
      <c r="A210" s="19"/>
      <c r="B210" s="300"/>
      <c r="C210" s="19"/>
      <c r="D210" s="27"/>
      <c r="E210" s="20"/>
      <c r="F210" s="14"/>
      <c r="G210" s="14"/>
      <c r="H210" s="14"/>
      <c r="I210" s="14"/>
      <c r="J210" s="14"/>
      <c r="K210" s="14"/>
      <c r="L210" s="14"/>
      <c r="M210" s="14"/>
      <c r="N210" s="14"/>
      <c r="O210" s="14"/>
      <c r="P210" s="14"/>
      <c r="Q210" s="14"/>
      <c r="R210" s="14"/>
      <c r="S210" s="14"/>
      <c r="T210" s="14"/>
      <c r="U210" s="14"/>
      <c r="V210" s="14"/>
      <c r="W210" s="14"/>
      <c r="X210" s="14"/>
      <c r="Y210" s="14"/>
      <c r="Z210" s="14"/>
    </row>
    <row r="211" spans="1:26" ht="12.75" customHeight="1">
      <c r="A211" s="19"/>
      <c r="B211" s="300"/>
      <c r="C211" s="19"/>
      <c r="D211" s="27"/>
      <c r="E211" s="20"/>
      <c r="F211" s="14"/>
      <c r="G211" s="14"/>
      <c r="H211" s="14"/>
      <c r="I211" s="14"/>
      <c r="J211" s="14"/>
      <c r="K211" s="14"/>
      <c r="L211" s="14"/>
      <c r="M211" s="14"/>
      <c r="N211" s="14"/>
      <c r="O211" s="14"/>
      <c r="P211" s="14"/>
      <c r="Q211" s="14"/>
      <c r="R211" s="14"/>
      <c r="S211" s="14"/>
      <c r="T211" s="14"/>
      <c r="U211" s="14"/>
      <c r="V211" s="14"/>
      <c r="W211" s="14"/>
      <c r="X211" s="14"/>
      <c r="Y211" s="14"/>
      <c r="Z211" s="14"/>
    </row>
    <row r="212" spans="1:26" ht="12.75" customHeight="1">
      <c r="A212" s="19"/>
      <c r="B212" s="300"/>
      <c r="C212" s="19"/>
      <c r="D212" s="27"/>
      <c r="E212" s="20"/>
      <c r="F212" s="14"/>
      <c r="G212" s="14"/>
      <c r="H212" s="14"/>
      <c r="I212" s="14"/>
      <c r="J212" s="14"/>
      <c r="K212" s="14"/>
      <c r="L212" s="14"/>
      <c r="M212" s="14"/>
      <c r="N212" s="14"/>
      <c r="O212" s="14"/>
      <c r="P212" s="14"/>
      <c r="Q212" s="14"/>
      <c r="R212" s="14"/>
      <c r="S212" s="14"/>
      <c r="T212" s="14"/>
      <c r="U212" s="14"/>
      <c r="V212" s="14"/>
      <c r="W212" s="14"/>
      <c r="X212" s="14"/>
      <c r="Y212" s="14"/>
      <c r="Z212" s="14"/>
    </row>
    <row r="213" spans="1:26" ht="12.75" customHeight="1">
      <c r="A213" s="19"/>
      <c r="B213" s="300"/>
      <c r="C213" s="19"/>
      <c r="D213" s="27"/>
      <c r="E213" s="20"/>
      <c r="F213" s="14"/>
      <c r="G213" s="14"/>
      <c r="H213" s="14"/>
      <c r="I213" s="14"/>
      <c r="J213" s="14"/>
      <c r="K213" s="14"/>
      <c r="L213" s="14"/>
      <c r="M213" s="14"/>
      <c r="N213" s="14"/>
      <c r="O213" s="14"/>
      <c r="P213" s="14"/>
      <c r="Q213" s="14"/>
      <c r="R213" s="14"/>
      <c r="S213" s="14"/>
      <c r="T213" s="14"/>
      <c r="U213" s="14"/>
      <c r="V213" s="14"/>
      <c r="W213" s="14"/>
      <c r="X213" s="14"/>
      <c r="Y213" s="14"/>
      <c r="Z213" s="14"/>
    </row>
    <row r="214" spans="1:26" ht="12.75" customHeight="1">
      <c r="A214" s="19"/>
      <c r="B214" s="300"/>
      <c r="C214" s="19"/>
      <c r="D214" s="27"/>
      <c r="E214" s="20"/>
      <c r="F214" s="14"/>
      <c r="G214" s="14"/>
      <c r="H214" s="14"/>
      <c r="I214" s="14"/>
      <c r="J214" s="14"/>
      <c r="K214" s="14"/>
      <c r="L214" s="14"/>
      <c r="M214" s="14"/>
      <c r="N214" s="14"/>
      <c r="O214" s="14"/>
      <c r="P214" s="14"/>
      <c r="Q214" s="14"/>
      <c r="R214" s="14"/>
      <c r="S214" s="14"/>
      <c r="T214" s="14"/>
      <c r="U214" s="14"/>
      <c r="V214" s="14"/>
      <c r="W214" s="14"/>
      <c r="X214" s="14"/>
      <c r="Y214" s="14"/>
      <c r="Z214" s="14"/>
    </row>
    <row r="215" spans="1:26" ht="12.75" customHeight="1">
      <c r="A215" s="19"/>
      <c r="B215" s="300"/>
      <c r="C215" s="19"/>
      <c r="D215" s="27"/>
      <c r="E215" s="20"/>
      <c r="F215" s="14"/>
      <c r="G215" s="14"/>
      <c r="H215" s="14"/>
      <c r="I215" s="14"/>
      <c r="J215" s="14"/>
      <c r="K215" s="14"/>
      <c r="L215" s="14"/>
      <c r="M215" s="14"/>
      <c r="N215" s="14"/>
      <c r="O215" s="14"/>
      <c r="P215" s="14"/>
      <c r="Q215" s="14"/>
      <c r="R215" s="14"/>
      <c r="S215" s="14"/>
      <c r="T215" s="14"/>
      <c r="U215" s="14"/>
      <c r="V215" s="14"/>
      <c r="W215" s="14"/>
      <c r="X215" s="14"/>
      <c r="Y215" s="14"/>
      <c r="Z215" s="14"/>
    </row>
    <row r="216" spans="1:26" ht="12.75" customHeight="1">
      <c r="A216" s="19"/>
      <c r="B216" s="300"/>
      <c r="C216" s="19"/>
      <c r="D216" s="27"/>
      <c r="E216" s="20"/>
      <c r="F216" s="14"/>
      <c r="G216" s="14"/>
      <c r="H216" s="14"/>
      <c r="I216" s="14"/>
      <c r="J216" s="14"/>
      <c r="K216" s="14"/>
      <c r="L216" s="14"/>
      <c r="M216" s="14"/>
      <c r="N216" s="14"/>
      <c r="O216" s="14"/>
      <c r="P216" s="14"/>
      <c r="Q216" s="14"/>
      <c r="R216" s="14"/>
      <c r="S216" s="14"/>
      <c r="T216" s="14"/>
      <c r="U216" s="14"/>
      <c r="V216" s="14"/>
      <c r="W216" s="14"/>
      <c r="X216" s="14"/>
      <c r="Y216" s="14"/>
      <c r="Z216" s="14"/>
    </row>
    <row r="217" spans="1:26" ht="12.75" customHeight="1">
      <c r="A217" s="19"/>
      <c r="B217" s="300"/>
      <c r="C217" s="19"/>
      <c r="D217" s="27"/>
      <c r="E217" s="20"/>
      <c r="F217" s="14"/>
      <c r="G217" s="14"/>
      <c r="H217" s="14"/>
      <c r="I217" s="14"/>
      <c r="J217" s="14"/>
      <c r="K217" s="14"/>
      <c r="L217" s="14"/>
      <c r="M217" s="14"/>
      <c r="N217" s="14"/>
      <c r="O217" s="14"/>
      <c r="P217" s="14"/>
      <c r="Q217" s="14"/>
      <c r="R217" s="14"/>
      <c r="S217" s="14"/>
      <c r="T217" s="14"/>
      <c r="U217" s="14"/>
      <c r="V217" s="14"/>
      <c r="W217" s="14"/>
      <c r="X217" s="14"/>
      <c r="Y217" s="14"/>
      <c r="Z217" s="14"/>
    </row>
    <row r="218" spans="1:26" ht="12.75" customHeight="1">
      <c r="A218" s="19"/>
      <c r="B218" s="300"/>
      <c r="C218" s="19"/>
      <c r="D218" s="27"/>
      <c r="E218" s="20"/>
      <c r="F218" s="14"/>
      <c r="G218" s="14"/>
      <c r="H218" s="14"/>
      <c r="I218" s="14"/>
      <c r="J218" s="14"/>
      <c r="K218" s="14"/>
      <c r="L218" s="14"/>
      <c r="M218" s="14"/>
      <c r="N218" s="14"/>
      <c r="O218" s="14"/>
      <c r="P218" s="14"/>
      <c r="Q218" s="14"/>
      <c r="R218" s="14"/>
      <c r="S218" s="14"/>
      <c r="T218" s="14"/>
      <c r="U218" s="14"/>
      <c r="V218" s="14"/>
      <c r="W218" s="14"/>
      <c r="X218" s="14"/>
      <c r="Y218" s="14"/>
      <c r="Z218" s="14"/>
    </row>
    <row r="219" spans="1:26" ht="12.75" customHeight="1">
      <c r="A219" s="19"/>
      <c r="B219" s="300"/>
      <c r="C219" s="19"/>
      <c r="D219" s="27"/>
      <c r="E219" s="20"/>
      <c r="F219" s="14"/>
      <c r="G219" s="14"/>
      <c r="H219" s="14"/>
      <c r="I219" s="14"/>
      <c r="J219" s="14"/>
      <c r="K219" s="14"/>
      <c r="L219" s="14"/>
      <c r="M219" s="14"/>
      <c r="N219" s="14"/>
      <c r="O219" s="14"/>
      <c r="P219" s="14"/>
      <c r="Q219" s="14"/>
      <c r="R219" s="14"/>
      <c r="S219" s="14"/>
      <c r="T219" s="14"/>
      <c r="U219" s="14"/>
      <c r="V219" s="14"/>
      <c r="W219" s="14"/>
      <c r="X219" s="14"/>
      <c r="Y219" s="14"/>
      <c r="Z219" s="14"/>
    </row>
    <row r="220" spans="1:26" ht="12.75" customHeight="1">
      <c r="A220" s="19"/>
      <c r="B220" s="300"/>
      <c r="C220" s="19"/>
      <c r="D220" s="27"/>
      <c r="E220" s="20"/>
      <c r="F220" s="14"/>
      <c r="G220" s="14"/>
      <c r="H220" s="14"/>
      <c r="I220" s="14"/>
      <c r="J220" s="14"/>
      <c r="K220" s="14"/>
      <c r="L220" s="14"/>
      <c r="M220" s="14"/>
      <c r="N220" s="14"/>
      <c r="O220" s="14"/>
      <c r="P220" s="14"/>
      <c r="Q220" s="14"/>
      <c r="R220" s="14"/>
      <c r="S220" s="14"/>
      <c r="T220" s="14"/>
      <c r="U220" s="14"/>
      <c r="V220" s="14"/>
      <c r="W220" s="14"/>
      <c r="X220" s="14"/>
      <c r="Y220" s="14"/>
      <c r="Z220" s="14"/>
    </row>
    <row r="221" spans="1:26" ht="12.75" customHeight="1">
      <c r="A221" s="19"/>
      <c r="B221" s="300"/>
      <c r="C221" s="19"/>
      <c r="D221" s="27"/>
      <c r="E221" s="20"/>
      <c r="F221" s="14"/>
      <c r="G221" s="14"/>
      <c r="H221" s="14"/>
      <c r="I221" s="14"/>
      <c r="J221" s="14"/>
      <c r="K221" s="14"/>
      <c r="L221" s="14"/>
      <c r="M221" s="14"/>
      <c r="N221" s="14"/>
      <c r="O221" s="14"/>
      <c r="P221" s="14"/>
      <c r="Q221" s="14"/>
      <c r="R221" s="14"/>
      <c r="S221" s="14"/>
      <c r="T221" s="14"/>
      <c r="U221" s="14"/>
      <c r="V221" s="14"/>
      <c r="W221" s="14"/>
      <c r="X221" s="14"/>
      <c r="Y221" s="14"/>
      <c r="Z221" s="14"/>
    </row>
    <row r="222" spans="1:26" ht="12.75" customHeight="1">
      <c r="A222" s="19"/>
      <c r="B222" s="300"/>
      <c r="C222" s="19"/>
      <c r="D222" s="27"/>
      <c r="E222" s="20"/>
      <c r="F222" s="14"/>
      <c r="G222" s="14"/>
      <c r="H222" s="14"/>
      <c r="I222" s="14"/>
      <c r="J222" s="14"/>
      <c r="K222" s="14"/>
      <c r="L222" s="14"/>
      <c r="M222" s="14"/>
      <c r="N222" s="14"/>
      <c r="O222" s="14"/>
      <c r="P222" s="14"/>
      <c r="Q222" s="14"/>
      <c r="R222" s="14"/>
      <c r="S222" s="14"/>
      <c r="T222" s="14"/>
      <c r="U222" s="14"/>
      <c r="V222" s="14"/>
      <c r="W222" s="14"/>
      <c r="X222" s="14"/>
      <c r="Y222" s="14"/>
      <c r="Z222" s="14"/>
    </row>
    <row r="223" spans="1:26" ht="12.75" customHeight="1">
      <c r="A223" s="19"/>
      <c r="B223" s="300"/>
      <c r="C223" s="19"/>
      <c r="D223" s="27"/>
      <c r="E223" s="20"/>
      <c r="F223" s="14"/>
      <c r="G223" s="14"/>
      <c r="H223" s="14"/>
      <c r="I223" s="14"/>
      <c r="J223" s="14"/>
      <c r="K223" s="14"/>
      <c r="L223" s="14"/>
      <c r="M223" s="14"/>
      <c r="N223" s="14"/>
      <c r="O223" s="14"/>
      <c r="P223" s="14"/>
      <c r="Q223" s="14"/>
      <c r="R223" s="14"/>
      <c r="S223" s="14"/>
      <c r="T223" s="14"/>
      <c r="U223" s="14"/>
      <c r="V223" s="14"/>
      <c r="W223" s="14"/>
      <c r="X223" s="14"/>
      <c r="Y223" s="14"/>
      <c r="Z223" s="14"/>
    </row>
    <row r="224" spans="1:26" ht="12.75" customHeight="1">
      <c r="A224" s="19"/>
      <c r="B224" s="300"/>
      <c r="C224" s="19"/>
      <c r="D224" s="27"/>
      <c r="E224" s="20"/>
      <c r="F224" s="14"/>
      <c r="G224" s="14"/>
      <c r="H224" s="14"/>
      <c r="I224" s="14"/>
      <c r="J224" s="14"/>
      <c r="K224" s="14"/>
      <c r="L224" s="14"/>
      <c r="M224" s="14"/>
      <c r="N224" s="14"/>
      <c r="O224" s="14"/>
      <c r="P224" s="14"/>
      <c r="Q224" s="14"/>
      <c r="R224" s="14"/>
      <c r="S224" s="14"/>
      <c r="T224" s="14"/>
      <c r="U224" s="14"/>
      <c r="V224" s="14"/>
      <c r="W224" s="14"/>
      <c r="X224" s="14"/>
      <c r="Y224" s="14"/>
      <c r="Z224" s="14"/>
    </row>
    <row r="225" spans="1:26" ht="12.75" customHeight="1">
      <c r="A225" s="19"/>
      <c r="B225" s="300"/>
      <c r="C225" s="19"/>
      <c r="D225" s="27"/>
      <c r="E225" s="20"/>
      <c r="F225" s="14"/>
      <c r="G225" s="14"/>
      <c r="H225" s="14"/>
      <c r="I225" s="14"/>
      <c r="J225" s="14"/>
      <c r="K225" s="14"/>
      <c r="L225" s="14"/>
      <c r="M225" s="14"/>
      <c r="N225" s="14"/>
      <c r="O225" s="14"/>
      <c r="P225" s="14"/>
      <c r="Q225" s="14"/>
      <c r="R225" s="14"/>
      <c r="S225" s="14"/>
      <c r="T225" s="14"/>
      <c r="U225" s="14"/>
      <c r="V225" s="14"/>
      <c r="W225" s="14"/>
      <c r="X225" s="14"/>
      <c r="Y225" s="14"/>
      <c r="Z225" s="14"/>
    </row>
    <row r="226" spans="1:26" ht="12.75" customHeight="1">
      <c r="A226" s="19"/>
      <c r="B226" s="300"/>
      <c r="C226" s="19"/>
      <c r="D226" s="27"/>
      <c r="E226" s="20"/>
      <c r="F226" s="14"/>
      <c r="G226" s="14"/>
      <c r="H226" s="14"/>
      <c r="I226" s="14"/>
      <c r="J226" s="14"/>
      <c r="K226" s="14"/>
      <c r="L226" s="14"/>
      <c r="M226" s="14"/>
      <c r="N226" s="14"/>
      <c r="O226" s="14"/>
      <c r="P226" s="14"/>
      <c r="Q226" s="14"/>
      <c r="R226" s="14"/>
      <c r="S226" s="14"/>
      <c r="T226" s="14"/>
      <c r="U226" s="14"/>
      <c r="V226" s="14"/>
      <c r="W226" s="14"/>
      <c r="X226" s="14"/>
      <c r="Y226" s="14"/>
      <c r="Z226" s="14"/>
    </row>
    <row r="227" spans="1:26" ht="12.75" customHeight="1">
      <c r="A227" s="19"/>
      <c r="B227" s="300"/>
      <c r="C227" s="19"/>
      <c r="D227" s="27"/>
      <c r="E227" s="20"/>
      <c r="F227" s="14"/>
      <c r="G227" s="14"/>
      <c r="H227" s="14"/>
      <c r="I227" s="14"/>
      <c r="J227" s="14"/>
      <c r="K227" s="14"/>
      <c r="L227" s="14"/>
      <c r="M227" s="14"/>
      <c r="N227" s="14"/>
      <c r="O227" s="14"/>
      <c r="P227" s="14"/>
      <c r="Q227" s="14"/>
      <c r="R227" s="14"/>
      <c r="S227" s="14"/>
      <c r="T227" s="14"/>
      <c r="U227" s="14"/>
      <c r="V227" s="14"/>
      <c r="W227" s="14"/>
      <c r="X227" s="14"/>
      <c r="Y227" s="14"/>
      <c r="Z227" s="14"/>
    </row>
    <row r="228" spans="1:26" ht="12.75" customHeight="1">
      <c r="A228" s="19"/>
      <c r="B228" s="300"/>
      <c r="C228" s="19"/>
      <c r="D228" s="27"/>
      <c r="E228" s="20"/>
      <c r="F228" s="14"/>
      <c r="G228" s="14"/>
      <c r="H228" s="14"/>
      <c r="I228" s="14"/>
      <c r="J228" s="14"/>
      <c r="K228" s="14"/>
      <c r="L228" s="14"/>
      <c r="M228" s="14"/>
      <c r="N228" s="14"/>
      <c r="O228" s="14"/>
      <c r="P228" s="14"/>
      <c r="Q228" s="14"/>
      <c r="R228" s="14"/>
      <c r="S228" s="14"/>
      <c r="T228" s="14"/>
      <c r="U228" s="14"/>
      <c r="V228" s="14"/>
      <c r="W228" s="14"/>
      <c r="X228" s="14"/>
      <c r="Y228" s="14"/>
      <c r="Z228" s="14"/>
    </row>
    <row r="229" spans="1:26" ht="12.75" customHeight="1">
      <c r="A229" s="19"/>
      <c r="B229" s="300"/>
      <c r="C229" s="19"/>
      <c r="D229" s="27"/>
      <c r="E229" s="20"/>
      <c r="F229" s="14"/>
      <c r="G229" s="14"/>
      <c r="H229" s="14"/>
      <c r="I229" s="14"/>
      <c r="J229" s="14"/>
      <c r="K229" s="14"/>
      <c r="L229" s="14"/>
      <c r="M229" s="14"/>
      <c r="N229" s="14"/>
      <c r="O229" s="14"/>
      <c r="P229" s="14"/>
      <c r="Q229" s="14"/>
      <c r="R229" s="14"/>
      <c r="S229" s="14"/>
      <c r="T229" s="14"/>
      <c r="U229" s="14"/>
      <c r="V229" s="14"/>
      <c r="W229" s="14"/>
      <c r="X229" s="14"/>
      <c r="Y229" s="14"/>
      <c r="Z229" s="14"/>
    </row>
    <row r="230" spans="1:26" ht="12.75" customHeight="1">
      <c r="A230" s="19"/>
      <c r="B230" s="300"/>
      <c r="C230" s="19"/>
      <c r="D230" s="27"/>
      <c r="E230" s="20"/>
      <c r="F230" s="14"/>
      <c r="G230" s="14"/>
      <c r="H230" s="14"/>
      <c r="I230" s="14"/>
      <c r="J230" s="14"/>
      <c r="K230" s="14"/>
      <c r="L230" s="14"/>
      <c r="M230" s="14"/>
      <c r="N230" s="14"/>
      <c r="O230" s="14"/>
      <c r="P230" s="14"/>
      <c r="Q230" s="14"/>
      <c r="R230" s="14"/>
      <c r="S230" s="14"/>
      <c r="T230" s="14"/>
      <c r="U230" s="14"/>
      <c r="V230" s="14"/>
      <c r="W230" s="14"/>
      <c r="X230" s="14"/>
      <c r="Y230" s="14"/>
      <c r="Z230" s="14"/>
    </row>
    <row r="231" spans="1:26" ht="12.75" customHeight="1">
      <c r="A231" s="19"/>
      <c r="B231" s="300"/>
      <c r="C231" s="19"/>
      <c r="D231" s="27"/>
      <c r="E231" s="20"/>
      <c r="F231" s="14"/>
      <c r="G231" s="14"/>
      <c r="H231" s="14"/>
      <c r="I231" s="14"/>
      <c r="J231" s="14"/>
      <c r="K231" s="14"/>
      <c r="L231" s="14"/>
      <c r="M231" s="14"/>
      <c r="N231" s="14"/>
      <c r="O231" s="14"/>
      <c r="P231" s="14"/>
      <c r="Q231" s="14"/>
      <c r="R231" s="14"/>
      <c r="S231" s="14"/>
      <c r="T231" s="14"/>
      <c r="U231" s="14"/>
      <c r="V231" s="14"/>
      <c r="W231" s="14"/>
      <c r="X231" s="14"/>
      <c r="Y231" s="14"/>
      <c r="Z231" s="14"/>
    </row>
    <row r="232" spans="1:26" ht="12.75" customHeight="1">
      <c r="A232" s="19"/>
      <c r="B232" s="300"/>
      <c r="C232" s="19"/>
      <c r="D232" s="27"/>
      <c r="E232" s="20"/>
      <c r="F232" s="14"/>
      <c r="G232" s="14"/>
      <c r="H232" s="14"/>
      <c r="I232" s="14"/>
      <c r="J232" s="14"/>
      <c r="K232" s="14"/>
      <c r="L232" s="14"/>
      <c r="M232" s="14"/>
      <c r="N232" s="14"/>
      <c r="O232" s="14"/>
      <c r="P232" s="14"/>
      <c r="Q232" s="14"/>
      <c r="R232" s="14"/>
      <c r="S232" s="14"/>
      <c r="T232" s="14"/>
      <c r="U232" s="14"/>
      <c r="V232" s="14"/>
      <c r="W232" s="14"/>
      <c r="X232" s="14"/>
      <c r="Y232" s="14"/>
      <c r="Z232" s="14"/>
    </row>
    <row r="233" spans="1:26" ht="12.75" customHeight="1">
      <c r="A233" s="19"/>
      <c r="B233" s="300"/>
      <c r="C233" s="19"/>
      <c r="D233" s="27"/>
      <c r="E233" s="20"/>
      <c r="F233" s="14"/>
      <c r="G233" s="14"/>
      <c r="H233" s="14"/>
      <c r="I233" s="14"/>
      <c r="J233" s="14"/>
      <c r="K233" s="14"/>
      <c r="L233" s="14"/>
      <c r="M233" s="14"/>
      <c r="N233" s="14"/>
      <c r="O233" s="14"/>
      <c r="P233" s="14"/>
      <c r="Q233" s="14"/>
      <c r="R233" s="14"/>
      <c r="S233" s="14"/>
      <c r="T233" s="14"/>
      <c r="U233" s="14"/>
      <c r="V233" s="14"/>
      <c r="W233" s="14"/>
      <c r="X233" s="14"/>
      <c r="Y233" s="14"/>
      <c r="Z233" s="14"/>
    </row>
    <row r="234" spans="1:26" ht="12.75" customHeight="1">
      <c r="A234" s="19"/>
      <c r="B234" s="300"/>
      <c r="C234" s="19"/>
      <c r="D234" s="27"/>
      <c r="E234" s="20"/>
      <c r="F234" s="14"/>
      <c r="G234" s="14"/>
      <c r="H234" s="14"/>
      <c r="I234" s="14"/>
      <c r="J234" s="14"/>
      <c r="K234" s="14"/>
      <c r="L234" s="14"/>
      <c r="M234" s="14"/>
      <c r="N234" s="14"/>
      <c r="O234" s="14"/>
      <c r="P234" s="14"/>
      <c r="Q234" s="14"/>
      <c r="R234" s="14"/>
      <c r="S234" s="14"/>
      <c r="T234" s="14"/>
      <c r="U234" s="14"/>
      <c r="V234" s="14"/>
      <c r="W234" s="14"/>
      <c r="X234" s="14"/>
      <c r="Y234" s="14"/>
      <c r="Z234" s="14"/>
    </row>
    <row r="235" spans="1:26" ht="12.75" customHeight="1">
      <c r="A235" s="19"/>
      <c r="B235" s="300"/>
      <c r="C235" s="19"/>
      <c r="D235" s="27"/>
      <c r="E235" s="20"/>
      <c r="F235" s="14"/>
      <c r="G235" s="14"/>
      <c r="H235" s="14"/>
      <c r="I235" s="14"/>
      <c r="J235" s="14"/>
      <c r="K235" s="14"/>
      <c r="L235" s="14"/>
      <c r="M235" s="14"/>
      <c r="N235" s="14"/>
      <c r="O235" s="14"/>
      <c r="P235" s="14"/>
      <c r="Q235" s="14"/>
      <c r="R235" s="14"/>
      <c r="S235" s="14"/>
      <c r="T235" s="14"/>
      <c r="U235" s="14"/>
      <c r="V235" s="14"/>
      <c r="W235" s="14"/>
      <c r="X235" s="14"/>
      <c r="Y235" s="14"/>
      <c r="Z235" s="14"/>
    </row>
    <row r="236" spans="1:26" ht="12.75" customHeight="1">
      <c r="A236" s="19"/>
      <c r="B236" s="300"/>
      <c r="C236" s="19"/>
      <c r="D236" s="27"/>
      <c r="E236" s="20"/>
      <c r="F236" s="14"/>
      <c r="G236" s="14"/>
      <c r="H236" s="14"/>
      <c r="I236" s="14"/>
      <c r="J236" s="14"/>
      <c r="K236" s="14"/>
      <c r="L236" s="14"/>
      <c r="M236" s="14"/>
      <c r="N236" s="14"/>
      <c r="O236" s="14"/>
      <c r="P236" s="14"/>
      <c r="Q236" s="14"/>
      <c r="R236" s="14"/>
      <c r="S236" s="14"/>
      <c r="T236" s="14"/>
      <c r="U236" s="14"/>
      <c r="V236" s="14"/>
      <c r="W236" s="14"/>
      <c r="X236" s="14"/>
      <c r="Y236" s="14"/>
      <c r="Z236" s="14"/>
    </row>
    <row r="237" spans="1:26" ht="12.75" customHeight="1">
      <c r="A237" s="19"/>
      <c r="B237" s="300"/>
      <c r="C237" s="19"/>
      <c r="D237" s="27"/>
      <c r="E237" s="20"/>
      <c r="F237" s="14"/>
      <c r="G237" s="14"/>
      <c r="H237" s="14"/>
      <c r="I237" s="14"/>
      <c r="J237" s="14"/>
      <c r="K237" s="14"/>
      <c r="L237" s="14"/>
      <c r="M237" s="14"/>
      <c r="N237" s="14"/>
      <c r="O237" s="14"/>
      <c r="P237" s="14"/>
      <c r="Q237" s="14"/>
      <c r="R237" s="14"/>
      <c r="S237" s="14"/>
      <c r="T237" s="14"/>
      <c r="U237" s="14"/>
      <c r="V237" s="14"/>
      <c r="W237" s="14"/>
      <c r="X237" s="14"/>
      <c r="Y237" s="14"/>
      <c r="Z237" s="14"/>
    </row>
    <row r="238" spans="1:26" ht="12.75" customHeight="1">
      <c r="A238" s="19"/>
      <c r="B238" s="300"/>
      <c r="C238" s="19"/>
      <c r="D238" s="27"/>
      <c r="E238" s="20"/>
      <c r="F238" s="14"/>
      <c r="G238" s="14"/>
      <c r="H238" s="14"/>
      <c r="I238" s="14"/>
      <c r="J238" s="14"/>
      <c r="K238" s="14"/>
      <c r="L238" s="14"/>
      <c r="M238" s="14"/>
      <c r="N238" s="14"/>
      <c r="O238" s="14"/>
      <c r="P238" s="14"/>
      <c r="Q238" s="14"/>
      <c r="R238" s="14"/>
      <c r="S238" s="14"/>
      <c r="T238" s="14"/>
      <c r="U238" s="14"/>
      <c r="V238" s="14"/>
      <c r="W238" s="14"/>
      <c r="X238" s="14"/>
      <c r="Y238" s="14"/>
      <c r="Z238" s="14"/>
    </row>
    <row r="239" spans="1:26" ht="12.75" customHeight="1">
      <c r="A239" s="19"/>
      <c r="B239" s="300"/>
      <c r="C239" s="19"/>
      <c r="D239" s="27"/>
      <c r="E239" s="20"/>
      <c r="F239" s="14"/>
      <c r="G239" s="14"/>
      <c r="H239" s="14"/>
      <c r="I239" s="14"/>
      <c r="J239" s="14"/>
      <c r="K239" s="14"/>
      <c r="L239" s="14"/>
      <c r="M239" s="14"/>
      <c r="N239" s="14"/>
      <c r="O239" s="14"/>
      <c r="P239" s="14"/>
      <c r="Q239" s="14"/>
      <c r="R239" s="14"/>
      <c r="S239" s="14"/>
      <c r="T239" s="14"/>
      <c r="U239" s="14"/>
      <c r="V239" s="14"/>
      <c r="W239" s="14"/>
      <c r="X239" s="14"/>
      <c r="Y239" s="14"/>
      <c r="Z239" s="14"/>
    </row>
    <row r="240" spans="1:26" ht="12.75" customHeight="1">
      <c r="A240" s="19"/>
      <c r="B240" s="300"/>
      <c r="C240" s="19"/>
      <c r="D240" s="27"/>
      <c r="E240" s="20"/>
      <c r="F240" s="14"/>
      <c r="G240" s="14"/>
      <c r="H240" s="14"/>
      <c r="I240" s="14"/>
      <c r="J240" s="14"/>
      <c r="K240" s="14"/>
      <c r="L240" s="14"/>
      <c r="M240" s="14"/>
      <c r="N240" s="14"/>
      <c r="O240" s="14"/>
      <c r="P240" s="14"/>
      <c r="Q240" s="14"/>
      <c r="R240" s="14"/>
      <c r="S240" s="14"/>
      <c r="T240" s="14"/>
      <c r="U240" s="14"/>
      <c r="V240" s="14"/>
      <c r="W240" s="14"/>
      <c r="X240" s="14"/>
      <c r="Y240" s="14"/>
      <c r="Z240" s="14"/>
    </row>
    <row r="241" spans="1:26" ht="12.75" customHeight="1">
      <c r="A241" s="19"/>
      <c r="B241" s="300"/>
      <c r="C241" s="19"/>
      <c r="D241" s="27"/>
      <c r="E241" s="20"/>
      <c r="F241" s="14"/>
      <c r="G241" s="14"/>
      <c r="H241" s="14"/>
      <c r="I241" s="14"/>
      <c r="J241" s="14"/>
      <c r="K241" s="14"/>
      <c r="L241" s="14"/>
      <c r="M241" s="14"/>
      <c r="N241" s="14"/>
      <c r="O241" s="14"/>
      <c r="P241" s="14"/>
      <c r="Q241" s="14"/>
      <c r="R241" s="14"/>
      <c r="S241" s="14"/>
      <c r="T241" s="14"/>
      <c r="U241" s="14"/>
      <c r="V241" s="14"/>
      <c r="W241" s="14"/>
      <c r="X241" s="14"/>
      <c r="Y241" s="14"/>
      <c r="Z241" s="14"/>
    </row>
    <row r="242" spans="1:26" ht="12.75" customHeight="1">
      <c r="A242" s="19"/>
      <c r="B242" s="300"/>
      <c r="C242" s="19"/>
      <c r="D242" s="27"/>
      <c r="E242" s="20"/>
      <c r="F242" s="14"/>
      <c r="G242" s="14"/>
      <c r="H242" s="14"/>
      <c r="I242" s="14"/>
      <c r="J242" s="14"/>
      <c r="K242" s="14"/>
      <c r="L242" s="14"/>
      <c r="M242" s="14"/>
      <c r="N242" s="14"/>
      <c r="O242" s="14"/>
      <c r="P242" s="14"/>
      <c r="Q242" s="14"/>
      <c r="R242" s="14"/>
      <c r="S242" s="14"/>
      <c r="T242" s="14"/>
      <c r="U242" s="14"/>
      <c r="V242" s="14"/>
      <c r="W242" s="14"/>
      <c r="X242" s="14"/>
      <c r="Y242" s="14"/>
      <c r="Z242" s="14"/>
    </row>
    <row r="243" spans="1:26" ht="12.75" customHeight="1">
      <c r="A243" s="19"/>
      <c r="B243" s="300"/>
      <c r="C243" s="19"/>
      <c r="D243" s="27"/>
      <c r="E243" s="20"/>
      <c r="F243" s="14"/>
      <c r="G243" s="14"/>
      <c r="H243" s="14"/>
      <c r="I243" s="14"/>
      <c r="J243" s="14"/>
      <c r="K243" s="14"/>
      <c r="L243" s="14"/>
      <c r="M243" s="14"/>
      <c r="N243" s="14"/>
      <c r="O243" s="14"/>
      <c r="P243" s="14"/>
      <c r="Q243" s="14"/>
      <c r="R243" s="14"/>
      <c r="S243" s="14"/>
      <c r="T243" s="14"/>
      <c r="U243" s="14"/>
      <c r="V243" s="14"/>
      <c r="W243" s="14"/>
      <c r="X243" s="14"/>
      <c r="Y243" s="14"/>
      <c r="Z243" s="14"/>
    </row>
    <row r="244" spans="1:26" ht="12.75" customHeight="1">
      <c r="A244" s="19"/>
      <c r="B244" s="300"/>
      <c r="C244" s="19"/>
      <c r="D244" s="27"/>
      <c r="E244" s="20"/>
      <c r="F244" s="14"/>
      <c r="G244" s="14"/>
      <c r="H244" s="14"/>
      <c r="I244" s="14"/>
      <c r="J244" s="14"/>
      <c r="K244" s="14"/>
      <c r="L244" s="14"/>
      <c r="M244" s="14"/>
      <c r="N244" s="14"/>
      <c r="O244" s="14"/>
      <c r="P244" s="14"/>
      <c r="Q244" s="14"/>
      <c r="R244" s="14"/>
      <c r="S244" s="14"/>
      <c r="T244" s="14"/>
      <c r="U244" s="14"/>
      <c r="V244" s="14"/>
      <c r="W244" s="14"/>
      <c r="X244" s="14"/>
      <c r="Y244" s="14"/>
      <c r="Z244" s="14"/>
    </row>
    <row r="245" spans="1:26" ht="12.75" customHeight="1">
      <c r="A245" s="19"/>
      <c r="B245" s="300"/>
      <c r="C245" s="19"/>
      <c r="D245" s="27"/>
      <c r="E245" s="20"/>
      <c r="F245" s="14"/>
      <c r="G245" s="14"/>
      <c r="H245" s="14"/>
      <c r="I245" s="14"/>
      <c r="J245" s="14"/>
      <c r="K245" s="14"/>
      <c r="L245" s="14"/>
      <c r="M245" s="14"/>
      <c r="N245" s="14"/>
      <c r="O245" s="14"/>
      <c r="P245" s="14"/>
      <c r="Q245" s="14"/>
      <c r="R245" s="14"/>
      <c r="S245" s="14"/>
      <c r="T245" s="14"/>
      <c r="U245" s="14"/>
      <c r="V245" s="14"/>
      <c r="W245" s="14"/>
      <c r="X245" s="14"/>
      <c r="Y245" s="14"/>
      <c r="Z245" s="14"/>
    </row>
    <row r="246" spans="1:26" ht="12.75" customHeight="1">
      <c r="A246" s="19"/>
      <c r="B246" s="300"/>
      <c r="C246" s="19"/>
      <c r="D246" s="27"/>
      <c r="E246" s="20"/>
      <c r="F246" s="14"/>
      <c r="G246" s="14"/>
      <c r="H246" s="14"/>
      <c r="I246" s="14"/>
      <c r="J246" s="14"/>
      <c r="K246" s="14"/>
      <c r="L246" s="14"/>
      <c r="M246" s="14"/>
      <c r="N246" s="14"/>
      <c r="O246" s="14"/>
      <c r="P246" s="14"/>
      <c r="Q246" s="14"/>
      <c r="R246" s="14"/>
      <c r="S246" s="14"/>
      <c r="T246" s="14"/>
      <c r="U246" s="14"/>
      <c r="V246" s="14"/>
      <c r="W246" s="14"/>
      <c r="X246" s="14"/>
      <c r="Y246" s="14"/>
      <c r="Z246" s="14"/>
    </row>
    <row r="247" spans="1:26" ht="12.75" customHeight="1">
      <c r="A247" s="19"/>
      <c r="B247" s="300"/>
      <c r="C247" s="19"/>
      <c r="D247" s="27"/>
      <c r="E247" s="20"/>
      <c r="F247" s="14"/>
      <c r="G247" s="14"/>
      <c r="H247" s="14"/>
      <c r="I247" s="14"/>
      <c r="J247" s="14"/>
      <c r="K247" s="14"/>
      <c r="L247" s="14"/>
      <c r="M247" s="14"/>
      <c r="N247" s="14"/>
      <c r="O247" s="14"/>
      <c r="P247" s="14"/>
      <c r="Q247" s="14"/>
      <c r="R247" s="14"/>
      <c r="S247" s="14"/>
      <c r="T247" s="14"/>
      <c r="U247" s="14"/>
      <c r="V247" s="14"/>
      <c r="W247" s="14"/>
      <c r="X247" s="14"/>
      <c r="Y247" s="14"/>
      <c r="Z247" s="14"/>
    </row>
    <row r="248" spans="1:26" ht="12.75" customHeight="1">
      <c r="A248" s="19"/>
      <c r="B248" s="300"/>
      <c r="C248" s="19"/>
      <c r="D248" s="27"/>
      <c r="E248" s="20"/>
      <c r="F248" s="14"/>
      <c r="G248" s="14"/>
      <c r="H248" s="14"/>
      <c r="I248" s="14"/>
      <c r="J248" s="14"/>
      <c r="K248" s="14"/>
      <c r="L248" s="14"/>
      <c r="M248" s="14"/>
      <c r="N248" s="14"/>
      <c r="O248" s="14"/>
      <c r="P248" s="14"/>
      <c r="Q248" s="14"/>
      <c r="R248" s="14"/>
      <c r="S248" s="14"/>
      <c r="T248" s="14"/>
      <c r="U248" s="14"/>
      <c r="V248" s="14"/>
      <c r="W248" s="14"/>
      <c r="X248" s="14"/>
      <c r="Y248" s="14"/>
      <c r="Z248" s="14"/>
    </row>
    <row r="249" spans="1:26" ht="12.75" customHeight="1">
      <c r="A249" s="19"/>
      <c r="B249" s="300"/>
      <c r="C249" s="19"/>
      <c r="D249" s="27"/>
      <c r="E249" s="20"/>
      <c r="F249" s="14"/>
      <c r="G249" s="14"/>
      <c r="H249" s="14"/>
      <c r="I249" s="14"/>
      <c r="J249" s="14"/>
      <c r="K249" s="14"/>
      <c r="L249" s="14"/>
      <c r="M249" s="14"/>
      <c r="N249" s="14"/>
      <c r="O249" s="14"/>
      <c r="P249" s="14"/>
      <c r="Q249" s="14"/>
      <c r="R249" s="14"/>
      <c r="S249" s="14"/>
      <c r="T249" s="14"/>
      <c r="U249" s="14"/>
      <c r="V249" s="14"/>
      <c r="W249" s="14"/>
      <c r="X249" s="14"/>
      <c r="Y249" s="14"/>
      <c r="Z249" s="14"/>
    </row>
    <row r="250" spans="1:26" ht="12.75" customHeight="1">
      <c r="A250" s="19"/>
      <c r="B250" s="300"/>
      <c r="C250" s="19"/>
      <c r="D250" s="27"/>
      <c r="E250" s="20"/>
      <c r="F250" s="14"/>
      <c r="G250" s="14"/>
      <c r="H250" s="14"/>
      <c r="I250" s="14"/>
      <c r="J250" s="14"/>
      <c r="K250" s="14"/>
      <c r="L250" s="14"/>
      <c r="M250" s="14"/>
      <c r="N250" s="14"/>
      <c r="O250" s="14"/>
      <c r="P250" s="14"/>
      <c r="Q250" s="14"/>
      <c r="R250" s="14"/>
      <c r="S250" s="14"/>
      <c r="T250" s="14"/>
      <c r="U250" s="14"/>
      <c r="V250" s="14"/>
      <c r="W250" s="14"/>
      <c r="X250" s="14"/>
      <c r="Y250" s="14"/>
      <c r="Z250" s="14"/>
    </row>
    <row r="251" spans="1:26" ht="12.75" customHeight="1">
      <c r="A251" s="19"/>
      <c r="B251" s="300"/>
      <c r="C251" s="19"/>
      <c r="D251" s="27"/>
      <c r="E251" s="20"/>
      <c r="F251" s="14"/>
      <c r="G251" s="14"/>
      <c r="H251" s="14"/>
      <c r="I251" s="14"/>
      <c r="J251" s="14"/>
      <c r="K251" s="14"/>
      <c r="L251" s="14"/>
      <c r="M251" s="14"/>
      <c r="N251" s="14"/>
      <c r="O251" s="14"/>
      <c r="P251" s="14"/>
      <c r="Q251" s="14"/>
      <c r="R251" s="14"/>
      <c r="S251" s="14"/>
      <c r="T251" s="14"/>
      <c r="U251" s="14"/>
      <c r="V251" s="14"/>
      <c r="W251" s="14"/>
      <c r="X251" s="14"/>
      <c r="Y251" s="14"/>
      <c r="Z251" s="14"/>
    </row>
    <row r="252" spans="1:26" ht="12.75" customHeight="1">
      <c r="A252" s="19"/>
      <c r="B252" s="300"/>
      <c r="C252" s="19"/>
      <c r="D252" s="27"/>
      <c r="E252" s="20"/>
      <c r="F252" s="14"/>
      <c r="G252" s="14"/>
      <c r="H252" s="14"/>
      <c r="I252" s="14"/>
      <c r="J252" s="14"/>
      <c r="K252" s="14"/>
      <c r="L252" s="14"/>
      <c r="M252" s="14"/>
      <c r="N252" s="14"/>
      <c r="O252" s="14"/>
      <c r="P252" s="14"/>
      <c r="Q252" s="14"/>
      <c r="R252" s="14"/>
      <c r="S252" s="14"/>
      <c r="T252" s="14"/>
      <c r="U252" s="14"/>
      <c r="V252" s="14"/>
      <c r="W252" s="14"/>
      <c r="X252" s="14"/>
      <c r="Y252" s="14"/>
      <c r="Z252" s="14"/>
    </row>
    <row r="253" spans="1:26" ht="12.75" customHeight="1">
      <c r="A253" s="19"/>
      <c r="B253" s="300"/>
      <c r="C253" s="19"/>
      <c r="D253" s="27"/>
      <c r="E253" s="20"/>
      <c r="F253" s="14"/>
      <c r="G253" s="14"/>
      <c r="H253" s="14"/>
      <c r="I253" s="14"/>
      <c r="J253" s="14"/>
      <c r="K253" s="14"/>
      <c r="L253" s="14"/>
      <c r="M253" s="14"/>
      <c r="N253" s="14"/>
      <c r="O253" s="14"/>
      <c r="P253" s="14"/>
      <c r="Q253" s="14"/>
      <c r="R253" s="14"/>
      <c r="S253" s="14"/>
      <c r="T253" s="14"/>
      <c r="U253" s="14"/>
      <c r="V253" s="14"/>
      <c r="W253" s="14"/>
      <c r="X253" s="14"/>
      <c r="Y253" s="14"/>
      <c r="Z253" s="14"/>
    </row>
    <row r="254" spans="1:26" ht="12.75" customHeight="1">
      <c r="A254" s="19"/>
      <c r="B254" s="300"/>
      <c r="C254" s="19"/>
      <c r="D254" s="27"/>
      <c r="E254" s="20"/>
      <c r="F254" s="14"/>
      <c r="G254" s="14"/>
      <c r="H254" s="14"/>
      <c r="I254" s="14"/>
      <c r="J254" s="14"/>
      <c r="K254" s="14"/>
      <c r="L254" s="14"/>
      <c r="M254" s="14"/>
      <c r="N254" s="14"/>
      <c r="O254" s="14"/>
      <c r="P254" s="14"/>
      <c r="Q254" s="14"/>
      <c r="R254" s="14"/>
      <c r="S254" s="14"/>
      <c r="T254" s="14"/>
      <c r="U254" s="14"/>
      <c r="V254" s="14"/>
      <c r="W254" s="14"/>
      <c r="X254" s="14"/>
      <c r="Y254" s="14"/>
      <c r="Z254" s="14"/>
    </row>
    <row r="255" spans="1:26" ht="12.75" customHeight="1">
      <c r="A255" s="19"/>
      <c r="B255" s="300"/>
      <c r="C255" s="19"/>
      <c r="D255" s="27"/>
      <c r="E255" s="20"/>
      <c r="F255" s="14"/>
      <c r="G255" s="14"/>
      <c r="H255" s="14"/>
      <c r="I255" s="14"/>
      <c r="J255" s="14"/>
      <c r="K255" s="14"/>
      <c r="L255" s="14"/>
      <c r="M255" s="14"/>
      <c r="N255" s="14"/>
      <c r="O255" s="14"/>
      <c r="P255" s="14"/>
      <c r="Q255" s="14"/>
      <c r="R255" s="14"/>
      <c r="S255" s="14"/>
      <c r="T255" s="14"/>
      <c r="U255" s="14"/>
      <c r="V255" s="14"/>
      <c r="W255" s="14"/>
      <c r="X255" s="14"/>
      <c r="Y255" s="14"/>
      <c r="Z255" s="14"/>
    </row>
    <row r="256" spans="1:26" ht="12.75" customHeight="1">
      <c r="A256" s="19"/>
      <c r="B256" s="300"/>
      <c r="C256" s="19"/>
      <c r="D256" s="27"/>
      <c r="E256" s="20"/>
      <c r="F256" s="14"/>
      <c r="G256" s="14"/>
      <c r="H256" s="14"/>
      <c r="I256" s="14"/>
      <c r="J256" s="14"/>
      <c r="K256" s="14"/>
      <c r="L256" s="14"/>
      <c r="M256" s="14"/>
      <c r="N256" s="14"/>
      <c r="O256" s="14"/>
      <c r="P256" s="14"/>
      <c r="Q256" s="14"/>
      <c r="R256" s="14"/>
      <c r="S256" s="14"/>
      <c r="T256" s="14"/>
      <c r="U256" s="14"/>
      <c r="V256" s="14"/>
      <c r="W256" s="14"/>
      <c r="X256" s="14"/>
      <c r="Y256" s="14"/>
      <c r="Z256" s="14"/>
    </row>
    <row r="257" spans="1:26" ht="12.75" customHeight="1">
      <c r="A257" s="19"/>
      <c r="B257" s="300"/>
      <c r="C257" s="19"/>
      <c r="D257" s="27"/>
      <c r="E257" s="20"/>
      <c r="F257" s="14"/>
      <c r="G257" s="14"/>
      <c r="H257" s="14"/>
      <c r="I257" s="14"/>
      <c r="J257" s="14"/>
      <c r="K257" s="14"/>
      <c r="L257" s="14"/>
      <c r="M257" s="14"/>
      <c r="N257" s="14"/>
      <c r="O257" s="14"/>
      <c r="P257" s="14"/>
      <c r="Q257" s="14"/>
      <c r="R257" s="14"/>
      <c r="S257" s="14"/>
      <c r="T257" s="14"/>
      <c r="U257" s="14"/>
      <c r="V257" s="14"/>
      <c r="W257" s="14"/>
      <c r="X257" s="14"/>
      <c r="Y257" s="14"/>
      <c r="Z257" s="14"/>
    </row>
    <row r="258" spans="1:26" ht="12.75" customHeight="1">
      <c r="A258" s="19"/>
      <c r="B258" s="300"/>
      <c r="C258" s="19"/>
      <c r="D258" s="27"/>
      <c r="E258" s="20"/>
      <c r="F258" s="14"/>
      <c r="G258" s="14"/>
      <c r="H258" s="14"/>
      <c r="I258" s="14"/>
      <c r="J258" s="14"/>
      <c r="K258" s="14"/>
      <c r="L258" s="14"/>
      <c r="M258" s="14"/>
      <c r="N258" s="14"/>
      <c r="O258" s="14"/>
      <c r="P258" s="14"/>
      <c r="Q258" s="14"/>
      <c r="R258" s="14"/>
      <c r="S258" s="14"/>
      <c r="T258" s="14"/>
      <c r="U258" s="14"/>
      <c r="V258" s="14"/>
      <c r="W258" s="14"/>
      <c r="X258" s="14"/>
      <c r="Y258" s="14"/>
      <c r="Z258" s="14"/>
    </row>
    <row r="259" spans="1:26" ht="12.75" customHeight="1">
      <c r="A259" s="19"/>
      <c r="B259" s="300"/>
      <c r="C259" s="19"/>
      <c r="D259" s="27"/>
      <c r="E259" s="20"/>
      <c r="F259" s="14"/>
      <c r="G259" s="14"/>
      <c r="H259" s="14"/>
      <c r="I259" s="14"/>
      <c r="J259" s="14"/>
      <c r="K259" s="14"/>
      <c r="L259" s="14"/>
      <c r="M259" s="14"/>
      <c r="N259" s="14"/>
      <c r="O259" s="14"/>
      <c r="P259" s="14"/>
      <c r="Q259" s="14"/>
      <c r="R259" s="14"/>
      <c r="S259" s="14"/>
      <c r="T259" s="14"/>
      <c r="U259" s="14"/>
      <c r="V259" s="14"/>
      <c r="W259" s="14"/>
      <c r="X259" s="14"/>
      <c r="Y259" s="14"/>
      <c r="Z259" s="14"/>
    </row>
    <row r="260" spans="1:26" ht="12.75" customHeight="1">
      <c r="A260" s="19"/>
      <c r="B260" s="300"/>
      <c r="C260" s="19"/>
      <c r="D260" s="27"/>
      <c r="E260" s="20"/>
      <c r="F260" s="14"/>
      <c r="G260" s="14"/>
      <c r="H260" s="14"/>
      <c r="I260" s="14"/>
      <c r="J260" s="14"/>
      <c r="K260" s="14"/>
      <c r="L260" s="14"/>
      <c r="M260" s="14"/>
      <c r="N260" s="14"/>
      <c r="O260" s="14"/>
      <c r="P260" s="14"/>
      <c r="Q260" s="14"/>
      <c r="R260" s="14"/>
      <c r="S260" s="14"/>
      <c r="T260" s="14"/>
      <c r="U260" s="14"/>
      <c r="V260" s="14"/>
      <c r="W260" s="14"/>
      <c r="X260" s="14"/>
      <c r="Y260" s="14"/>
      <c r="Z260" s="14"/>
    </row>
    <row r="261" spans="1:26" ht="12.75" customHeight="1">
      <c r="A261" s="19"/>
      <c r="B261" s="300"/>
      <c r="C261" s="19"/>
      <c r="D261" s="27"/>
      <c r="E261" s="20"/>
      <c r="F261" s="14"/>
      <c r="G261" s="14"/>
      <c r="H261" s="14"/>
      <c r="I261" s="14"/>
      <c r="J261" s="14"/>
      <c r="K261" s="14"/>
      <c r="L261" s="14"/>
      <c r="M261" s="14"/>
      <c r="N261" s="14"/>
      <c r="O261" s="14"/>
      <c r="P261" s="14"/>
      <c r="Q261" s="14"/>
      <c r="R261" s="14"/>
      <c r="S261" s="14"/>
      <c r="T261" s="14"/>
      <c r="U261" s="14"/>
      <c r="V261" s="14"/>
      <c r="W261" s="14"/>
      <c r="X261" s="14"/>
      <c r="Y261" s="14"/>
      <c r="Z261" s="14"/>
    </row>
    <row r="262" spans="1:26" ht="12.75" customHeight="1">
      <c r="A262" s="19"/>
      <c r="B262" s="300"/>
      <c r="C262" s="19"/>
      <c r="D262" s="27"/>
      <c r="E262" s="20"/>
      <c r="F262" s="14"/>
      <c r="G262" s="14"/>
      <c r="H262" s="14"/>
      <c r="I262" s="14"/>
      <c r="J262" s="14"/>
      <c r="K262" s="14"/>
      <c r="L262" s="14"/>
      <c r="M262" s="14"/>
      <c r="N262" s="14"/>
      <c r="O262" s="14"/>
      <c r="P262" s="14"/>
      <c r="Q262" s="14"/>
      <c r="R262" s="14"/>
      <c r="S262" s="14"/>
      <c r="T262" s="14"/>
      <c r="U262" s="14"/>
      <c r="V262" s="14"/>
      <c r="W262" s="14"/>
      <c r="X262" s="14"/>
      <c r="Y262" s="14"/>
      <c r="Z262" s="14"/>
    </row>
    <row r="263" spans="1:26" ht="12.75" customHeight="1">
      <c r="A263" s="19"/>
      <c r="B263" s="300"/>
      <c r="C263" s="19"/>
      <c r="D263" s="27"/>
      <c r="E263" s="20"/>
      <c r="F263" s="14"/>
      <c r="G263" s="14"/>
      <c r="H263" s="14"/>
      <c r="I263" s="14"/>
      <c r="J263" s="14"/>
      <c r="K263" s="14"/>
      <c r="L263" s="14"/>
      <c r="M263" s="14"/>
      <c r="N263" s="14"/>
      <c r="O263" s="14"/>
      <c r="P263" s="14"/>
      <c r="Q263" s="14"/>
      <c r="R263" s="14"/>
      <c r="S263" s="14"/>
      <c r="T263" s="14"/>
      <c r="U263" s="14"/>
      <c r="V263" s="14"/>
      <c r="W263" s="14"/>
      <c r="X263" s="14"/>
      <c r="Y263" s="14"/>
      <c r="Z263" s="14"/>
    </row>
    <row r="264" spans="1:26" ht="12.75" customHeight="1">
      <c r="A264" s="19"/>
      <c r="B264" s="300"/>
      <c r="C264" s="19"/>
      <c r="D264" s="27"/>
      <c r="E264" s="20"/>
      <c r="F264" s="14"/>
      <c r="G264" s="14"/>
      <c r="H264" s="14"/>
      <c r="I264" s="14"/>
      <c r="J264" s="14"/>
      <c r="K264" s="14"/>
      <c r="L264" s="14"/>
      <c r="M264" s="14"/>
      <c r="N264" s="14"/>
      <c r="O264" s="14"/>
      <c r="P264" s="14"/>
      <c r="Q264" s="14"/>
      <c r="R264" s="14"/>
      <c r="S264" s="14"/>
      <c r="T264" s="14"/>
      <c r="U264" s="14"/>
      <c r="V264" s="14"/>
      <c r="W264" s="14"/>
      <c r="X264" s="14"/>
      <c r="Y264" s="14"/>
      <c r="Z264" s="14"/>
    </row>
    <row r="265" spans="1:26" ht="12.75" customHeight="1">
      <c r="A265" s="19"/>
      <c r="B265" s="300"/>
      <c r="C265" s="19"/>
      <c r="D265" s="27"/>
      <c r="E265" s="20"/>
      <c r="F265" s="14"/>
      <c r="G265" s="14"/>
      <c r="H265" s="14"/>
      <c r="I265" s="14"/>
      <c r="J265" s="14"/>
      <c r="K265" s="14"/>
      <c r="L265" s="14"/>
      <c r="M265" s="14"/>
      <c r="N265" s="14"/>
      <c r="O265" s="14"/>
      <c r="P265" s="14"/>
      <c r="Q265" s="14"/>
      <c r="R265" s="14"/>
      <c r="S265" s="14"/>
      <c r="T265" s="14"/>
      <c r="U265" s="14"/>
      <c r="V265" s="14"/>
      <c r="W265" s="14"/>
      <c r="X265" s="14"/>
      <c r="Y265" s="14"/>
      <c r="Z265" s="14"/>
    </row>
    <row r="266" spans="1:26" ht="12.75" customHeight="1">
      <c r="A266" s="19"/>
      <c r="B266" s="300"/>
      <c r="C266" s="19"/>
      <c r="D266" s="27"/>
      <c r="E266" s="20"/>
      <c r="F266" s="14"/>
      <c r="G266" s="14"/>
      <c r="H266" s="14"/>
      <c r="I266" s="14"/>
      <c r="J266" s="14"/>
      <c r="K266" s="14"/>
      <c r="L266" s="14"/>
      <c r="M266" s="14"/>
      <c r="N266" s="14"/>
      <c r="O266" s="14"/>
      <c r="P266" s="14"/>
      <c r="Q266" s="14"/>
      <c r="R266" s="14"/>
      <c r="S266" s="14"/>
      <c r="T266" s="14"/>
      <c r="U266" s="14"/>
      <c r="V266" s="14"/>
      <c r="W266" s="14"/>
      <c r="X266" s="14"/>
      <c r="Y266" s="14"/>
      <c r="Z266" s="14"/>
    </row>
    <row r="267" spans="1:26" ht="12.75" customHeight="1">
      <c r="A267" s="19"/>
      <c r="B267" s="300"/>
      <c r="C267" s="19"/>
      <c r="D267" s="27"/>
      <c r="E267" s="20"/>
      <c r="F267" s="14"/>
      <c r="G267" s="14"/>
      <c r="H267" s="14"/>
      <c r="I267" s="14"/>
      <c r="J267" s="14"/>
      <c r="K267" s="14"/>
      <c r="L267" s="14"/>
      <c r="M267" s="14"/>
      <c r="N267" s="14"/>
      <c r="O267" s="14"/>
      <c r="P267" s="14"/>
      <c r="Q267" s="14"/>
      <c r="R267" s="14"/>
      <c r="S267" s="14"/>
      <c r="T267" s="14"/>
      <c r="U267" s="14"/>
      <c r="V267" s="14"/>
      <c r="W267" s="14"/>
      <c r="X267" s="14"/>
      <c r="Y267" s="14"/>
      <c r="Z267" s="14"/>
    </row>
    <row r="268" spans="1:26" ht="12.75" customHeight="1">
      <c r="A268" s="19"/>
      <c r="B268" s="300"/>
      <c r="C268" s="19"/>
      <c r="D268" s="27"/>
      <c r="E268" s="20"/>
      <c r="F268" s="14"/>
      <c r="G268" s="14"/>
      <c r="H268" s="14"/>
      <c r="I268" s="14"/>
      <c r="J268" s="14"/>
      <c r="K268" s="14"/>
      <c r="L268" s="14"/>
      <c r="M268" s="14"/>
      <c r="N268" s="14"/>
      <c r="O268" s="14"/>
      <c r="P268" s="14"/>
      <c r="Q268" s="14"/>
      <c r="R268" s="14"/>
      <c r="S268" s="14"/>
      <c r="T268" s="14"/>
      <c r="U268" s="14"/>
      <c r="V268" s="14"/>
      <c r="W268" s="14"/>
      <c r="X268" s="14"/>
      <c r="Y268" s="14"/>
      <c r="Z268" s="14"/>
    </row>
    <row r="269" spans="1:26" ht="12.75" customHeight="1">
      <c r="A269" s="19"/>
      <c r="B269" s="300"/>
      <c r="C269" s="19"/>
      <c r="D269" s="27"/>
      <c r="E269" s="20"/>
      <c r="F269" s="14"/>
      <c r="G269" s="14"/>
      <c r="H269" s="14"/>
      <c r="I269" s="14"/>
      <c r="J269" s="14"/>
      <c r="K269" s="14"/>
      <c r="L269" s="14"/>
      <c r="M269" s="14"/>
      <c r="N269" s="14"/>
      <c r="O269" s="14"/>
      <c r="P269" s="14"/>
      <c r="Q269" s="14"/>
      <c r="R269" s="14"/>
      <c r="S269" s="14"/>
      <c r="T269" s="14"/>
      <c r="U269" s="14"/>
      <c r="V269" s="14"/>
      <c r="W269" s="14"/>
      <c r="X269" s="14"/>
      <c r="Y269" s="14"/>
      <c r="Z269" s="14"/>
    </row>
    <row r="270" spans="1:26" ht="12.75" customHeight="1">
      <c r="A270" s="19"/>
      <c r="B270" s="300"/>
      <c r="C270" s="19"/>
      <c r="D270" s="27"/>
      <c r="E270" s="20"/>
      <c r="F270" s="14"/>
      <c r="G270" s="14"/>
      <c r="H270" s="14"/>
      <c r="I270" s="14"/>
      <c r="J270" s="14"/>
      <c r="K270" s="14"/>
      <c r="L270" s="14"/>
      <c r="M270" s="14"/>
      <c r="N270" s="14"/>
      <c r="O270" s="14"/>
      <c r="P270" s="14"/>
      <c r="Q270" s="14"/>
      <c r="R270" s="14"/>
      <c r="S270" s="14"/>
      <c r="T270" s="14"/>
      <c r="U270" s="14"/>
      <c r="V270" s="14"/>
      <c r="W270" s="14"/>
      <c r="X270" s="14"/>
      <c r="Y270" s="14"/>
      <c r="Z270" s="14"/>
    </row>
    <row r="271" spans="1:26" ht="12.75" customHeight="1">
      <c r="A271" s="19"/>
      <c r="B271" s="300"/>
      <c r="C271" s="19"/>
      <c r="D271" s="27"/>
      <c r="E271" s="20"/>
      <c r="F271" s="14"/>
      <c r="G271" s="14"/>
      <c r="H271" s="14"/>
      <c r="I271" s="14"/>
      <c r="J271" s="14"/>
      <c r="K271" s="14"/>
      <c r="L271" s="14"/>
      <c r="M271" s="14"/>
      <c r="N271" s="14"/>
      <c r="O271" s="14"/>
      <c r="P271" s="14"/>
      <c r="Q271" s="14"/>
      <c r="R271" s="14"/>
      <c r="S271" s="14"/>
      <c r="T271" s="14"/>
      <c r="U271" s="14"/>
      <c r="V271" s="14"/>
      <c r="W271" s="14"/>
      <c r="X271" s="14"/>
      <c r="Y271" s="14"/>
      <c r="Z271" s="14"/>
    </row>
    <row r="272" spans="1:26" ht="12.75" customHeight="1">
      <c r="A272" s="19"/>
      <c r="B272" s="300"/>
      <c r="C272" s="19"/>
      <c r="D272" s="27"/>
      <c r="E272" s="20"/>
      <c r="F272" s="14"/>
      <c r="G272" s="14"/>
      <c r="H272" s="14"/>
      <c r="I272" s="14"/>
      <c r="J272" s="14"/>
      <c r="K272" s="14"/>
      <c r="L272" s="14"/>
      <c r="M272" s="14"/>
      <c r="N272" s="14"/>
      <c r="O272" s="14"/>
      <c r="P272" s="14"/>
      <c r="Q272" s="14"/>
      <c r="R272" s="14"/>
      <c r="S272" s="14"/>
      <c r="T272" s="14"/>
      <c r="U272" s="14"/>
      <c r="V272" s="14"/>
      <c r="W272" s="14"/>
      <c r="X272" s="14"/>
      <c r="Y272" s="14"/>
      <c r="Z272" s="14"/>
    </row>
    <row r="273" spans="1:26" ht="12.75" customHeight="1">
      <c r="A273" s="19"/>
      <c r="B273" s="300"/>
      <c r="C273" s="19"/>
      <c r="D273" s="27"/>
      <c r="E273" s="20"/>
      <c r="F273" s="14"/>
      <c r="G273" s="14"/>
      <c r="H273" s="14"/>
      <c r="I273" s="14"/>
      <c r="J273" s="14"/>
      <c r="K273" s="14"/>
      <c r="L273" s="14"/>
      <c r="M273" s="14"/>
      <c r="N273" s="14"/>
      <c r="O273" s="14"/>
      <c r="P273" s="14"/>
      <c r="Q273" s="14"/>
      <c r="R273" s="14"/>
      <c r="S273" s="14"/>
      <c r="T273" s="14"/>
      <c r="U273" s="14"/>
      <c r="V273" s="14"/>
      <c r="W273" s="14"/>
      <c r="X273" s="14"/>
      <c r="Y273" s="14"/>
      <c r="Z273" s="14"/>
    </row>
    <row r="274" spans="1:26" ht="12.75" customHeight="1">
      <c r="A274" s="19"/>
      <c r="B274" s="300"/>
      <c r="C274" s="19"/>
      <c r="D274" s="27"/>
      <c r="E274" s="20"/>
      <c r="F274" s="14"/>
      <c r="G274" s="14"/>
      <c r="H274" s="14"/>
      <c r="I274" s="14"/>
      <c r="J274" s="14"/>
      <c r="K274" s="14"/>
      <c r="L274" s="14"/>
      <c r="M274" s="14"/>
      <c r="N274" s="14"/>
      <c r="O274" s="14"/>
      <c r="P274" s="14"/>
      <c r="Q274" s="14"/>
      <c r="R274" s="14"/>
      <c r="S274" s="14"/>
      <c r="T274" s="14"/>
      <c r="U274" s="14"/>
      <c r="V274" s="14"/>
      <c r="W274" s="14"/>
      <c r="X274" s="14"/>
      <c r="Y274" s="14"/>
      <c r="Z274" s="14"/>
    </row>
    <row r="275" spans="1:26" ht="12.75" customHeight="1">
      <c r="A275" s="19"/>
      <c r="B275" s="300"/>
      <c r="C275" s="19"/>
      <c r="D275" s="27"/>
      <c r="E275" s="20"/>
      <c r="F275" s="14"/>
      <c r="G275" s="14"/>
      <c r="H275" s="14"/>
      <c r="I275" s="14"/>
      <c r="J275" s="14"/>
      <c r="K275" s="14"/>
      <c r="L275" s="14"/>
      <c r="M275" s="14"/>
      <c r="N275" s="14"/>
      <c r="O275" s="14"/>
      <c r="P275" s="14"/>
      <c r="Q275" s="14"/>
      <c r="R275" s="14"/>
      <c r="S275" s="14"/>
      <c r="T275" s="14"/>
      <c r="U275" s="14"/>
      <c r="V275" s="14"/>
      <c r="W275" s="14"/>
      <c r="X275" s="14"/>
      <c r="Y275" s="14"/>
      <c r="Z275" s="14"/>
    </row>
    <row r="276" spans="1:26" ht="12.75" customHeight="1">
      <c r="A276" s="19"/>
      <c r="B276" s="300"/>
      <c r="C276" s="19"/>
      <c r="D276" s="27"/>
      <c r="E276" s="20"/>
      <c r="F276" s="14"/>
      <c r="G276" s="14"/>
      <c r="H276" s="14"/>
      <c r="I276" s="14"/>
      <c r="J276" s="14"/>
      <c r="K276" s="14"/>
      <c r="L276" s="14"/>
      <c r="M276" s="14"/>
      <c r="N276" s="14"/>
      <c r="O276" s="14"/>
      <c r="P276" s="14"/>
      <c r="Q276" s="14"/>
      <c r="R276" s="14"/>
      <c r="S276" s="14"/>
      <c r="T276" s="14"/>
      <c r="U276" s="14"/>
      <c r="V276" s="14"/>
      <c r="W276" s="14"/>
      <c r="X276" s="14"/>
      <c r="Y276" s="14"/>
      <c r="Z276" s="14"/>
    </row>
    <row r="277" spans="1:26" ht="12.75" customHeight="1">
      <c r="A277" s="19"/>
      <c r="B277" s="300"/>
      <c r="C277" s="19"/>
      <c r="D277" s="27"/>
      <c r="E277" s="20"/>
      <c r="F277" s="14"/>
      <c r="G277" s="14"/>
      <c r="H277" s="14"/>
      <c r="I277" s="14"/>
      <c r="J277" s="14"/>
      <c r="K277" s="14"/>
      <c r="L277" s="14"/>
      <c r="M277" s="14"/>
      <c r="N277" s="14"/>
      <c r="O277" s="14"/>
      <c r="P277" s="14"/>
      <c r="Q277" s="14"/>
      <c r="R277" s="14"/>
      <c r="S277" s="14"/>
      <c r="T277" s="14"/>
      <c r="U277" s="14"/>
      <c r="V277" s="14"/>
      <c r="W277" s="14"/>
      <c r="X277" s="14"/>
      <c r="Y277" s="14"/>
      <c r="Z277" s="14"/>
    </row>
    <row r="278" spans="1:26" ht="12.75" customHeight="1">
      <c r="A278" s="19"/>
      <c r="B278" s="300"/>
      <c r="C278" s="19"/>
      <c r="D278" s="27"/>
      <c r="E278" s="20"/>
      <c r="F278" s="14"/>
      <c r="G278" s="14"/>
      <c r="H278" s="14"/>
      <c r="I278" s="14"/>
      <c r="J278" s="14"/>
      <c r="K278" s="14"/>
      <c r="L278" s="14"/>
      <c r="M278" s="14"/>
      <c r="N278" s="14"/>
      <c r="O278" s="14"/>
      <c r="P278" s="14"/>
      <c r="Q278" s="14"/>
      <c r="R278" s="14"/>
      <c r="S278" s="14"/>
      <c r="T278" s="14"/>
      <c r="U278" s="14"/>
      <c r="V278" s="14"/>
      <c r="W278" s="14"/>
      <c r="X278" s="14"/>
      <c r="Y278" s="14"/>
      <c r="Z278" s="14"/>
    </row>
    <row r="279" spans="1:26" ht="12.75" customHeight="1">
      <c r="A279" s="19"/>
      <c r="B279" s="300"/>
      <c r="C279" s="19"/>
      <c r="D279" s="27"/>
      <c r="E279" s="20"/>
      <c r="F279" s="14"/>
      <c r="G279" s="14"/>
      <c r="H279" s="14"/>
      <c r="I279" s="14"/>
      <c r="J279" s="14"/>
      <c r="K279" s="14"/>
      <c r="L279" s="14"/>
      <c r="M279" s="14"/>
      <c r="N279" s="14"/>
      <c r="O279" s="14"/>
      <c r="P279" s="14"/>
      <c r="Q279" s="14"/>
      <c r="R279" s="14"/>
      <c r="S279" s="14"/>
      <c r="T279" s="14"/>
      <c r="U279" s="14"/>
      <c r="V279" s="14"/>
      <c r="W279" s="14"/>
      <c r="X279" s="14"/>
      <c r="Y279" s="14"/>
      <c r="Z279" s="14"/>
    </row>
    <row r="280" spans="1:26" ht="12.75" customHeight="1">
      <c r="A280" s="19"/>
      <c r="B280" s="300"/>
      <c r="C280" s="19"/>
      <c r="D280" s="27"/>
      <c r="E280" s="20"/>
      <c r="F280" s="14"/>
      <c r="G280" s="14"/>
      <c r="H280" s="14"/>
      <c r="I280" s="14"/>
      <c r="J280" s="14"/>
      <c r="K280" s="14"/>
      <c r="L280" s="14"/>
      <c r="M280" s="14"/>
      <c r="N280" s="14"/>
      <c r="O280" s="14"/>
      <c r="P280" s="14"/>
      <c r="Q280" s="14"/>
      <c r="R280" s="14"/>
      <c r="S280" s="14"/>
      <c r="T280" s="14"/>
      <c r="U280" s="14"/>
      <c r="V280" s="14"/>
      <c r="W280" s="14"/>
      <c r="X280" s="14"/>
      <c r="Y280" s="14"/>
      <c r="Z280" s="14"/>
    </row>
    <row r="281" spans="1:26" ht="12.75" customHeight="1">
      <c r="A281" s="19"/>
      <c r="B281" s="300"/>
      <c r="C281" s="19"/>
      <c r="D281" s="27"/>
      <c r="E281" s="20"/>
      <c r="F281" s="14"/>
      <c r="G281" s="14"/>
      <c r="H281" s="14"/>
      <c r="I281" s="14"/>
      <c r="J281" s="14"/>
      <c r="K281" s="14"/>
      <c r="L281" s="14"/>
      <c r="M281" s="14"/>
      <c r="N281" s="14"/>
      <c r="O281" s="14"/>
      <c r="P281" s="14"/>
      <c r="Q281" s="14"/>
      <c r="R281" s="14"/>
      <c r="S281" s="14"/>
      <c r="T281" s="14"/>
      <c r="U281" s="14"/>
      <c r="V281" s="14"/>
      <c r="W281" s="14"/>
      <c r="X281" s="14"/>
      <c r="Y281" s="14"/>
      <c r="Z281" s="14"/>
    </row>
    <row r="282" spans="1:26" ht="12.75" customHeight="1">
      <c r="A282" s="19"/>
      <c r="B282" s="300"/>
      <c r="C282" s="19"/>
      <c r="D282" s="27"/>
      <c r="E282" s="20"/>
      <c r="F282" s="14"/>
      <c r="G282" s="14"/>
      <c r="H282" s="14"/>
      <c r="I282" s="14"/>
      <c r="J282" s="14"/>
      <c r="K282" s="14"/>
      <c r="L282" s="14"/>
      <c r="M282" s="14"/>
      <c r="N282" s="14"/>
      <c r="O282" s="14"/>
      <c r="P282" s="14"/>
      <c r="Q282" s="14"/>
      <c r="R282" s="14"/>
      <c r="S282" s="14"/>
      <c r="T282" s="14"/>
      <c r="U282" s="14"/>
      <c r="V282" s="14"/>
      <c r="W282" s="14"/>
      <c r="X282" s="14"/>
      <c r="Y282" s="14"/>
      <c r="Z282" s="14"/>
    </row>
    <row r="283" spans="1:26" ht="12.75" customHeight="1">
      <c r="A283" s="19"/>
      <c r="B283" s="300"/>
      <c r="C283" s="19"/>
      <c r="D283" s="27"/>
      <c r="E283" s="20"/>
      <c r="F283" s="14"/>
      <c r="G283" s="14"/>
      <c r="H283" s="14"/>
      <c r="I283" s="14"/>
      <c r="J283" s="14"/>
      <c r="K283" s="14"/>
      <c r="L283" s="14"/>
      <c r="M283" s="14"/>
      <c r="N283" s="14"/>
      <c r="O283" s="14"/>
      <c r="P283" s="14"/>
      <c r="Q283" s="14"/>
      <c r="R283" s="14"/>
      <c r="S283" s="14"/>
      <c r="T283" s="14"/>
      <c r="U283" s="14"/>
      <c r="V283" s="14"/>
      <c r="W283" s="14"/>
      <c r="X283" s="14"/>
      <c r="Y283" s="14"/>
      <c r="Z283" s="14"/>
    </row>
    <row r="284" spans="1:26" ht="12.75" customHeight="1">
      <c r="A284" s="19"/>
      <c r="B284" s="300"/>
      <c r="C284" s="19"/>
      <c r="D284" s="27"/>
      <c r="E284" s="20"/>
      <c r="F284" s="14"/>
      <c r="G284" s="14"/>
      <c r="H284" s="14"/>
      <c r="I284" s="14"/>
      <c r="J284" s="14"/>
      <c r="K284" s="14"/>
      <c r="L284" s="14"/>
      <c r="M284" s="14"/>
      <c r="N284" s="14"/>
      <c r="O284" s="14"/>
      <c r="P284" s="14"/>
      <c r="Q284" s="14"/>
      <c r="R284" s="14"/>
      <c r="S284" s="14"/>
      <c r="T284" s="14"/>
      <c r="U284" s="14"/>
      <c r="V284" s="14"/>
      <c r="W284" s="14"/>
      <c r="X284" s="14"/>
      <c r="Y284" s="14"/>
      <c r="Z284" s="14"/>
    </row>
    <row r="285" spans="1:26" ht="12.75" customHeight="1">
      <c r="A285" s="19"/>
      <c r="B285" s="300"/>
      <c r="C285" s="19"/>
      <c r="D285" s="27"/>
      <c r="E285" s="20"/>
      <c r="F285" s="14"/>
      <c r="G285" s="14"/>
      <c r="H285" s="14"/>
      <c r="I285" s="14"/>
      <c r="J285" s="14"/>
      <c r="K285" s="14"/>
      <c r="L285" s="14"/>
      <c r="M285" s="14"/>
      <c r="N285" s="14"/>
      <c r="O285" s="14"/>
      <c r="P285" s="14"/>
      <c r="Q285" s="14"/>
      <c r="R285" s="14"/>
      <c r="S285" s="14"/>
      <c r="T285" s="14"/>
      <c r="U285" s="14"/>
      <c r="V285" s="14"/>
      <c r="W285" s="14"/>
      <c r="X285" s="14"/>
      <c r="Y285" s="14"/>
      <c r="Z285" s="14"/>
    </row>
    <row r="286" spans="1:26" ht="12.75" customHeight="1">
      <c r="A286" s="19"/>
      <c r="B286" s="300"/>
      <c r="C286" s="19"/>
      <c r="D286" s="27"/>
      <c r="E286" s="20"/>
      <c r="F286" s="14"/>
      <c r="G286" s="14"/>
      <c r="H286" s="14"/>
      <c r="I286" s="14"/>
      <c r="J286" s="14"/>
      <c r="K286" s="14"/>
      <c r="L286" s="14"/>
      <c r="M286" s="14"/>
      <c r="N286" s="14"/>
      <c r="O286" s="14"/>
      <c r="P286" s="14"/>
      <c r="Q286" s="14"/>
      <c r="R286" s="14"/>
      <c r="S286" s="14"/>
      <c r="T286" s="14"/>
      <c r="U286" s="14"/>
      <c r="V286" s="14"/>
      <c r="W286" s="14"/>
      <c r="X286" s="14"/>
      <c r="Y286" s="14"/>
      <c r="Z286" s="14"/>
    </row>
    <row r="287" spans="1:26" ht="12.75" customHeight="1">
      <c r="A287" s="19"/>
      <c r="B287" s="300"/>
      <c r="C287" s="19"/>
      <c r="D287" s="27"/>
      <c r="E287" s="20"/>
      <c r="F287" s="14"/>
      <c r="G287" s="14"/>
      <c r="H287" s="14"/>
      <c r="I287" s="14"/>
      <c r="J287" s="14"/>
      <c r="K287" s="14"/>
      <c r="L287" s="14"/>
      <c r="M287" s="14"/>
      <c r="N287" s="14"/>
      <c r="O287" s="14"/>
      <c r="P287" s="14"/>
      <c r="Q287" s="14"/>
      <c r="R287" s="14"/>
      <c r="S287" s="14"/>
      <c r="T287" s="14"/>
      <c r="U287" s="14"/>
      <c r="V287" s="14"/>
      <c r="W287" s="14"/>
      <c r="X287" s="14"/>
      <c r="Y287" s="14"/>
      <c r="Z287" s="14"/>
    </row>
    <row r="288" spans="1:26" ht="12.75" customHeight="1">
      <c r="A288" s="19"/>
      <c r="B288" s="300"/>
      <c r="C288" s="19"/>
      <c r="D288" s="27"/>
      <c r="E288" s="20"/>
      <c r="F288" s="14"/>
      <c r="G288" s="14"/>
      <c r="H288" s="14"/>
      <c r="I288" s="14"/>
      <c r="J288" s="14"/>
      <c r="K288" s="14"/>
      <c r="L288" s="14"/>
      <c r="M288" s="14"/>
      <c r="N288" s="14"/>
      <c r="O288" s="14"/>
      <c r="P288" s="14"/>
      <c r="Q288" s="14"/>
      <c r="R288" s="14"/>
      <c r="S288" s="14"/>
      <c r="T288" s="14"/>
      <c r="U288" s="14"/>
      <c r="V288" s="14"/>
      <c r="W288" s="14"/>
      <c r="X288" s="14"/>
      <c r="Y288" s="14"/>
      <c r="Z288" s="14"/>
    </row>
    <row r="289" spans="1:26" ht="12.75" customHeight="1">
      <c r="A289" s="19"/>
      <c r="B289" s="300"/>
      <c r="C289" s="19"/>
      <c r="D289" s="27"/>
      <c r="E289" s="20"/>
      <c r="F289" s="14"/>
      <c r="G289" s="14"/>
      <c r="H289" s="14"/>
      <c r="I289" s="14"/>
      <c r="J289" s="14"/>
      <c r="K289" s="14"/>
      <c r="L289" s="14"/>
      <c r="M289" s="14"/>
      <c r="N289" s="14"/>
      <c r="O289" s="14"/>
      <c r="P289" s="14"/>
      <c r="Q289" s="14"/>
      <c r="R289" s="14"/>
      <c r="S289" s="14"/>
      <c r="T289" s="14"/>
      <c r="U289" s="14"/>
      <c r="V289" s="14"/>
      <c r="W289" s="14"/>
      <c r="X289" s="14"/>
      <c r="Y289" s="14"/>
      <c r="Z289" s="14"/>
    </row>
    <row r="290" spans="1:26" ht="12.75" customHeight="1">
      <c r="A290" s="19"/>
      <c r="B290" s="300"/>
      <c r="C290" s="19"/>
      <c r="D290" s="27"/>
      <c r="E290" s="20"/>
      <c r="F290" s="14"/>
      <c r="G290" s="14"/>
      <c r="H290" s="14"/>
      <c r="I290" s="14"/>
      <c r="J290" s="14"/>
      <c r="K290" s="14"/>
      <c r="L290" s="14"/>
      <c r="M290" s="14"/>
      <c r="N290" s="14"/>
      <c r="O290" s="14"/>
      <c r="P290" s="14"/>
      <c r="Q290" s="14"/>
      <c r="R290" s="14"/>
      <c r="S290" s="14"/>
      <c r="T290" s="14"/>
      <c r="U290" s="14"/>
      <c r="V290" s="14"/>
      <c r="W290" s="14"/>
      <c r="X290" s="14"/>
      <c r="Y290" s="14"/>
      <c r="Z290" s="14"/>
    </row>
    <row r="291" spans="1:26" ht="12.75" customHeight="1">
      <c r="A291" s="19"/>
      <c r="B291" s="300"/>
      <c r="C291" s="19"/>
      <c r="D291" s="27"/>
      <c r="E291" s="20"/>
      <c r="F291" s="14"/>
      <c r="G291" s="14"/>
      <c r="H291" s="14"/>
      <c r="I291" s="14"/>
      <c r="J291" s="14"/>
      <c r="K291" s="14"/>
      <c r="L291" s="14"/>
      <c r="M291" s="14"/>
      <c r="N291" s="14"/>
      <c r="O291" s="14"/>
      <c r="P291" s="14"/>
      <c r="Q291" s="14"/>
      <c r="R291" s="14"/>
      <c r="S291" s="14"/>
      <c r="T291" s="14"/>
      <c r="U291" s="14"/>
      <c r="V291" s="14"/>
      <c r="W291" s="14"/>
      <c r="X291" s="14"/>
      <c r="Y291" s="14"/>
      <c r="Z291" s="14"/>
    </row>
    <row r="292" spans="1:26" ht="12.75" customHeight="1">
      <c r="A292" s="19"/>
      <c r="B292" s="300"/>
      <c r="C292" s="19"/>
      <c r="D292" s="27"/>
      <c r="E292" s="20"/>
      <c r="F292" s="14"/>
      <c r="G292" s="14"/>
      <c r="H292" s="14"/>
      <c r="I292" s="14"/>
      <c r="J292" s="14"/>
      <c r="K292" s="14"/>
      <c r="L292" s="14"/>
      <c r="M292" s="14"/>
      <c r="N292" s="14"/>
      <c r="O292" s="14"/>
      <c r="P292" s="14"/>
      <c r="Q292" s="14"/>
      <c r="R292" s="14"/>
      <c r="S292" s="14"/>
      <c r="T292" s="14"/>
      <c r="U292" s="14"/>
      <c r="V292" s="14"/>
      <c r="W292" s="14"/>
      <c r="X292" s="14"/>
      <c r="Y292" s="14"/>
      <c r="Z292" s="14"/>
    </row>
    <row r="293" spans="1:26" ht="12.75" customHeight="1">
      <c r="A293" s="19"/>
      <c r="B293" s="300"/>
      <c r="C293" s="19"/>
      <c r="D293" s="27"/>
      <c r="E293" s="20"/>
      <c r="F293" s="14"/>
      <c r="G293" s="14"/>
      <c r="H293" s="14"/>
      <c r="I293" s="14"/>
      <c r="J293" s="14"/>
      <c r="K293" s="14"/>
      <c r="L293" s="14"/>
      <c r="M293" s="14"/>
      <c r="N293" s="14"/>
      <c r="O293" s="14"/>
      <c r="P293" s="14"/>
      <c r="Q293" s="14"/>
      <c r="R293" s="14"/>
      <c r="S293" s="14"/>
      <c r="T293" s="14"/>
      <c r="U293" s="14"/>
      <c r="V293" s="14"/>
      <c r="W293" s="14"/>
      <c r="X293" s="14"/>
      <c r="Y293" s="14"/>
      <c r="Z293" s="14"/>
    </row>
    <row r="294" spans="1:26" ht="12.75" customHeight="1">
      <c r="A294" s="19"/>
      <c r="B294" s="300"/>
      <c r="C294" s="19"/>
      <c r="D294" s="27"/>
      <c r="E294" s="20"/>
      <c r="F294" s="14"/>
      <c r="G294" s="14"/>
      <c r="H294" s="14"/>
      <c r="I294" s="14"/>
      <c r="J294" s="14"/>
      <c r="K294" s="14"/>
      <c r="L294" s="14"/>
      <c r="M294" s="14"/>
      <c r="N294" s="14"/>
      <c r="O294" s="14"/>
      <c r="P294" s="14"/>
      <c r="Q294" s="14"/>
      <c r="R294" s="14"/>
      <c r="S294" s="14"/>
      <c r="T294" s="14"/>
      <c r="U294" s="14"/>
      <c r="V294" s="14"/>
      <c r="W294" s="14"/>
      <c r="X294" s="14"/>
      <c r="Y294" s="14"/>
      <c r="Z294" s="14"/>
    </row>
    <row r="295" spans="1:26" ht="12.75" customHeight="1">
      <c r="A295" s="19"/>
      <c r="B295" s="300"/>
      <c r="C295" s="19"/>
      <c r="D295" s="27"/>
      <c r="E295" s="20"/>
      <c r="F295" s="14"/>
      <c r="G295" s="14"/>
      <c r="H295" s="14"/>
      <c r="I295" s="14"/>
      <c r="J295" s="14"/>
      <c r="K295" s="14"/>
      <c r="L295" s="14"/>
      <c r="M295" s="14"/>
      <c r="N295" s="14"/>
      <c r="O295" s="14"/>
      <c r="P295" s="14"/>
      <c r="Q295" s="14"/>
      <c r="R295" s="14"/>
      <c r="S295" s="14"/>
      <c r="T295" s="14"/>
      <c r="U295" s="14"/>
      <c r="V295" s="14"/>
      <c r="W295" s="14"/>
      <c r="X295" s="14"/>
      <c r="Y295" s="14"/>
      <c r="Z295" s="14"/>
    </row>
    <row r="296" spans="1:26" ht="12.75" customHeight="1">
      <c r="A296" s="19"/>
      <c r="B296" s="300"/>
      <c r="C296" s="19"/>
      <c r="D296" s="27"/>
      <c r="E296" s="20"/>
      <c r="F296" s="14"/>
      <c r="G296" s="14"/>
      <c r="H296" s="14"/>
      <c r="I296" s="14"/>
      <c r="J296" s="14"/>
      <c r="K296" s="14"/>
      <c r="L296" s="14"/>
      <c r="M296" s="14"/>
      <c r="N296" s="14"/>
      <c r="O296" s="14"/>
      <c r="P296" s="14"/>
      <c r="Q296" s="14"/>
      <c r="R296" s="14"/>
      <c r="S296" s="14"/>
      <c r="T296" s="14"/>
      <c r="U296" s="14"/>
      <c r="V296" s="14"/>
      <c r="W296" s="14"/>
      <c r="X296" s="14"/>
      <c r="Y296" s="14"/>
      <c r="Z296" s="14"/>
    </row>
    <row r="297" spans="1:26" ht="12.75" customHeight="1">
      <c r="A297" s="19"/>
      <c r="B297" s="300"/>
      <c r="C297" s="19"/>
      <c r="D297" s="27"/>
      <c r="E297" s="20"/>
      <c r="F297" s="14"/>
      <c r="G297" s="14"/>
      <c r="H297" s="14"/>
      <c r="I297" s="14"/>
      <c r="J297" s="14"/>
      <c r="K297" s="14"/>
      <c r="L297" s="14"/>
      <c r="M297" s="14"/>
      <c r="N297" s="14"/>
      <c r="O297" s="14"/>
      <c r="P297" s="14"/>
      <c r="Q297" s="14"/>
      <c r="R297" s="14"/>
      <c r="S297" s="14"/>
      <c r="T297" s="14"/>
      <c r="U297" s="14"/>
      <c r="V297" s="14"/>
      <c r="W297" s="14"/>
      <c r="X297" s="14"/>
      <c r="Y297" s="14"/>
      <c r="Z297" s="14"/>
    </row>
    <row r="298" spans="1:26" ht="12.75" customHeight="1">
      <c r="A298" s="19"/>
      <c r="B298" s="300"/>
      <c r="C298" s="19"/>
      <c r="D298" s="27"/>
      <c r="E298" s="20"/>
      <c r="F298" s="14"/>
      <c r="G298" s="14"/>
      <c r="H298" s="14"/>
      <c r="I298" s="14"/>
      <c r="J298" s="14"/>
      <c r="K298" s="14"/>
      <c r="L298" s="14"/>
      <c r="M298" s="14"/>
      <c r="N298" s="14"/>
      <c r="O298" s="14"/>
      <c r="P298" s="14"/>
      <c r="Q298" s="14"/>
      <c r="R298" s="14"/>
      <c r="S298" s="14"/>
      <c r="T298" s="14"/>
      <c r="U298" s="14"/>
      <c r="V298" s="14"/>
      <c r="W298" s="14"/>
      <c r="X298" s="14"/>
      <c r="Y298" s="14"/>
      <c r="Z298" s="14"/>
    </row>
    <row r="299" spans="1:26" ht="12.75" customHeight="1">
      <c r="A299" s="19"/>
      <c r="B299" s="300"/>
      <c r="C299" s="19"/>
      <c r="D299" s="27"/>
      <c r="E299" s="20"/>
      <c r="F299" s="14"/>
      <c r="G299" s="14"/>
      <c r="H299" s="14"/>
      <c r="I299" s="14"/>
      <c r="J299" s="14"/>
      <c r="K299" s="14"/>
      <c r="L299" s="14"/>
      <c r="M299" s="14"/>
      <c r="N299" s="14"/>
      <c r="O299" s="14"/>
      <c r="P299" s="14"/>
      <c r="Q299" s="14"/>
      <c r="R299" s="14"/>
      <c r="S299" s="14"/>
      <c r="T299" s="14"/>
      <c r="U299" s="14"/>
      <c r="V299" s="14"/>
      <c r="W299" s="14"/>
      <c r="X299" s="14"/>
      <c r="Y299" s="14"/>
      <c r="Z299" s="14"/>
    </row>
    <row r="300" spans="1:26" ht="12.75" customHeight="1">
      <c r="A300" s="19"/>
      <c r="B300" s="300"/>
      <c r="C300" s="19"/>
      <c r="D300" s="27"/>
      <c r="E300" s="20"/>
      <c r="F300" s="14"/>
      <c r="G300" s="14"/>
      <c r="H300" s="14"/>
      <c r="I300" s="14"/>
      <c r="J300" s="14"/>
      <c r="K300" s="14"/>
      <c r="L300" s="14"/>
      <c r="M300" s="14"/>
      <c r="N300" s="14"/>
      <c r="O300" s="14"/>
      <c r="P300" s="14"/>
      <c r="Q300" s="14"/>
      <c r="R300" s="14"/>
      <c r="S300" s="14"/>
      <c r="T300" s="14"/>
      <c r="U300" s="14"/>
      <c r="V300" s="14"/>
      <c r="W300" s="14"/>
      <c r="X300" s="14"/>
      <c r="Y300" s="14"/>
      <c r="Z300" s="14"/>
    </row>
    <row r="301" spans="1:26" ht="12.75" customHeight="1">
      <c r="A301" s="19"/>
      <c r="B301" s="300"/>
      <c r="C301" s="19"/>
      <c r="D301" s="27"/>
      <c r="E301" s="20"/>
      <c r="F301" s="14"/>
      <c r="G301" s="14"/>
      <c r="H301" s="14"/>
      <c r="I301" s="14"/>
      <c r="J301" s="14"/>
      <c r="K301" s="14"/>
      <c r="L301" s="14"/>
      <c r="M301" s="14"/>
      <c r="N301" s="14"/>
      <c r="O301" s="14"/>
      <c r="P301" s="14"/>
      <c r="Q301" s="14"/>
      <c r="R301" s="14"/>
      <c r="S301" s="14"/>
      <c r="T301" s="14"/>
      <c r="U301" s="14"/>
      <c r="V301" s="14"/>
      <c r="W301" s="14"/>
      <c r="X301" s="14"/>
      <c r="Y301" s="14"/>
      <c r="Z301" s="14"/>
    </row>
    <row r="302" spans="1:26" ht="12.75" customHeight="1">
      <c r="A302" s="19"/>
      <c r="B302" s="300"/>
      <c r="C302" s="19"/>
      <c r="D302" s="27"/>
      <c r="E302" s="20"/>
      <c r="F302" s="14"/>
      <c r="G302" s="14"/>
      <c r="H302" s="14"/>
      <c r="I302" s="14"/>
      <c r="J302" s="14"/>
      <c r="K302" s="14"/>
      <c r="L302" s="14"/>
      <c r="M302" s="14"/>
      <c r="N302" s="14"/>
      <c r="O302" s="14"/>
      <c r="P302" s="14"/>
      <c r="Q302" s="14"/>
      <c r="R302" s="14"/>
      <c r="S302" s="14"/>
      <c r="T302" s="14"/>
      <c r="U302" s="14"/>
      <c r="V302" s="14"/>
      <c r="W302" s="14"/>
      <c r="X302" s="14"/>
      <c r="Y302" s="14"/>
      <c r="Z302" s="14"/>
    </row>
    <row r="303" spans="1:26" ht="12.75" customHeight="1">
      <c r="A303" s="19"/>
      <c r="B303" s="300"/>
      <c r="C303" s="19"/>
      <c r="D303" s="27"/>
      <c r="E303" s="20"/>
      <c r="F303" s="14"/>
      <c r="G303" s="14"/>
      <c r="H303" s="14"/>
      <c r="I303" s="14"/>
      <c r="J303" s="14"/>
      <c r="K303" s="14"/>
      <c r="L303" s="14"/>
      <c r="M303" s="14"/>
      <c r="N303" s="14"/>
      <c r="O303" s="14"/>
      <c r="P303" s="14"/>
      <c r="Q303" s="14"/>
      <c r="R303" s="14"/>
      <c r="S303" s="14"/>
      <c r="T303" s="14"/>
      <c r="U303" s="14"/>
      <c r="V303" s="14"/>
      <c r="W303" s="14"/>
      <c r="X303" s="14"/>
      <c r="Y303" s="14"/>
      <c r="Z303" s="14"/>
    </row>
    <row r="304" spans="1:26" ht="12.75" customHeight="1">
      <c r="A304" s="19"/>
      <c r="B304" s="300"/>
      <c r="C304" s="19"/>
      <c r="D304" s="27"/>
      <c r="E304" s="20"/>
      <c r="F304" s="14"/>
      <c r="G304" s="14"/>
      <c r="H304" s="14"/>
      <c r="I304" s="14"/>
      <c r="J304" s="14"/>
      <c r="K304" s="14"/>
      <c r="L304" s="14"/>
      <c r="M304" s="14"/>
      <c r="N304" s="14"/>
      <c r="O304" s="14"/>
      <c r="P304" s="14"/>
      <c r="Q304" s="14"/>
      <c r="R304" s="14"/>
      <c r="S304" s="14"/>
      <c r="T304" s="14"/>
      <c r="U304" s="14"/>
      <c r="V304" s="14"/>
      <c r="W304" s="14"/>
      <c r="X304" s="14"/>
      <c r="Y304" s="14"/>
      <c r="Z304" s="14"/>
    </row>
    <row r="305" spans="1:26" ht="12.75" customHeight="1">
      <c r="A305" s="19"/>
      <c r="B305" s="300"/>
      <c r="C305" s="19"/>
      <c r="D305" s="27"/>
      <c r="E305" s="20"/>
      <c r="F305" s="14"/>
      <c r="G305" s="14"/>
      <c r="H305" s="14"/>
      <c r="I305" s="14"/>
      <c r="J305" s="14"/>
      <c r="K305" s="14"/>
      <c r="L305" s="14"/>
      <c r="M305" s="14"/>
      <c r="N305" s="14"/>
      <c r="O305" s="14"/>
      <c r="P305" s="14"/>
      <c r="Q305" s="14"/>
      <c r="R305" s="14"/>
      <c r="S305" s="14"/>
      <c r="T305" s="14"/>
      <c r="U305" s="14"/>
      <c r="V305" s="14"/>
      <c r="W305" s="14"/>
      <c r="X305" s="14"/>
      <c r="Y305" s="14"/>
      <c r="Z305" s="14"/>
    </row>
    <row r="306" spans="1:26" ht="12.75" customHeight="1">
      <c r="A306" s="19"/>
      <c r="B306" s="300"/>
      <c r="C306" s="19"/>
      <c r="D306" s="27"/>
      <c r="E306" s="20"/>
      <c r="F306" s="14"/>
      <c r="G306" s="14"/>
      <c r="H306" s="14"/>
      <c r="I306" s="14"/>
      <c r="J306" s="14"/>
      <c r="K306" s="14"/>
      <c r="L306" s="14"/>
      <c r="M306" s="14"/>
      <c r="N306" s="14"/>
      <c r="O306" s="14"/>
      <c r="P306" s="14"/>
      <c r="Q306" s="14"/>
      <c r="R306" s="14"/>
      <c r="S306" s="14"/>
      <c r="T306" s="14"/>
      <c r="U306" s="14"/>
      <c r="V306" s="14"/>
      <c r="W306" s="14"/>
      <c r="X306" s="14"/>
      <c r="Y306" s="14"/>
      <c r="Z306" s="14"/>
    </row>
    <row r="307" spans="1:26" ht="12.75" customHeight="1">
      <c r="A307" s="19"/>
      <c r="B307" s="300"/>
      <c r="C307" s="19"/>
      <c r="D307" s="27"/>
      <c r="E307" s="20"/>
      <c r="F307" s="14"/>
      <c r="G307" s="14"/>
      <c r="H307" s="14"/>
      <c r="I307" s="14"/>
      <c r="J307" s="14"/>
      <c r="K307" s="14"/>
      <c r="L307" s="14"/>
      <c r="M307" s="14"/>
      <c r="N307" s="14"/>
      <c r="O307" s="14"/>
      <c r="P307" s="14"/>
      <c r="Q307" s="14"/>
      <c r="R307" s="14"/>
      <c r="S307" s="14"/>
      <c r="T307" s="14"/>
      <c r="U307" s="14"/>
      <c r="V307" s="14"/>
      <c r="W307" s="14"/>
      <c r="X307" s="14"/>
      <c r="Y307" s="14"/>
      <c r="Z307" s="14"/>
    </row>
    <row r="308" spans="1:26" ht="12.75" customHeight="1">
      <c r="A308" s="19"/>
      <c r="B308" s="300"/>
      <c r="C308" s="19"/>
      <c r="D308" s="27"/>
      <c r="E308" s="20"/>
      <c r="F308" s="14"/>
      <c r="G308" s="14"/>
      <c r="H308" s="14"/>
      <c r="I308" s="14"/>
      <c r="J308" s="14"/>
      <c r="K308" s="14"/>
      <c r="L308" s="14"/>
      <c r="M308" s="14"/>
      <c r="N308" s="14"/>
      <c r="O308" s="14"/>
      <c r="P308" s="14"/>
      <c r="Q308" s="14"/>
      <c r="R308" s="14"/>
      <c r="S308" s="14"/>
      <c r="T308" s="14"/>
      <c r="U308" s="14"/>
      <c r="V308" s="14"/>
      <c r="W308" s="14"/>
      <c r="X308" s="14"/>
      <c r="Y308" s="14"/>
      <c r="Z308" s="14"/>
    </row>
    <row r="309" spans="1:26" ht="12.75" customHeight="1">
      <c r="A309" s="19"/>
      <c r="B309" s="300"/>
      <c r="C309" s="19"/>
      <c r="D309" s="27"/>
      <c r="E309" s="20"/>
      <c r="F309" s="14"/>
      <c r="G309" s="14"/>
      <c r="H309" s="14"/>
      <c r="I309" s="14"/>
      <c r="J309" s="14"/>
      <c r="K309" s="14"/>
      <c r="L309" s="14"/>
      <c r="M309" s="14"/>
      <c r="N309" s="14"/>
      <c r="O309" s="14"/>
      <c r="P309" s="14"/>
      <c r="Q309" s="14"/>
      <c r="R309" s="14"/>
      <c r="S309" s="14"/>
      <c r="T309" s="14"/>
      <c r="U309" s="14"/>
      <c r="V309" s="14"/>
      <c r="W309" s="14"/>
      <c r="X309" s="14"/>
      <c r="Y309" s="14"/>
      <c r="Z309" s="14"/>
    </row>
    <row r="310" spans="1:26" ht="12.75" customHeight="1">
      <c r="A310" s="19"/>
      <c r="B310" s="300"/>
      <c r="C310" s="19"/>
      <c r="D310" s="27"/>
      <c r="E310" s="20"/>
      <c r="F310" s="14"/>
      <c r="G310" s="14"/>
      <c r="H310" s="14"/>
      <c r="I310" s="14"/>
      <c r="J310" s="14"/>
      <c r="K310" s="14"/>
      <c r="L310" s="14"/>
      <c r="M310" s="14"/>
      <c r="N310" s="14"/>
      <c r="O310" s="14"/>
      <c r="P310" s="14"/>
      <c r="Q310" s="14"/>
      <c r="R310" s="14"/>
      <c r="S310" s="14"/>
      <c r="T310" s="14"/>
      <c r="U310" s="14"/>
      <c r="V310" s="14"/>
      <c r="W310" s="14"/>
      <c r="X310" s="14"/>
      <c r="Y310" s="14"/>
      <c r="Z310" s="14"/>
    </row>
    <row r="311" spans="1:26" ht="12.75" customHeight="1">
      <c r="A311" s="19"/>
      <c r="B311" s="300"/>
      <c r="C311" s="19"/>
      <c r="D311" s="27"/>
      <c r="E311" s="20"/>
      <c r="F311" s="14"/>
      <c r="G311" s="14"/>
      <c r="H311" s="14"/>
      <c r="I311" s="14"/>
      <c r="J311" s="14"/>
      <c r="K311" s="14"/>
      <c r="L311" s="14"/>
      <c r="M311" s="14"/>
      <c r="N311" s="14"/>
      <c r="O311" s="14"/>
      <c r="P311" s="14"/>
      <c r="Q311" s="14"/>
      <c r="R311" s="14"/>
      <c r="S311" s="14"/>
      <c r="T311" s="14"/>
      <c r="U311" s="14"/>
      <c r="V311" s="14"/>
      <c r="W311" s="14"/>
      <c r="X311" s="14"/>
      <c r="Y311" s="14"/>
      <c r="Z311" s="14"/>
    </row>
    <row r="312" spans="1:26" ht="12.75" customHeight="1">
      <c r="A312" s="19"/>
      <c r="B312" s="300"/>
      <c r="C312" s="19"/>
      <c r="D312" s="27"/>
      <c r="E312" s="20"/>
      <c r="F312" s="14"/>
      <c r="G312" s="14"/>
      <c r="H312" s="14"/>
      <c r="I312" s="14"/>
      <c r="J312" s="14"/>
      <c r="K312" s="14"/>
      <c r="L312" s="14"/>
      <c r="M312" s="14"/>
      <c r="N312" s="14"/>
      <c r="O312" s="14"/>
      <c r="P312" s="14"/>
      <c r="Q312" s="14"/>
      <c r="R312" s="14"/>
      <c r="S312" s="14"/>
      <c r="T312" s="14"/>
      <c r="U312" s="14"/>
      <c r="V312" s="14"/>
      <c r="W312" s="14"/>
      <c r="X312" s="14"/>
      <c r="Y312" s="14"/>
      <c r="Z312" s="14"/>
    </row>
    <row r="313" spans="1:26" ht="12.75" customHeight="1">
      <c r="A313" s="19"/>
      <c r="B313" s="300"/>
      <c r="C313" s="19"/>
      <c r="D313" s="27"/>
      <c r="E313" s="20"/>
      <c r="F313" s="14"/>
      <c r="G313" s="14"/>
      <c r="H313" s="14"/>
      <c r="I313" s="14"/>
      <c r="J313" s="14"/>
      <c r="K313" s="14"/>
      <c r="L313" s="14"/>
      <c r="M313" s="14"/>
      <c r="N313" s="14"/>
      <c r="O313" s="14"/>
      <c r="P313" s="14"/>
      <c r="Q313" s="14"/>
      <c r="R313" s="14"/>
      <c r="S313" s="14"/>
      <c r="T313" s="14"/>
      <c r="U313" s="14"/>
      <c r="V313" s="14"/>
      <c r="W313" s="14"/>
      <c r="X313" s="14"/>
      <c r="Y313" s="14"/>
      <c r="Z313" s="14"/>
    </row>
    <row r="314" spans="1:26" ht="12.75" customHeight="1">
      <c r="A314" s="19"/>
      <c r="B314" s="300"/>
      <c r="C314" s="19"/>
      <c r="D314" s="27"/>
      <c r="E314" s="20"/>
      <c r="F314" s="14"/>
      <c r="G314" s="14"/>
      <c r="H314" s="14"/>
      <c r="I314" s="14"/>
      <c r="J314" s="14"/>
      <c r="K314" s="14"/>
      <c r="L314" s="14"/>
      <c r="M314" s="14"/>
      <c r="N314" s="14"/>
      <c r="O314" s="14"/>
      <c r="P314" s="14"/>
      <c r="Q314" s="14"/>
      <c r="R314" s="14"/>
      <c r="S314" s="14"/>
      <c r="T314" s="14"/>
      <c r="U314" s="14"/>
      <c r="V314" s="14"/>
      <c r="W314" s="14"/>
      <c r="X314" s="14"/>
      <c r="Y314" s="14"/>
      <c r="Z314" s="14"/>
    </row>
    <row r="315" spans="1:26" ht="12.75" customHeight="1">
      <c r="A315" s="19"/>
      <c r="B315" s="300"/>
      <c r="C315" s="19"/>
      <c r="D315" s="27"/>
      <c r="E315" s="20"/>
      <c r="F315" s="14"/>
      <c r="G315" s="14"/>
      <c r="H315" s="14"/>
      <c r="I315" s="14"/>
      <c r="J315" s="14"/>
      <c r="K315" s="14"/>
      <c r="L315" s="14"/>
      <c r="M315" s="14"/>
      <c r="N315" s="14"/>
      <c r="O315" s="14"/>
      <c r="P315" s="14"/>
      <c r="Q315" s="14"/>
      <c r="R315" s="14"/>
      <c r="S315" s="14"/>
      <c r="T315" s="14"/>
      <c r="U315" s="14"/>
      <c r="V315" s="14"/>
      <c r="W315" s="14"/>
      <c r="X315" s="14"/>
      <c r="Y315" s="14"/>
      <c r="Z315" s="14"/>
    </row>
    <row r="316" spans="1:26" ht="12.75" customHeight="1">
      <c r="A316" s="19"/>
      <c r="B316" s="300"/>
      <c r="C316" s="19"/>
      <c r="D316" s="27"/>
      <c r="E316" s="20"/>
      <c r="F316" s="14"/>
      <c r="G316" s="14"/>
      <c r="H316" s="14"/>
      <c r="I316" s="14"/>
      <c r="J316" s="14"/>
      <c r="K316" s="14"/>
      <c r="L316" s="14"/>
      <c r="M316" s="14"/>
      <c r="N316" s="14"/>
      <c r="O316" s="14"/>
      <c r="P316" s="14"/>
      <c r="Q316" s="14"/>
      <c r="R316" s="14"/>
      <c r="S316" s="14"/>
      <c r="T316" s="14"/>
      <c r="U316" s="14"/>
      <c r="V316" s="14"/>
      <c r="W316" s="14"/>
      <c r="X316" s="14"/>
      <c r="Y316" s="14"/>
      <c r="Z316" s="14"/>
    </row>
    <row r="317" spans="1:26" ht="12.75" customHeight="1">
      <c r="A317" s="19"/>
      <c r="B317" s="300"/>
      <c r="C317" s="19"/>
      <c r="D317" s="27"/>
      <c r="E317" s="20"/>
      <c r="F317" s="14"/>
      <c r="G317" s="14"/>
      <c r="H317" s="14"/>
      <c r="I317" s="14"/>
      <c r="J317" s="14"/>
      <c r="K317" s="14"/>
      <c r="L317" s="14"/>
      <c r="M317" s="14"/>
      <c r="N317" s="14"/>
      <c r="O317" s="14"/>
      <c r="P317" s="14"/>
      <c r="Q317" s="14"/>
      <c r="R317" s="14"/>
      <c r="S317" s="14"/>
      <c r="T317" s="14"/>
      <c r="U317" s="14"/>
      <c r="V317" s="14"/>
      <c r="W317" s="14"/>
      <c r="X317" s="14"/>
      <c r="Y317" s="14"/>
      <c r="Z317" s="14"/>
    </row>
    <row r="318" spans="1:26" ht="12.75" customHeight="1">
      <c r="A318" s="19"/>
      <c r="B318" s="300"/>
      <c r="C318" s="19"/>
      <c r="D318" s="27"/>
      <c r="E318" s="20"/>
      <c r="F318" s="14"/>
      <c r="G318" s="14"/>
      <c r="H318" s="14"/>
      <c r="I318" s="14"/>
      <c r="J318" s="14"/>
      <c r="K318" s="14"/>
      <c r="L318" s="14"/>
      <c r="M318" s="14"/>
      <c r="N318" s="14"/>
      <c r="O318" s="14"/>
      <c r="P318" s="14"/>
      <c r="Q318" s="14"/>
      <c r="R318" s="14"/>
      <c r="S318" s="14"/>
      <c r="T318" s="14"/>
      <c r="U318" s="14"/>
      <c r="V318" s="14"/>
      <c r="W318" s="14"/>
      <c r="X318" s="14"/>
      <c r="Y318" s="14"/>
      <c r="Z318" s="14"/>
    </row>
    <row r="319" spans="1:26" ht="12.75" customHeight="1">
      <c r="A319" s="19"/>
      <c r="B319" s="300"/>
      <c r="C319" s="19"/>
      <c r="D319" s="27"/>
      <c r="E319" s="20"/>
      <c r="F319" s="14"/>
      <c r="G319" s="14"/>
      <c r="H319" s="14"/>
      <c r="I319" s="14"/>
      <c r="J319" s="14"/>
      <c r="K319" s="14"/>
      <c r="L319" s="14"/>
      <c r="M319" s="14"/>
      <c r="N319" s="14"/>
      <c r="O319" s="14"/>
      <c r="P319" s="14"/>
      <c r="Q319" s="14"/>
      <c r="R319" s="14"/>
      <c r="S319" s="14"/>
      <c r="T319" s="14"/>
      <c r="U319" s="14"/>
      <c r="V319" s="14"/>
      <c r="W319" s="14"/>
      <c r="X319" s="14"/>
      <c r="Y319" s="14"/>
      <c r="Z319" s="14"/>
    </row>
    <row r="320" spans="1:26" ht="12.75" customHeight="1">
      <c r="A320" s="19"/>
      <c r="B320" s="300"/>
      <c r="C320" s="19"/>
      <c r="D320" s="27"/>
      <c r="E320" s="20"/>
      <c r="F320" s="14"/>
      <c r="G320" s="14"/>
      <c r="H320" s="14"/>
      <c r="I320" s="14"/>
      <c r="J320" s="14"/>
      <c r="K320" s="14"/>
      <c r="L320" s="14"/>
      <c r="M320" s="14"/>
      <c r="N320" s="14"/>
      <c r="O320" s="14"/>
      <c r="P320" s="14"/>
      <c r="Q320" s="14"/>
      <c r="R320" s="14"/>
      <c r="S320" s="14"/>
      <c r="T320" s="14"/>
      <c r="U320" s="14"/>
      <c r="V320" s="14"/>
      <c r="W320" s="14"/>
      <c r="X320" s="14"/>
      <c r="Y320" s="14"/>
      <c r="Z320" s="14"/>
    </row>
    <row r="321" spans="1:26" ht="12.75" customHeight="1">
      <c r="A321" s="19"/>
      <c r="B321" s="300"/>
      <c r="C321" s="19"/>
      <c r="D321" s="27"/>
      <c r="E321" s="20"/>
      <c r="F321" s="14"/>
      <c r="G321" s="14"/>
      <c r="H321" s="14"/>
      <c r="I321" s="14"/>
      <c r="J321" s="14"/>
      <c r="K321" s="14"/>
      <c r="L321" s="14"/>
      <c r="M321" s="14"/>
      <c r="N321" s="14"/>
      <c r="O321" s="14"/>
      <c r="P321" s="14"/>
      <c r="Q321" s="14"/>
      <c r="R321" s="14"/>
      <c r="S321" s="14"/>
      <c r="T321" s="14"/>
      <c r="U321" s="14"/>
      <c r="V321" s="14"/>
      <c r="W321" s="14"/>
      <c r="X321" s="14"/>
      <c r="Y321" s="14"/>
      <c r="Z321" s="14"/>
    </row>
    <row r="322" spans="1:26" ht="12.75" customHeight="1">
      <c r="A322" s="19"/>
      <c r="B322" s="300"/>
      <c r="C322" s="19"/>
      <c r="D322" s="27"/>
      <c r="E322" s="20"/>
      <c r="F322" s="14"/>
      <c r="G322" s="14"/>
      <c r="H322" s="14"/>
      <c r="I322" s="14"/>
      <c r="J322" s="14"/>
      <c r="K322" s="14"/>
      <c r="L322" s="14"/>
      <c r="M322" s="14"/>
      <c r="N322" s="14"/>
      <c r="O322" s="14"/>
      <c r="P322" s="14"/>
      <c r="Q322" s="14"/>
      <c r="R322" s="14"/>
      <c r="S322" s="14"/>
      <c r="T322" s="14"/>
      <c r="U322" s="14"/>
      <c r="V322" s="14"/>
      <c r="W322" s="14"/>
      <c r="X322" s="14"/>
      <c r="Y322" s="14"/>
      <c r="Z322" s="14"/>
    </row>
    <row r="323" spans="1:26" ht="12.75" customHeight="1">
      <c r="A323" s="19"/>
      <c r="B323" s="300"/>
      <c r="C323" s="19"/>
      <c r="D323" s="27"/>
      <c r="E323" s="20"/>
      <c r="F323" s="14"/>
      <c r="G323" s="14"/>
      <c r="H323" s="14"/>
      <c r="I323" s="14"/>
      <c r="J323" s="14"/>
      <c r="K323" s="14"/>
      <c r="L323" s="14"/>
      <c r="M323" s="14"/>
      <c r="N323" s="14"/>
      <c r="O323" s="14"/>
      <c r="P323" s="14"/>
      <c r="Q323" s="14"/>
      <c r="R323" s="14"/>
      <c r="S323" s="14"/>
      <c r="T323" s="14"/>
      <c r="U323" s="14"/>
      <c r="V323" s="14"/>
      <c r="W323" s="14"/>
      <c r="X323" s="14"/>
      <c r="Y323" s="14"/>
      <c r="Z323" s="14"/>
    </row>
    <row r="324" spans="1:26" ht="12.75" customHeight="1">
      <c r="A324" s="19"/>
      <c r="B324" s="300"/>
      <c r="C324" s="19"/>
      <c r="D324" s="27"/>
      <c r="E324" s="20"/>
      <c r="F324" s="14"/>
      <c r="G324" s="14"/>
      <c r="H324" s="14"/>
      <c r="I324" s="14"/>
      <c r="J324" s="14"/>
      <c r="K324" s="14"/>
      <c r="L324" s="14"/>
      <c r="M324" s="14"/>
      <c r="N324" s="14"/>
      <c r="O324" s="14"/>
      <c r="P324" s="14"/>
      <c r="Q324" s="14"/>
      <c r="R324" s="14"/>
      <c r="S324" s="14"/>
      <c r="T324" s="14"/>
      <c r="U324" s="14"/>
      <c r="V324" s="14"/>
      <c r="W324" s="14"/>
      <c r="X324" s="14"/>
      <c r="Y324" s="14"/>
      <c r="Z324" s="14"/>
    </row>
    <row r="325" spans="1:26" ht="12.75" customHeight="1">
      <c r="A325" s="19"/>
      <c r="B325" s="300"/>
      <c r="C325" s="19"/>
      <c r="D325" s="27"/>
      <c r="E325" s="20"/>
      <c r="F325" s="14"/>
      <c r="G325" s="14"/>
      <c r="H325" s="14"/>
      <c r="I325" s="14"/>
      <c r="J325" s="14"/>
      <c r="K325" s="14"/>
      <c r="L325" s="14"/>
      <c r="M325" s="14"/>
      <c r="N325" s="14"/>
      <c r="O325" s="14"/>
      <c r="P325" s="14"/>
      <c r="Q325" s="14"/>
      <c r="R325" s="14"/>
      <c r="S325" s="14"/>
      <c r="T325" s="14"/>
      <c r="U325" s="14"/>
      <c r="V325" s="14"/>
      <c r="W325" s="14"/>
      <c r="X325" s="14"/>
      <c r="Y325" s="14"/>
      <c r="Z325" s="14"/>
    </row>
    <row r="326" spans="1:26" ht="12.75" customHeight="1">
      <c r="A326" s="19"/>
      <c r="B326" s="300"/>
      <c r="C326" s="19"/>
      <c r="D326" s="27"/>
      <c r="E326" s="20"/>
      <c r="F326" s="14"/>
      <c r="G326" s="14"/>
      <c r="H326" s="14"/>
      <c r="I326" s="14"/>
      <c r="J326" s="14"/>
      <c r="K326" s="14"/>
      <c r="L326" s="14"/>
      <c r="M326" s="14"/>
      <c r="N326" s="14"/>
      <c r="O326" s="14"/>
      <c r="P326" s="14"/>
      <c r="Q326" s="14"/>
      <c r="R326" s="14"/>
      <c r="S326" s="14"/>
      <c r="T326" s="14"/>
      <c r="U326" s="14"/>
      <c r="V326" s="14"/>
      <c r="W326" s="14"/>
      <c r="X326" s="14"/>
      <c r="Y326" s="14"/>
      <c r="Z326" s="14"/>
    </row>
    <row r="327" spans="1:26" ht="12.75" customHeight="1">
      <c r="A327" s="19"/>
      <c r="B327" s="300"/>
      <c r="C327" s="19"/>
      <c r="D327" s="27"/>
      <c r="E327" s="20"/>
      <c r="F327" s="14"/>
      <c r="G327" s="14"/>
      <c r="H327" s="14"/>
      <c r="I327" s="14"/>
      <c r="J327" s="14"/>
      <c r="K327" s="14"/>
      <c r="L327" s="14"/>
      <c r="M327" s="14"/>
      <c r="N327" s="14"/>
      <c r="O327" s="14"/>
      <c r="P327" s="14"/>
      <c r="Q327" s="14"/>
      <c r="R327" s="14"/>
      <c r="S327" s="14"/>
      <c r="T327" s="14"/>
      <c r="U327" s="14"/>
      <c r="V327" s="14"/>
      <c r="W327" s="14"/>
      <c r="X327" s="14"/>
      <c r="Y327" s="14"/>
      <c r="Z327" s="14"/>
    </row>
    <row r="328" spans="1:26" ht="12.75" customHeight="1">
      <c r="A328" s="19"/>
      <c r="B328" s="300"/>
      <c r="C328" s="19"/>
      <c r="D328" s="27"/>
      <c r="E328" s="20"/>
      <c r="F328" s="14"/>
      <c r="G328" s="14"/>
      <c r="H328" s="14"/>
      <c r="I328" s="14"/>
      <c r="J328" s="14"/>
      <c r="K328" s="14"/>
      <c r="L328" s="14"/>
      <c r="M328" s="14"/>
      <c r="N328" s="14"/>
      <c r="O328" s="14"/>
      <c r="P328" s="14"/>
      <c r="Q328" s="14"/>
      <c r="R328" s="14"/>
      <c r="S328" s="14"/>
      <c r="T328" s="14"/>
      <c r="U328" s="14"/>
      <c r="V328" s="14"/>
      <c r="W328" s="14"/>
      <c r="X328" s="14"/>
      <c r="Y328" s="14"/>
      <c r="Z328" s="14"/>
    </row>
    <row r="329" spans="1:26" ht="12.75" customHeight="1">
      <c r="A329" s="19"/>
      <c r="B329" s="300"/>
      <c r="C329" s="19"/>
      <c r="D329" s="27"/>
      <c r="E329" s="20"/>
      <c r="F329" s="14"/>
      <c r="G329" s="14"/>
      <c r="H329" s="14"/>
      <c r="I329" s="14"/>
      <c r="J329" s="14"/>
      <c r="K329" s="14"/>
      <c r="L329" s="14"/>
      <c r="M329" s="14"/>
      <c r="N329" s="14"/>
      <c r="O329" s="14"/>
      <c r="P329" s="14"/>
      <c r="Q329" s="14"/>
      <c r="R329" s="14"/>
      <c r="S329" s="14"/>
      <c r="T329" s="14"/>
      <c r="U329" s="14"/>
      <c r="V329" s="14"/>
      <c r="W329" s="14"/>
      <c r="X329" s="14"/>
      <c r="Y329" s="14"/>
      <c r="Z329" s="14"/>
    </row>
    <row r="330" spans="1:26" ht="12.75" customHeight="1">
      <c r="A330" s="19"/>
      <c r="B330" s="300"/>
      <c r="C330" s="19"/>
      <c r="D330" s="27"/>
      <c r="E330" s="20"/>
      <c r="F330" s="14"/>
      <c r="G330" s="14"/>
      <c r="H330" s="14"/>
      <c r="I330" s="14"/>
      <c r="J330" s="14"/>
      <c r="K330" s="14"/>
      <c r="L330" s="14"/>
      <c r="M330" s="14"/>
      <c r="N330" s="14"/>
      <c r="O330" s="14"/>
      <c r="P330" s="14"/>
      <c r="Q330" s="14"/>
      <c r="R330" s="14"/>
      <c r="S330" s="14"/>
      <c r="T330" s="14"/>
      <c r="U330" s="14"/>
      <c r="V330" s="14"/>
      <c r="W330" s="14"/>
      <c r="X330" s="14"/>
      <c r="Y330" s="14"/>
      <c r="Z330" s="14"/>
    </row>
    <row r="331" spans="1:26" ht="12.75" customHeight="1">
      <c r="A331" s="19"/>
      <c r="B331" s="300"/>
      <c r="C331" s="19"/>
      <c r="D331" s="27"/>
      <c r="E331" s="20"/>
      <c r="F331" s="14"/>
      <c r="G331" s="14"/>
      <c r="H331" s="14"/>
      <c r="I331" s="14"/>
      <c r="J331" s="14"/>
      <c r="K331" s="14"/>
      <c r="L331" s="14"/>
      <c r="M331" s="14"/>
      <c r="N331" s="14"/>
      <c r="O331" s="14"/>
      <c r="P331" s="14"/>
      <c r="Q331" s="14"/>
      <c r="R331" s="14"/>
      <c r="S331" s="14"/>
      <c r="T331" s="14"/>
      <c r="U331" s="14"/>
      <c r="V331" s="14"/>
      <c r="W331" s="14"/>
      <c r="X331" s="14"/>
      <c r="Y331" s="14"/>
      <c r="Z331" s="14"/>
    </row>
    <row r="332" spans="1:26" ht="12.75" customHeight="1">
      <c r="A332" s="19"/>
      <c r="B332" s="300"/>
      <c r="C332" s="19"/>
      <c r="D332" s="27"/>
      <c r="E332" s="20"/>
      <c r="F332" s="14"/>
      <c r="G332" s="14"/>
      <c r="H332" s="14"/>
      <c r="I332" s="14"/>
      <c r="J332" s="14"/>
      <c r="K332" s="14"/>
      <c r="L332" s="14"/>
      <c r="M332" s="14"/>
      <c r="N332" s="14"/>
      <c r="O332" s="14"/>
      <c r="P332" s="14"/>
      <c r="Q332" s="14"/>
      <c r="R332" s="14"/>
      <c r="S332" s="14"/>
      <c r="T332" s="14"/>
      <c r="U332" s="14"/>
      <c r="V332" s="14"/>
      <c r="W332" s="14"/>
      <c r="X332" s="14"/>
      <c r="Y332" s="14"/>
      <c r="Z332" s="14"/>
    </row>
    <row r="333" spans="1:26" ht="12.75" customHeight="1">
      <c r="A333" s="19"/>
      <c r="B333" s="300"/>
      <c r="C333" s="19"/>
      <c r="D333" s="27"/>
      <c r="E333" s="20"/>
      <c r="F333" s="14"/>
      <c r="G333" s="14"/>
      <c r="H333" s="14"/>
      <c r="I333" s="14"/>
      <c r="J333" s="14"/>
      <c r="K333" s="14"/>
      <c r="L333" s="14"/>
      <c r="M333" s="14"/>
      <c r="N333" s="14"/>
      <c r="O333" s="14"/>
      <c r="P333" s="14"/>
      <c r="Q333" s="14"/>
      <c r="R333" s="14"/>
      <c r="S333" s="14"/>
      <c r="T333" s="14"/>
      <c r="U333" s="14"/>
      <c r="V333" s="14"/>
      <c r="W333" s="14"/>
      <c r="X333" s="14"/>
      <c r="Y333" s="14"/>
      <c r="Z333" s="14"/>
    </row>
    <row r="334" spans="1:26" ht="12.75" customHeight="1">
      <c r="A334" s="19"/>
      <c r="B334" s="300"/>
      <c r="C334" s="19"/>
      <c r="D334" s="27"/>
      <c r="E334" s="20"/>
      <c r="F334" s="14"/>
      <c r="G334" s="14"/>
      <c r="H334" s="14"/>
      <c r="I334" s="14"/>
      <c r="J334" s="14"/>
      <c r="K334" s="14"/>
      <c r="L334" s="14"/>
      <c r="M334" s="14"/>
      <c r="N334" s="14"/>
      <c r="O334" s="14"/>
      <c r="P334" s="14"/>
      <c r="Q334" s="14"/>
      <c r="R334" s="14"/>
      <c r="S334" s="14"/>
      <c r="T334" s="14"/>
      <c r="U334" s="14"/>
      <c r="V334" s="14"/>
      <c r="W334" s="14"/>
      <c r="X334" s="14"/>
      <c r="Y334" s="14"/>
      <c r="Z334" s="14"/>
    </row>
    <row r="335" spans="1:26" ht="12.75" customHeight="1">
      <c r="A335" s="19"/>
      <c r="B335" s="300"/>
      <c r="C335" s="19"/>
      <c r="D335" s="27"/>
      <c r="E335" s="20"/>
      <c r="F335" s="14"/>
      <c r="G335" s="14"/>
      <c r="H335" s="14"/>
      <c r="I335" s="14"/>
      <c r="J335" s="14"/>
      <c r="K335" s="14"/>
      <c r="L335" s="14"/>
      <c r="M335" s="14"/>
      <c r="N335" s="14"/>
      <c r="O335" s="14"/>
      <c r="P335" s="14"/>
      <c r="Q335" s="14"/>
      <c r="R335" s="14"/>
      <c r="S335" s="14"/>
      <c r="T335" s="14"/>
      <c r="U335" s="14"/>
      <c r="V335" s="14"/>
      <c r="W335" s="14"/>
      <c r="X335" s="14"/>
      <c r="Y335" s="14"/>
      <c r="Z335" s="14"/>
    </row>
    <row r="336" spans="1:26" ht="12.75" customHeight="1">
      <c r="A336" s="19"/>
      <c r="B336" s="300"/>
      <c r="C336" s="19"/>
      <c r="D336" s="27"/>
      <c r="E336" s="20"/>
      <c r="F336" s="14"/>
      <c r="G336" s="14"/>
      <c r="H336" s="14"/>
      <c r="I336" s="14"/>
      <c r="J336" s="14"/>
      <c r="K336" s="14"/>
      <c r="L336" s="14"/>
      <c r="M336" s="14"/>
      <c r="N336" s="14"/>
      <c r="O336" s="14"/>
      <c r="P336" s="14"/>
      <c r="Q336" s="14"/>
      <c r="R336" s="14"/>
      <c r="S336" s="14"/>
      <c r="T336" s="14"/>
      <c r="U336" s="14"/>
      <c r="V336" s="14"/>
      <c r="W336" s="14"/>
      <c r="X336" s="14"/>
      <c r="Y336" s="14"/>
      <c r="Z336" s="14"/>
    </row>
    <row r="337" spans="1:26" ht="12.75" customHeight="1">
      <c r="A337" s="19"/>
      <c r="B337" s="300"/>
      <c r="C337" s="19"/>
      <c r="D337" s="27"/>
      <c r="E337" s="20"/>
      <c r="F337" s="14"/>
      <c r="G337" s="14"/>
      <c r="H337" s="14"/>
      <c r="I337" s="14"/>
      <c r="J337" s="14"/>
      <c r="K337" s="14"/>
      <c r="L337" s="14"/>
      <c r="M337" s="14"/>
      <c r="N337" s="14"/>
      <c r="O337" s="14"/>
      <c r="P337" s="14"/>
      <c r="Q337" s="14"/>
      <c r="R337" s="14"/>
      <c r="S337" s="14"/>
      <c r="T337" s="14"/>
      <c r="U337" s="14"/>
      <c r="V337" s="14"/>
      <c r="W337" s="14"/>
      <c r="X337" s="14"/>
      <c r="Y337" s="14"/>
      <c r="Z337" s="14"/>
    </row>
    <row r="338" spans="1:26" ht="12.75" customHeight="1">
      <c r="A338" s="19"/>
      <c r="B338" s="300"/>
      <c r="C338" s="19"/>
      <c r="D338" s="27"/>
      <c r="E338" s="20"/>
      <c r="F338" s="14"/>
      <c r="G338" s="14"/>
      <c r="H338" s="14"/>
      <c r="I338" s="14"/>
      <c r="J338" s="14"/>
      <c r="K338" s="14"/>
      <c r="L338" s="14"/>
      <c r="M338" s="14"/>
      <c r="N338" s="14"/>
      <c r="O338" s="14"/>
      <c r="P338" s="14"/>
      <c r="Q338" s="14"/>
      <c r="R338" s="14"/>
      <c r="S338" s="14"/>
      <c r="T338" s="14"/>
      <c r="U338" s="14"/>
      <c r="V338" s="14"/>
      <c r="W338" s="14"/>
      <c r="X338" s="14"/>
      <c r="Y338" s="14"/>
      <c r="Z338" s="14"/>
    </row>
    <row r="339" spans="1:26" ht="12.75" customHeight="1">
      <c r="A339" s="19"/>
      <c r="B339" s="300"/>
      <c r="C339" s="19"/>
      <c r="D339" s="27"/>
      <c r="E339" s="20"/>
      <c r="F339" s="14"/>
      <c r="G339" s="14"/>
      <c r="H339" s="14"/>
      <c r="I339" s="14"/>
      <c r="J339" s="14"/>
      <c r="K339" s="14"/>
      <c r="L339" s="14"/>
      <c r="M339" s="14"/>
      <c r="N339" s="14"/>
      <c r="O339" s="14"/>
      <c r="P339" s="14"/>
      <c r="Q339" s="14"/>
      <c r="R339" s="14"/>
      <c r="S339" s="14"/>
      <c r="T339" s="14"/>
      <c r="U339" s="14"/>
      <c r="V339" s="14"/>
      <c r="W339" s="14"/>
      <c r="X339" s="14"/>
      <c r="Y339" s="14"/>
      <c r="Z339" s="14"/>
    </row>
    <row r="340" spans="1:26" ht="12.75" customHeight="1">
      <c r="A340" s="19"/>
      <c r="B340" s="300"/>
      <c r="C340" s="19"/>
      <c r="D340" s="27"/>
      <c r="E340" s="20"/>
      <c r="F340" s="14"/>
      <c r="G340" s="14"/>
      <c r="H340" s="14"/>
      <c r="I340" s="14"/>
      <c r="J340" s="14"/>
      <c r="K340" s="14"/>
      <c r="L340" s="14"/>
      <c r="M340" s="14"/>
      <c r="N340" s="14"/>
      <c r="O340" s="14"/>
      <c r="P340" s="14"/>
      <c r="Q340" s="14"/>
      <c r="R340" s="14"/>
      <c r="S340" s="14"/>
      <c r="T340" s="14"/>
      <c r="U340" s="14"/>
      <c r="V340" s="14"/>
      <c r="W340" s="14"/>
      <c r="X340" s="14"/>
      <c r="Y340" s="14"/>
      <c r="Z340" s="14"/>
    </row>
    <row r="341" spans="1:26" ht="12.75" customHeight="1">
      <c r="A341" s="19"/>
      <c r="B341" s="300"/>
      <c r="C341" s="19"/>
      <c r="D341" s="27"/>
      <c r="E341" s="20"/>
      <c r="F341" s="14"/>
      <c r="G341" s="14"/>
      <c r="H341" s="14"/>
      <c r="I341" s="14"/>
      <c r="J341" s="14"/>
      <c r="K341" s="14"/>
      <c r="L341" s="14"/>
      <c r="M341" s="14"/>
      <c r="N341" s="14"/>
      <c r="O341" s="14"/>
      <c r="P341" s="14"/>
      <c r="Q341" s="14"/>
      <c r="R341" s="14"/>
      <c r="S341" s="14"/>
      <c r="T341" s="14"/>
      <c r="U341" s="14"/>
      <c r="V341" s="14"/>
      <c r="W341" s="14"/>
      <c r="X341" s="14"/>
      <c r="Y341" s="14"/>
      <c r="Z341" s="14"/>
    </row>
    <row r="342" spans="1:26" ht="12.75" customHeight="1">
      <c r="A342" s="19"/>
      <c r="B342" s="300"/>
      <c r="C342" s="19"/>
      <c r="D342" s="27"/>
      <c r="E342" s="20"/>
      <c r="F342" s="14"/>
      <c r="G342" s="14"/>
      <c r="H342" s="14"/>
      <c r="I342" s="14"/>
      <c r="J342" s="14"/>
      <c r="K342" s="14"/>
      <c r="L342" s="14"/>
      <c r="M342" s="14"/>
      <c r="N342" s="14"/>
      <c r="O342" s="14"/>
      <c r="P342" s="14"/>
      <c r="Q342" s="14"/>
      <c r="R342" s="14"/>
      <c r="S342" s="14"/>
      <c r="T342" s="14"/>
      <c r="U342" s="14"/>
      <c r="V342" s="14"/>
      <c r="W342" s="14"/>
      <c r="X342" s="14"/>
      <c r="Y342" s="14"/>
      <c r="Z342" s="14"/>
    </row>
    <row r="343" spans="1:26" ht="12.75" customHeight="1">
      <c r="A343" s="19"/>
      <c r="B343" s="300"/>
      <c r="C343" s="19"/>
      <c r="D343" s="27"/>
      <c r="E343" s="20"/>
      <c r="F343" s="14"/>
      <c r="G343" s="14"/>
      <c r="H343" s="14"/>
      <c r="I343" s="14"/>
      <c r="J343" s="14"/>
      <c r="K343" s="14"/>
      <c r="L343" s="14"/>
      <c r="M343" s="14"/>
      <c r="N343" s="14"/>
      <c r="O343" s="14"/>
      <c r="P343" s="14"/>
      <c r="Q343" s="14"/>
      <c r="R343" s="14"/>
      <c r="S343" s="14"/>
      <c r="T343" s="14"/>
      <c r="U343" s="14"/>
      <c r="V343" s="14"/>
      <c r="W343" s="14"/>
      <c r="X343" s="14"/>
      <c r="Y343" s="14"/>
      <c r="Z343" s="14"/>
    </row>
    <row r="344" spans="1:26" ht="12.75" customHeight="1">
      <c r="A344" s="19"/>
      <c r="B344" s="300"/>
      <c r="C344" s="19"/>
      <c r="D344" s="27"/>
      <c r="E344" s="20"/>
      <c r="F344" s="14"/>
      <c r="G344" s="14"/>
      <c r="H344" s="14"/>
      <c r="I344" s="14"/>
      <c r="J344" s="14"/>
      <c r="K344" s="14"/>
      <c r="L344" s="14"/>
      <c r="M344" s="14"/>
      <c r="N344" s="14"/>
      <c r="O344" s="14"/>
      <c r="P344" s="14"/>
      <c r="Q344" s="14"/>
      <c r="R344" s="14"/>
      <c r="S344" s="14"/>
      <c r="T344" s="14"/>
      <c r="U344" s="14"/>
      <c r="V344" s="14"/>
      <c r="W344" s="14"/>
      <c r="X344" s="14"/>
      <c r="Y344" s="14"/>
      <c r="Z344" s="14"/>
    </row>
    <row r="345" spans="1:26" ht="12.75" customHeight="1">
      <c r="A345" s="19"/>
      <c r="B345" s="300"/>
      <c r="C345" s="19"/>
      <c r="D345" s="27"/>
      <c r="E345" s="20"/>
      <c r="F345" s="14"/>
      <c r="G345" s="14"/>
      <c r="H345" s="14"/>
      <c r="I345" s="14"/>
      <c r="J345" s="14"/>
      <c r="K345" s="14"/>
      <c r="L345" s="14"/>
      <c r="M345" s="14"/>
      <c r="N345" s="14"/>
      <c r="O345" s="14"/>
      <c r="P345" s="14"/>
      <c r="Q345" s="14"/>
      <c r="R345" s="14"/>
      <c r="S345" s="14"/>
      <c r="T345" s="14"/>
      <c r="U345" s="14"/>
      <c r="V345" s="14"/>
      <c r="W345" s="14"/>
      <c r="X345" s="14"/>
      <c r="Y345" s="14"/>
      <c r="Z345" s="14"/>
    </row>
    <row r="346" spans="1:26" ht="12.75" customHeight="1">
      <c r="A346" s="19"/>
      <c r="B346" s="300"/>
      <c r="C346" s="19"/>
      <c r="D346" s="27"/>
      <c r="E346" s="20"/>
      <c r="F346" s="14"/>
      <c r="G346" s="14"/>
      <c r="H346" s="14"/>
      <c r="I346" s="14"/>
      <c r="J346" s="14"/>
      <c r="K346" s="14"/>
      <c r="L346" s="14"/>
      <c r="M346" s="14"/>
      <c r="N346" s="14"/>
      <c r="O346" s="14"/>
      <c r="P346" s="14"/>
      <c r="Q346" s="14"/>
      <c r="R346" s="14"/>
      <c r="S346" s="14"/>
      <c r="T346" s="14"/>
      <c r="U346" s="14"/>
      <c r="V346" s="14"/>
      <c r="W346" s="14"/>
      <c r="X346" s="14"/>
      <c r="Y346" s="14"/>
      <c r="Z346" s="14"/>
    </row>
    <row r="347" spans="1:26" ht="12.75" customHeight="1">
      <c r="A347" s="19"/>
      <c r="B347" s="300"/>
      <c r="C347" s="19"/>
      <c r="D347" s="27"/>
      <c r="E347" s="20"/>
      <c r="F347" s="14"/>
      <c r="G347" s="14"/>
      <c r="H347" s="14"/>
      <c r="I347" s="14"/>
      <c r="J347" s="14"/>
      <c r="K347" s="14"/>
      <c r="L347" s="14"/>
      <c r="M347" s="14"/>
      <c r="N347" s="14"/>
      <c r="O347" s="14"/>
      <c r="P347" s="14"/>
      <c r="Q347" s="14"/>
      <c r="R347" s="14"/>
      <c r="S347" s="14"/>
      <c r="T347" s="14"/>
      <c r="U347" s="14"/>
      <c r="V347" s="14"/>
      <c r="W347" s="14"/>
      <c r="X347" s="14"/>
      <c r="Y347" s="14"/>
      <c r="Z347" s="14"/>
    </row>
    <row r="348" spans="1:26" ht="12.75" customHeight="1">
      <c r="A348" s="19"/>
      <c r="B348" s="300"/>
      <c r="C348" s="19"/>
      <c r="D348" s="27"/>
      <c r="E348" s="20"/>
      <c r="F348" s="14"/>
      <c r="G348" s="14"/>
      <c r="H348" s="14"/>
      <c r="I348" s="14"/>
      <c r="J348" s="14"/>
      <c r="K348" s="14"/>
      <c r="L348" s="14"/>
      <c r="M348" s="14"/>
      <c r="N348" s="14"/>
      <c r="O348" s="14"/>
      <c r="P348" s="14"/>
      <c r="Q348" s="14"/>
      <c r="R348" s="14"/>
      <c r="S348" s="14"/>
      <c r="T348" s="14"/>
      <c r="U348" s="14"/>
      <c r="V348" s="14"/>
      <c r="W348" s="14"/>
      <c r="X348" s="14"/>
      <c r="Y348" s="14"/>
      <c r="Z348" s="14"/>
    </row>
    <row r="349" spans="1:26" ht="12.75" customHeight="1">
      <c r="A349" s="19"/>
      <c r="B349" s="300"/>
      <c r="C349" s="19"/>
      <c r="D349" s="27"/>
      <c r="E349" s="20"/>
      <c r="F349" s="14"/>
      <c r="G349" s="14"/>
      <c r="H349" s="14"/>
      <c r="I349" s="14"/>
      <c r="J349" s="14"/>
      <c r="K349" s="14"/>
      <c r="L349" s="14"/>
      <c r="M349" s="14"/>
      <c r="N349" s="14"/>
      <c r="O349" s="14"/>
      <c r="P349" s="14"/>
      <c r="Q349" s="14"/>
      <c r="R349" s="14"/>
      <c r="S349" s="14"/>
      <c r="T349" s="14"/>
      <c r="U349" s="14"/>
      <c r="V349" s="14"/>
      <c r="W349" s="14"/>
      <c r="X349" s="14"/>
      <c r="Y349" s="14"/>
      <c r="Z349" s="14"/>
    </row>
    <row r="350" spans="1:26" ht="12.75" customHeight="1">
      <c r="A350" s="19"/>
      <c r="B350" s="300"/>
      <c r="C350" s="19"/>
      <c r="D350" s="27"/>
      <c r="E350" s="20"/>
      <c r="F350" s="14"/>
      <c r="G350" s="14"/>
      <c r="H350" s="14"/>
      <c r="I350" s="14"/>
      <c r="J350" s="14"/>
      <c r="K350" s="14"/>
      <c r="L350" s="14"/>
      <c r="M350" s="14"/>
      <c r="N350" s="14"/>
      <c r="O350" s="14"/>
      <c r="P350" s="14"/>
      <c r="Q350" s="14"/>
      <c r="R350" s="14"/>
      <c r="S350" s="14"/>
      <c r="T350" s="14"/>
      <c r="U350" s="14"/>
      <c r="V350" s="14"/>
      <c r="W350" s="14"/>
      <c r="X350" s="14"/>
      <c r="Y350" s="14"/>
      <c r="Z350" s="14"/>
    </row>
    <row r="351" spans="1:26" ht="12.75" customHeight="1">
      <c r="A351" s="19"/>
      <c r="B351" s="300"/>
      <c r="C351" s="19"/>
      <c r="D351" s="27"/>
      <c r="E351" s="20"/>
      <c r="F351" s="14"/>
      <c r="G351" s="14"/>
      <c r="H351" s="14"/>
      <c r="I351" s="14"/>
      <c r="J351" s="14"/>
      <c r="K351" s="14"/>
      <c r="L351" s="14"/>
      <c r="M351" s="14"/>
      <c r="N351" s="14"/>
      <c r="O351" s="14"/>
      <c r="P351" s="14"/>
      <c r="Q351" s="14"/>
      <c r="R351" s="14"/>
      <c r="S351" s="14"/>
      <c r="T351" s="14"/>
      <c r="U351" s="14"/>
      <c r="V351" s="14"/>
      <c r="W351" s="14"/>
      <c r="X351" s="14"/>
      <c r="Y351" s="14"/>
      <c r="Z351" s="14"/>
    </row>
    <row r="352" spans="1:26" ht="12.75" customHeight="1">
      <c r="A352" s="19"/>
      <c r="B352" s="300"/>
      <c r="C352" s="19"/>
      <c r="D352" s="27"/>
      <c r="E352" s="20"/>
      <c r="F352" s="14"/>
      <c r="G352" s="14"/>
      <c r="H352" s="14"/>
      <c r="I352" s="14"/>
      <c r="J352" s="14"/>
      <c r="K352" s="14"/>
      <c r="L352" s="14"/>
      <c r="M352" s="14"/>
      <c r="N352" s="14"/>
      <c r="O352" s="14"/>
      <c r="P352" s="14"/>
      <c r="Q352" s="14"/>
      <c r="R352" s="14"/>
      <c r="S352" s="14"/>
      <c r="T352" s="14"/>
      <c r="U352" s="14"/>
      <c r="V352" s="14"/>
      <c r="W352" s="14"/>
      <c r="X352" s="14"/>
      <c r="Y352" s="14"/>
      <c r="Z352" s="14"/>
    </row>
    <row r="353" spans="1:26" ht="12.75" customHeight="1">
      <c r="A353" s="19"/>
      <c r="B353" s="300"/>
      <c r="C353" s="19"/>
      <c r="D353" s="27"/>
      <c r="E353" s="20"/>
      <c r="F353" s="14"/>
      <c r="G353" s="14"/>
      <c r="H353" s="14"/>
      <c r="I353" s="14"/>
      <c r="J353" s="14"/>
      <c r="K353" s="14"/>
      <c r="L353" s="14"/>
      <c r="M353" s="14"/>
      <c r="N353" s="14"/>
      <c r="O353" s="14"/>
      <c r="P353" s="14"/>
      <c r="Q353" s="14"/>
      <c r="R353" s="14"/>
      <c r="S353" s="14"/>
      <c r="T353" s="14"/>
      <c r="U353" s="14"/>
      <c r="V353" s="14"/>
      <c r="W353" s="14"/>
      <c r="X353" s="14"/>
      <c r="Y353" s="14"/>
      <c r="Z353" s="14"/>
    </row>
    <row r="354" spans="1:26" ht="12.75" customHeight="1">
      <c r="A354" s="19"/>
      <c r="B354" s="300"/>
      <c r="C354" s="19"/>
      <c r="D354" s="27"/>
      <c r="E354" s="20"/>
      <c r="F354" s="14"/>
      <c r="G354" s="14"/>
      <c r="H354" s="14"/>
      <c r="I354" s="14"/>
      <c r="J354" s="14"/>
      <c r="K354" s="14"/>
      <c r="L354" s="14"/>
      <c r="M354" s="14"/>
      <c r="N354" s="14"/>
      <c r="O354" s="14"/>
      <c r="P354" s="14"/>
      <c r="Q354" s="14"/>
      <c r="R354" s="14"/>
      <c r="S354" s="14"/>
      <c r="T354" s="14"/>
      <c r="U354" s="14"/>
      <c r="V354" s="14"/>
      <c r="W354" s="14"/>
      <c r="X354" s="14"/>
      <c r="Y354" s="14"/>
      <c r="Z354" s="14"/>
    </row>
    <row r="355" spans="1:26" ht="12.75" customHeight="1">
      <c r="A355" s="19"/>
      <c r="B355" s="300"/>
      <c r="C355" s="19"/>
      <c r="D355" s="27"/>
      <c r="E355" s="20"/>
      <c r="F355" s="14"/>
      <c r="G355" s="14"/>
      <c r="H355" s="14"/>
      <c r="I355" s="14"/>
      <c r="J355" s="14"/>
      <c r="K355" s="14"/>
      <c r="L355" s="14"/>
      <c r="M355" s="14"/>
      <c r="N355" s="14"/>
      <c r="O355" s="14"/>
      <c r="P355" s="14"/>
      <c r="Q355" s="14"/>
      <c r="R355" s="14"/>
      <c r="S355" s="14"/>
      <c r="T355" s="14"/>
      <c r="U355" s="14"/>
      <c r="V355" s="14"/>
      <c r="W355" s="14"/>
      <c r="X355" s="14"/>
      <c r="Y355" s="14"/>
      <c r="Z355" s="14"/>
    </row>
    <row r="356" spans="1:26" ht="12.75" customHeight="1">
      <c r="A356" s="19"/>
      <c r="B356" s="300"/>
      <c r="C356" s="19"/>
      <c r="D356" s="27"/>
      <c r="E356" s="20"/>
      <c r="F356" s="14"/>
      <c r="G356" s="14"/>
      <c r="H356" s="14"/>
      <c r="I356" s="14"/>
      <c r="J356" s="14"/>
      <c r="K356" s="14"/>
      <c r="L356" s="14"/>
      <c r="M356" s="14"/>
      <c r="N356" s="14"/>
      <c r="O356" s="14"/>
      <c r="P356" s="14"/>
      <c r="Q356" s="14"/>
      <c r="R356" s="14"/>
      <c r="S356" s="14"/>
      <c r="T356" s="14"/>
      <c r="U356" s="14"/>
      <c r="V356" s="14"/>
      <c r="W356" s="14"/>
      <c r="X356" s="14"/>
      <c r="Y356" s="14"/>
      <c r="Z356" s="14"/>
    </row>
    <row r="357" spans="1:26" ht="12.75" customHeight="1">
      <c r="A357" s="19"/>
      <c r="B357" s="300"/>
      <c r="C357" s="19"/>
      <c r="D357" s="27"/>
      <c r="E357" s="20"/>
      <c r="F357" s="14"/>
      <c r="G357" s="14"/>
      <c r="H357" s="14"/>
      <c r="I357" s="14"/>
      <c r="J357" s="14"/>
      <c r="K357" s="14"/>
      <c r="L357" s="14"/>
      <c r="M357" s="14"/>
      <c r="N357" s="14"/>
      <c r="O357" s="14"/>
      <c r="P357" s="14"/>
      <c r="Q357" s="14"/>
      <c r="R357" s="14"/>
      <c r="S357" s="14"/>
      <c r="T357" s="14"/>
      <c r="U357" s="14"/>
      <c r="V357" s="14"/>
      <c r="W357" s="14"/>
      <c r="X357" s="14"/>
      <c r="Y357" s="14"/>
      <c r="Z357" s="14"/>
    </row>
    <row r="358" spans="1:26" ht="12.75" customHeight="1">
      <c r="A358" s="19"/>
      <c r="B358" s="300"/>
      <c r="C358" s="19"/>
      <c r="D358" s="27"/>
      <c r="E358" s="20"/>
      <c r="F358" s="14"/>
      <c r="G358" s="14"/>
      <c r="H358" s="14"/>
      <c r="I358" s="14"/>
      <c r="J358" s="14"/>
      <c r="K358" s="14"/>
      <c r="L358" s="14"/>
      <c r="M358" s="14"/>
      <c r="N358" s="14"/>
      <c r="O358" s="14"/>
      <c r="P358" s="14"/>
      <c r="Q358" s="14"/>
      <c r="R358" s="14"/>
      <c r="S358" s="14"/>
      <c r="T358" s="14"/>
      <c r="U358" s="14"/>
      <c r="V358" s="14"/>
      <c r="W358" s="14"/>
      <c r="X358" s="14"/>
      <c r="Y358" s="14"/>
      <c r="Z358" s="14"/>
    </row>
    <row r="359" spans="1:26" ht="12.75" customHeight="1">
      <c r="A359" s="19"/>
      <c r="B359" s="300"/>
      <c r="C359" s="19"/>
      <c r="D359" s="27"/>
      <c r="E359" s="20"/>
      <c r="F359" s="14"/>
      <c r="G359" s="14"/>
      <c r="H359" s="14"/>
      <c r="I359" s="14"/>
      <c r="J359" s="14"/>
      <c r="K359" s="14"/>
      <c r="L359" s="14"/>
      <c r="M359" s="14"/>
      <c r="N359" s="14"/>
      <c r="O359" s="14"/>
      <c r="P359" s="14"/>
      <c r="Q359" s="14"/>
      <c r="R359" s="14"/>
      <c r="S359" s="14"/>
      <c r="T359" s="14"/>
      <c r="U359" s="14"/>
      <c r="V359" s="14"/>
      <c r="W359" s="14"/>
      <c r="X359" s="14"/>
      <c r="Y359" s="14"/>
      <c r="Z359" s="14"/>
    </row>
    <row r="360" spans="1:26" ht="12.75" customHeight="1">
      <c r="A360" s="19"/>
      <c r="B360" s="300"/>
      <c r="C360" s="19"/>
      <c r="D360" s="27"/>
      <c r="E360" s="20"/>
      <c r="F360" s="14"/>
      <c r="G360" s="14"/>
      <c r="H360" s="14"/>
      <c r="I360" s="14"/>
      <c r="J360" s="14"/>
      <c r="K360" s="14"/>
      <c r="L360" s="14"/>
      <c r="M360" s="14"/>
      <c r="N360" s="14"/>
      <c r="O360" s="14"/>
      <c r="P360" s="14"/>
      <c r="Q360" s="14"/>
      <c r="R360" s="14"/>
      <c r="S360" s="14"/>
      <c r="T360" s="14"/>
      <c r="U360" s="14"/>
      <c r="V360" s="14"/>
      <c r="W360" s="14"/>
      <c r="X360" s="14"/>
      <c r="Y360" s="14"/>
      <c r="Z360" s="14"/>
    </row>
    <row r="361" spans="1:26" ht="12.75" customHeight="1">
      <c r="A361" s="19"/>
      <c r="B361" s="300"/>
      <c r="C361" s="19"/>
      <c r="D361" s="27"/>
      <c r="E361" s="20"/>
      <c r="F361" s="14"/>
      <c r="G361" s="14"/>
      <c r="H361" s="14"/>
      <c r="I361" s="14"/>
      <c r="J361" s="14"/>
      <c r="K361" s="14"/>
      <c r="L361" s="14"/>
      <c r="M361" s="14"/>
      <c r="N361" s="14"/>
      <c r="O361" s="14"/>
      <c r="P361" s="14"/>
      <c r="Q361" s="14"/>
      <c r="R361" s="14"/>
      <c r="S361" s="14"/>
      <c r="T361" s="14"/>
      <c r="U361" s="14"/>
      <c r="V361" s="14"/>
      <c r="W361" s="14"/>
      <c r="X361" s="14"/>
      <c r="Y361" s="14"/>
      <c r="Z361" s="14"/>
    </row>
    <row r="362" spans="1:26" ht="12.75" customHeight="1">
      <c r="A362" s="19"/>
      <c r="B362" s="300"/>
      <c r="C362" s="19"/>
      <c r="D362" s="27"/>
      <c r="E362" s="20"/>
      <c r="F362" s="14"/>
      <c r="G362" s="14"/>
      <c r="H362" s="14"/>
      <c r="I362" s="14"/>
      <c r="J362" s="14"/>
      <c r="K362" s="14"/>
      <c r="L362" s="14"/>
      <c r="M362" s="14"/>
      <c r="N362" s="14"/>
      <c r="O362" s="14"/>
      <c r="P362" s="14"/>
      <c r="Q362" s="14"/>
      <c r="R362" s="14"/>
      <c r="S362" s="14"/>
      <c r="T362" s="14"/>
      <c r="U362" s="14"/>
      <c r="V362" s="14"/>
      <c r="W362" s="14"/>
      <c r="X362" s="14"/>
      <c r="Y362" s="14"/>
      <c r="Z362" s="14"/>
    </row>
    <row r="363" spans="1:26" ht="12.75" customHeight="1">
      <c r="A363" s="19"/>
      <c r="B363" s="300"/>
      <c r="C363" s="19"/>
      <c r="D363" s="27"/>
      <c r="E363" s="20"/>
      <c r="F363" s="14"/>
      <c r="G363" s="14"/>
      <c r="H363" s="14"/>
      <c r="I363" s="14"/>
      <c r="J363" s="14"/>
      <c r="K363" s="14"/>
      <c r="L363" s="14"/>
      <c r="M363" s="14"/>
      <c r="N363" s="14"/>
      <c r="O363" s="14"/>
      <c r="P363" s="14"/>
      <c r="Q363" s="14"/>
      <c r="R363" s="14"/>
      <c r="S363" s="14"/>
      <c r="T363" s="14"/>
      <c r="U363" s="14"/>
      <c r="V363" s="14"/>
      <c r="W363" s="14"/>
      <c r="X363" s="14"/>
      <c r="Y363" s="14"/>
      <c r="Z363" s="14"/>
    </row>
    <row r="364" spans="1:26" ht="12.75" customHeight="1">
      <c r="A364" s="19"/>
      <c r="B364" s="300"/>
      <c r="C364" s="19"/>
      <c r="D364" s="27"/>
      <c r="E364" s="20"/>
      <c r="F364" s="14"/>
      <c r="G364" s="14"/>
      <c r="H364" s="14"/>
      <c r="I364" s="14"/>
      <c r="J364" s="14"/>
      <c r="K364" s="14"/>
      <c r="L364" s="14"/>
      <c r="M364" s="14"/>
      <c r="N364" s="14"/>
      <c r="O364" s="14"/>
      <c r="P364" s="14"/>
      <c r="Q364" s="14"/>
      <c r="R364" s="14"/>
      <c r="S364" s="14"/>
      <c r="T364" s="14"/>
      <c r="U364" s="14"/>
      <c r="V364" s="14"/>
      <c r="W364" s="14"/>
      <c r="X364" s="14"/>
      <c r="Y364" s="14"/>
      <c r="Z364" s="14"/>
    </row>
    <row r="365" spans="1:26" ht="12.75" customHeight="1">
      <c r="A365" s="19"/>
      <c r="B365" s="300"/>
      <c r="C365" s="19"/>
      <c r="D365" s="27"/>
      <c r="E365" s="20"/>
      <c r="F365" s="14"/>
      <c r="G365" s="14"/>
      <c r="H365" s="14"/>
      <c r="I365" s="14"/>
      <c r="J365" s="14"/>
      <c r="K365" s="14"/>
      <c r="L365" s="14"/>
      <c r="M365" s="14"/>
      <c r="N365" s="14"/>
      <c r="O365" s="14"/>
      <c r="P365" s="14"/>
      <c r="Q365" s="14"/>
      <c r="R365" s="14"/>
      <c r="S365" s="14"/>
      <c r="T365" s="14"/>
      <c r="U365" s="14"/>
      <c r="V365" s="14"/>
      <c r="W365" s="14"/>
      <c r="X365" s="14"/>
      <c r="Y365" s="14"/>
      <c r="Z365" s="14"/>
    </row>
    <row r="366" spans="1:26" ht="12.75" customHeight="1">
      <c r="A366" s="19"/>
      <c r="B366" s="300"/>
      <c r="C366" s="19"/>
      <c r="D366" s="27"/>
      <c r="E366" s="20"/>
      <c r="F366" s="14"/>
      <c r="G366" s="14"/>
      <c r="H366" s="14"/>
      <c r="I366" s="14"/>
      <c r="J366" s="14"/>
      <c r="K366" s="14"/>
      <c r="L366" s="14"/>
      <c r="M366" s="14"/>
      <c r="N366" s="14"/>
      <c r="O366" s="14"/>
      <c r="P366" s="14"/>
      <c r="Q366" s="14"/>
      <c r="R366" s="14"/>
      <c r="S366" s="14"/>
      <c r="T366" s="14"/>
      <c r="U366" s="14"/>
      <c r="V366" s="14"/>
      <c r="W366" s="14"/>
      <c r="X366" s="14"/>
      <c r="Y366" s="14"/>
      <c r="Z366" s="14"/>
    </row>
    <row r="367" spans="1:26" ht="12.75" customHeight="1">
      <c r="A367" s="19"/>
      <c r="B367" s="300"/>
      <c r="C367" s="19"/>
      <c r="D367" s="27"/>
      <c r="E367" s="20"/>
      <c r="F367" s="14"/>
      <c r="G367" s="14"/>
      <c r="H367" s="14"/>
      <c r="I367" s="14"/>
      <c r="J367" s="14"/>
      <c r="K367" s="14"/>
      <c r="L367" s="14"/>
      <c r="M367" s="14"/>
      <c r="N367" s="14"/>
      <c r="O367" s="14"/>
      <c r="P367" s="14"/>
      <c r="Q367" s="14"/>
      <c r="R367" s="14"/>
      <c r="S367" s="14"/>
      <c r="T367" s="14"/>
      <c r="U367" s="14"/>
      <c r="V367" s="14"/>
      <c r="W367" s="14"/>
      <c r="X367" s="14"/>
      <c r="Y367" s="14"/>
      <c r="Z367" s="14"/>
    </row>
    <row r="368" spans="1:26" ht="12.75" customHeight="1">
      <c r="A368" s="19"/>
      <c r="B368" s="300"/>
      <c r="C368" s="19"/>
      <c r="D368" s="27"/>
      <c r="E368" s="20"/>
      <c r="F368" s="14"/>
      <c r="G368" s="14"/>
      <c r="H368" s="14"/>
      <c r="I368" s="14"/>
      <c r="J368" s="14"/>
      <c r="K368" s="14"/>
      <c r="L368" s="14"/>
      <c r="M368" s="14"/>
      <c r="N368" s="14"/>
      <c r="O368" s="14"/>
      <c r="P368" s="14"/>
      <c r="Q368" s="14"/>
      <c r="R368" s="14"/>
      <c r="S368" s="14"/>
      <c r="T368" s="14"/>
      <c r="U368" s="14"/>
      <c r="V368" s="14"/>
      <c r="W368" s="14"/>
      <c r="X368" s="14"/>
      <c r="Y368" s="14"/>
      <c r="Z368" s="14"/>
    </row>
    <row r="369" spans="1:26" ht="12.75" customHeight="1">
      <c r="A369" s="19"/>
      <c r="B369" s="300"/>
      <c r="C369" s="19"/>
      <c r="D369" s="27"/>
      <c r="E369" s="20"/>
      <c r="F369" s="14"/>
      <c r="G369" s="14"/>
      <c r="H369" s="14"/>
      <c r="I369" s="14"/>
      <c r="J369" s="14"/>
      <c r="K369" s="14"/>
      <c r="L369" s="14"/>
      <c r="M369" s="14"/>
      <c r="N369" s="14"/>
      <c r="O369" s="14"/>
      <c r="P369" s="14"/>
      <c r="Q369" s="14"/>
      <c r="R369" s="14"/>
      <c r="S369" s="14"/>
      <c r="T369" s="14"/>
      <c r="U369" s="14"/>
      <c r="V369" s="14"/>
      <c r="W369" s="14"/>
      <c r="X369" s="14"/>
      <c r="Y369" s="14"/>
      <c r="Z369" s="14"/>
    </row>
    <row r="370" spans="1:26" ht="12.75" customHeight="1">
      <c r="A370" s="19"/>
      <c r="B370" s="300"/>
      <c r="C370" s="19"/>
      <c r="D370" s="27"/>
      <c r="E370" s="20"/>
      <c r="F370" s="14"/>
      <c r="G370" s="14"/>
      <c r="H370" s="14"/>
      <c r="I370" s="14"/>
      <c r="J370" s="14"/>
      <c r="K370" s="14"/>
      <c r="L370" s="14"/>
      <c r="M370" s="14"/>
      <c r="N370" s="14"/>
      <c r="O370" s="14"/>
      <c r="P370" s="14"/>
      <c r="Q370" s="14"/>
      <c r="R370" s="14"/>
      <c r="S370" s="14"/>
      <c r="T370" s="14"/>
      <c r="U370" s="14"/>
      <c r="V370" s="14"/>
      <c r="W370" s="14"/>
      <c r="X370" s="14"/>
      <c r="Y370" s="14"/>
      <c r="Z370" s="14"/>
    </row>
    <row r="371" spans="1:26" ht="12.75" customHeight="1">
      <c r="A371" s="19"/>
      <c r="B371" s="300"/>
      <c r="C371" s="19"/>
      <c r="D371" s="27"/>
      <c r="E371" s="20"/>
      <c r="F371" s="14"/>
      <c r="G371" s="14"/>
      <c r="H371" s="14"/>
      <c r="I371" s="14"/>
      <c r="J371" s="14"/>
      <c r="K371" s="14"/>
      <c r="L371" s="14"/>
      <c r="M371" s="14"/>
      <c r="N371" s="14"/>
      <c r="O371" s="14"/>
      <c r="P371" s="14"/>
      <c r="Q371" s="14"/>
      <c r="R371" s="14"/>
      <c r="S371" s="14"/>
      <c r="T371" s="14"/>
      <c r="U371" s="14"/>
      <c r="V371" s="14"/>
      <c r="W371" s="14"/>
      <c r="X371" s="14"/>
      <c r="Y371" s="14"/>
      <c r="Z371" s="14"/>
    </row>
    <row r="372" spans="1:26" ht="12.75" customHeight="1">
      <c r="A372" s="19"/>
      <c r="B372" s="300"/>
      <c r="C372" s="19"/>
      <c r="D372" s="27"/>
      <c r="E372" s="20"/>
      <c r="F372" s="14"/>
      <c r="G372" s="14"/>
      <c r="H372" s="14"/>
      <c r="I372" s="14"/>
      <c r="J372" s="14"/>
      <c r="K372" s="14"/>
      <c r="L372" s="14"/>
      <c r="M372" s="14"/>
      <c r="N372" s="14"/>
      <c r="O372" s="14"/>
      <c r="P372" s="14"/>
      <c r="Q372" s="14"/>
      <c r="R372" s="14"/>
      <c r="S372" s="14"/>
      <c r="T372" s="14"/>
      <c r="U372" s="14"/>
      <c r="V372" s="14"/>
      <c r="W372" s="14"/>
      <c r="X372" s="14"/>
      <c r="Y372" s="14"/>
      <c r="Z372" s="14"/>
    </row>
    <row r="373" spans="1:26" ht="12.75" customHeight="1">
      <c r="A373" s="19"/>
      <c r="B373" s="300"/>
      <c r="C373" s="19"/>
      <c r="D373" s="27"/>
      <c r="E373" s="20"/>
      <c r="F373" s="14"/>
      <c r="G373" s="14"/>
      <c r="H373" s="14"/>
      <c r="I373" s="14"/>
      <c r="J373" s="14"/>
      <c r="K373" s="14"/>
      <c r="L373" s="14"/>
      <c r="M373" s="14"/>
      <c r="N373" s="14"/>
      <c r="O373" s="14"/>
      <c r="P373" s="14"/>
      <c r="Q373" s="14"/>
      <c r="R373" s="14"/>
      <c r="S373" s="14"/>
      <c r="T373" s="14"/>
      <c r="U373" s="14"/>
      <c r="V373" s="14"/>
      <c r="W373" s="14"/>
      <c r="X373" s="14"/>
      <c r="Y373" s="14"/>
      <c r="Z373" s="14"/>
    </row>
    <row r="374" spans="1:26" ht="12.75" customHeight="1">
      <c r="A374" s="19"/>
      <c r="B374" s="300"/>
      <c r="C374" s="19"/>
      <c r="D374" s="27"/>
      <c r="E374" s="20"/>
      <c r="F374" s="14"/>
      <c r="G374" s="14"/>
      <c r="H374" s="14"/>
      <c r="I374" s="14"/>
      <c r="J374" s="14"/>
      <c r="K374" s="14"/>
      <c r="L374" s="14"/>
      <c r="M374" s="14"/>
      <c r="N374" s="14"/>
      <c r="O374" s="14"/>
      <c r="P374" s="14"/>
      <c r="Q374" s="14"/>
      <c r="R374" s="14"/>
      <c r="S374" s="14"/>
      <c r="T374" s="14"/>
      <c r="U374" s="14"/>
      <c r="V374" s="14"/>
      <c r="W374" s="14"/>
      <c r="X374" s="14"/>
      <c r="Y374" s="14"/>
      <c r="Z374" s="14"/>
    </row>
    <row r="375" spans="1:26" ht="12.75" customHeight="1">
      <c r="A375" s="19"/>
      <c r="B375" s="300"/>
      <c r="C375" s="19"/>
      <c r="D375" s="27"/>
      <c r="E375" s="20"/>
      <c r="F375" s="14"/>
      <c r="G375" s="14"/>
      <c r="H375" s="14"/>
      <c r="I375" s="14"/>
      <c r="J375" s="14"/>
      <c r="K375" s="14"/>
      <c r="L375" s="14"/>
      <c r="M375" s="14"/>
      <c r="N375" s="14"/>
      <c r="O375" s="14"/>
      <c r="P375" s="14"/>
      <c r="Q375" s="14"/>
      <c r="R375" s="14"/>
      <c r="S375" s="14"/>
      <c r="T375" s="14"/>
      <c r="U375" s="14"/>
      <c r="V375" s="14"/>
      <c r="W375" s="14"/>
      <c r="X375" s="14"/>
      <c r="Y375" s="14"/>
      <c r="Z375" s="14"/>
    </row>
    <row r="376" spans="1:26" ht="12.75" customHeight="1">
      <c r="A376" s="19"/>
      <c r="B376" s="300"/>
      <c r="C376" s="19"/>
      <c r="D376" s="27"/>
      <c r="E376" s="20"/>
      <c r="F376" s="14"/>
      <c r="G376" s="14"/>
      <c r="H376" s="14"/>
      <c r="I376" s="14"/>
      <c r="J376" s="14"/>
      <c r="K376" s="14"/>
      <c r="L376" s="14"/>
      <c r="M376" s="14"/>
      <c r="N376" s="14"/>
      <c r="O376" s="14"/>
      <c r="P376" s="14"/>
      <c r="Q376" s="14"/>
      <c r="R376" s="14"/>
      <c r="S376" s="14"/>
      <c r="T376" s="14"/>
      <c r="U376" s="14"/>
      <c r="V376" s="14"/>
      <c r="W376" s="14"/>
      <c r="X376" s="14"/>
      <c r="Y376" s="14"/>
      <c r="Z376" s="14"/>
    </row>
    <row r="377" spans="1:26" ht="12.75" customHeight="1">
      <c r="A377" s="19"/>
      <c r="B377" s="300"/>
      <c r="C377" s="19"/>
      <c r="D377" s="27"/>
      <c r="E377" s="20"/>
      <c r="F377" s="14"/>
      <c r="G377" s="14"/>
      <c r="H377" s="14"/>
      <c r="I377" s="14"/>
      <c r="J377" s="14"/>
      <c r="K377" s="14"/>
      <c r="L377" s="14"/>
      <c r="M377" s="14"/>
      <c r="N377" s="14"/>
      <c r="O377" s="14"/>
      <c r="P377" s="14"/>
      <c r="Q377" s="14"/>
      <c r="R377" s="14"/>
      <c r="S377" s="14"/>
      <c r="T377" s="14"/>
      <c r="U377" s="14"/>
      <c r="V377" s="14"/>
      <c r="W377" s="14"/>
      <c r="X377" s="14"/>
      <c r="Y377" s="14"/>
      <c r="Z377" s="14"/>
    </row>
    <row r="378" spans="1:26" ht="12.75" customHeight="1">
      <c r="A378" s="19"/>
      <c r="B378" s="300"/>
      <c r="C378" s="19"/>
      <c r="D378" s="27"/>
      <c r="E378" s="20"/>
      <c r="F378" s="14"/>
      <c r="G378" s="14"/>
      <c r="H378" s="14"/>
      <c r="I378" s="14"/>
      <c r="J378" s="14"/>
      <c r="K378" s="14"/>
      <c r="L378" s="14"/>
      <c r="M378" s="14"/>
      <c r="N378" s="14"/>
      <c r="O378" s="14"/>
      <c r="P378" s="14"/>
      <c r="Q378" s="14"/>
      <c r="R378" s="14"/>
      <c r="S378" s="14"/>
      <c r="T378" s="14"/>
      <c r="U378" s="14"/>
      <c r="V378" s="14"/>
      <c r="W378" s="14"/>
      <c r="X378" s="14"/>
      <c r="Y378" s="14"/>
      <c r="Z378" s="14"/>
    </row>
    <row r="379" spans="1:26" ht="12.75" customHeight="1">
      <c r="A379" s="19"/>
      <c r="B379" s="300"/>
      <c r="C379" s="19"/>
      <c r="D379" s="27"/>
      <c r="E379" s="20"/>
      <c r="F379" s="14"/>
      <c r="G379" s="14"/>
      <c r="H379" s="14"/>
      <c r="I379" s="14"/>
      <c r="J379" s="14"/>
      <c r="K379" s="14"/>
      <c r="L379" s="14"/>
      <c r="M379" s="14"/>
      <c r="N379" s="14"/>
      <c r="O379" s="14"/>
      <c r="P379" s="14"/>
      <c r="Q379" s="14"/>
      <c r="R379" s="14"/>
      <c r="S379" s="14"/>
      <c r="T379" s="14"/>
      <c r="U379" s="14"/>
      <c r="V379" s="14"/>
      <c r="W379" s="14"/>
      <c r="X379" s="14"/>
      <c r="Y379" s="14"/>
      <c r="Z379" s="14"/>
    </row>
    <row r="380" spans="1:26" ht="12.75" customHeight="1">
      <c r="A380" s="19"/>
      <c r="B380" s="300"/>
      <c r="C380" s="19"/>
      <c r="D380" s="27"/>
      <c r="E380" s="20"/>
      <c r="F380" s="14"/>
      <c r="G380" s="14"/>
      <c r="H380" s="14"/>
      <c r="I380" s="14"/>
      <c r="J380" s="14"/>
      <c r="K380" s="14"/>
      <c r="L380" s="14"/>
      <c r="M380" s="14"/>
      <c r="N380" s="14"/>
      <c r="O380" s="14"/>
      <c r="P380" s="14"/>
      <c r="Q380" s="14"/>
      <c r="R380" s="14"/>
      <c r="S380" s="14"/>
      <c r="T380" s="14"/>
      <c r="U380" s="14"/>
      <c r="V380" s="14"/>
      <c r="W380" s="14"/>
      <c r="X380" s="14"/>
      <c r="Y380" s="14"/>
      <c r="Z380" s="14"/>
    </row>
    <row r="381" spans="1:26" ht="12.75" customHeight="1">
      <c r="A381" s="19"/>
      <c r="B381" s="300"/>
      <c r="C381" s="19"/>
      <c r="D381" s="27"/>
      <c r="E381" s="20"/>
      <c r="F381" s="14"/>
      <c r="G381" s="14"/>
      <c r="H381" s="14"/>
      <c r="I381" s="14"/>
      <c r="J381" s="14"/>
      <c r="K381" s="14"/>
      <c r="L381" s="14"/>
      <c r="M381" s="14"/>
      <c r="N381" s="14"/>
      <c r="O381" s="14"/>
      <c r="P381" s="14"/>
      <c r="Q381" s="14"/>
      <c r="R381" s="14"/>
      <c r="S381" s="14"/>
      <c r="T381" s="14"/>
      <c r="U381" s="14"/>
      <c r="V381" s="14"/>
      <c r="W381" s="14"/>
      <c r="X381" s="14"/>
      <c r="Y381" s="14"/>
      <c r="Z381" s="14"/>
    </row>
    <row r="382" spans="1:26" ht="12.75" customHeight="1">
      <c r="A382" s="19"/>
      <c r="B382" s="300"/>
      <c r="C382" s="19"/>
      <c r="D382" s="27"/>
      <c r="E382" s="20"/>
      <c r="F382" s="14"/>
      <c r="G382" s="14"/>
      <c r="H382" s="14"/>
      <c r="I382" s="14"/>
      <c r="J382" s="14"/>
      <c r="K382" s="14"/>
      <c r="L382" s="14"/>
      <c r="M382" s="14"/>
      <c r="N382" s="14"/>
      <c r="O382" s="14"/>
      <c r="P382" s="14"/>
      <c r="Q382" s="14"/>
      <c r="R382" s="14"/>
      <c r="S382" s="14"/>
      <c r="T382" s="14"/>
      <c r="U382" s="14"/>
      <c r="V382" s="14"/>
      <c r="W382" s="14"/>
      <c r="X382" s="14"/>
      <c r="Y382" s="14"/>
      <c r="Z382" s="14"/>
    </row>
    <row r="383" spans="1:26" ht="12.75" customHeight="1">
      <c r="A383" s="19"/>
      <c r="B383" s="300"/>
      <c r="C383" s="19"/>
      <c r="D383" s="27"/>
      <c r="E383" s="20"/>
      <c r="F383" s="14"/>
      <c r="G383" s="14"/>
      <c r="H383" s="14"/>
      <c r="I383" s="14"/>
      <c r="J383" s="14"/>
      <c r="K383" s="14"/>
      <c r="L383" s="14"/>
      <c r="M383" s="14"/>
      <c r="N383" s="14"/>
      <c r="O383" s="14"/>
      <c r="P383" s="14"/>
      <c r="Q383" s="14"/>
      <c r="R383" s="14"/>
      <c r="S383" s="14"/>
      <c r="T383" s="14"/>
      <c r="U383" s="14"/>
      <c r="V383" s="14"/>
      <c r="W383" s="14"/>
      <c r="X383" s="14"/>
      <c r="Y383" s="14"/>
      <c r="Z383" s="14"/>
    </row>
    <row r="384" spans="1:26" ht="12.75" customHeight="1">
      <c r="A384" s="19"/>
      <c r="B384" s="300"/>
      <c r="C384" s="19"/>
      <c r="D384" s="27"/>
      <c r="E384" s="20"/>
      <c r="F384" s="14"/>
      <c r="G384" s="14"/>
      <c r="H384" s="14"/>
      <c r="I384" s="14"/>
      <c r="J384" s="14"/>
      <c r="K384" s="14"/>
      <c r="L384" s="14"/>
      <c r="M384" s="14"/>
      <c r="N384" s="14"/>
      <c r="O384" s="14"/>
      <c r="P384" s="14"/>
      <c r="Q384" s="14"/>
      <c r="R384" s="14"/>
      <c r="S384" s="14"/>
      <c r="T384" s="14"/>
      <c r="U384" s="14"/>
      <c r="V384" s="14"/>
      <c r="W384" s="14"/>
      <c r="X384" s="14"/>
      <c r="Y384" s="14"/>
      <c r="Z384" s="14"/>
    </row>
    <row r="385" spans="1:26" ht="12.75" customHeight="1">
      <c r="A385" s="19"/>
      <c r="B385" s="300"/>
      <c r="C385" s="19"/>
      <c r="D385" s="27"/>
      <c r="E385" s="20"/>
      <c r="F385" s="14"/>
      <c r="G385" s="14"/>
      <c r="H385" s="14"/>
      <c r="I385" s="14"/>
      <c r="J385" s="14"/>
      <c r="K385" s="14"/>
      <c r="L385" s="14"/>
      <c r="M385" s="14"/>
      <c r="N385" s="14"/>
      <c r="O385" s="14"/>
      <c r="P385" s="14"/>
      <c r="Q385" s="14"/>
      <c r="R385" s="14"/>
      <c r="S385" s="14"/>
      <c r="T385" s="14"/>
      <c r="U385" s="14"/>
      <c r="V385" s="14"/>
      <c r="W385" s="14"/>
      <c r="X385" s="14"/>
      <c r="Y385" s="14"/>
      <c r="Z385" s="14"/>
    </row>
    <row r="386" spans="1:26" ht="12.75" customHeight="1">
      <c r="A386" s="19"/>
      <c r="B386" s="300"/>
      <c r="C386" s="19"/>
      <c r="D386" s="27"/>
      <c r="E386" s="20"/>
      <c r="F386" s="14"/>
      <c r="G386" s="14"/>
      <c r="H386" s="14"/>
      <c r="I386" s="14"/>
      <c r="J386" s="14"/>
      <c r="K386" s="14"/>
      <c r="L386" s="14"/>
      <c r="M386" s="14"/>
      <c r="N386" s="14"/>
      <c r="O386" s="14"/>
      <c r="P386" s="14"/>
      <c r="Q386" s="14"/>
      <c r="R386" s="14"/>
      <c r="S386" s="14"/>
      <c r="T386" s="14"/>
      <c r="U386" s="14"/>
      <c r="V386" s="14"/>
      <c r="W386" s="14"/>
      <c r="X386" s="14"/>
      <c r="Y386" s="14"/>
      <c r="Z386" s="14"/>
    </row>
    <row r="387" spans="1:26" ht="12.75" customHeight="1">
      <c r="A387" s="19"/>
      <c r="B387" s="300"/>
      <c r="C387" s="19"/>
      <c r="D387" s="27"/>
      <c r="E387" s="20"/>
      <c r="F387" s="14"/>
      <c r="G387" s="14"/>
      <c r="H387" s="14"/>
      <c r="I387" s="14"/>
      <c r="J387" s="14"/>
      <c r="K387" s="14"/>
      <c r="L387" s="14"/>
      <c r="M387" s="14"/>
      <c r="N387" s="14"/>
      <c r="O387" s="14"/>
      <c r="P387" s="14"/>
      <c r="Q387" s="14"/>
      <c r="R387" s="14"/>
      <c r="S387" s="14"/>
      <c r="T387" s="14"/>
      <c r="U387" s="14"/>
      <c r="V387" s="14"/>
      <c r="W387" s="14"/>
      <c r="X387" s="14"/>
      <c r="Y387" s="14"/>
      <c r="Z387" s="14"/>
    </row>
    <row r="388" spans="1:26" ht="12.75" customHeight="1">
      <c r="A388" s="19"/>
      <c r="B388" s="300"/>
      <c r="C388" s="19"/>
      <c r="D388" s="27"/>
      <c r="E388" s="20"/>
      <c r="F388" s="14"/>
      <c r="G388" s="14"/>
      <c r="H388" s="14"/>
      <c r="I388" s="14"/>
      <c r="J388" s="14"/>
      <c r="K388" s="14"/>
      <c r="L388" s="14"/>
      <c r="M388" s="14"/>
      <c r="N388" s="14"/>
      <c r="O388" s="14"/>
      <c r="P388" s="14"/>
      <c r="Q388" s="14"/>
      <c r="R388" s="14"/>
      <c r="S388" s="14"/>
      <c r="T388" s="14"/>
      <c r="U388" s="14"/>
      <c r="V388" s="14"/>
      <c r="W388" s="14"/>
      <c r="X388" s="14"/>
      <c r="Y388" s="14"/>
      <c r="Z388" s="14"/>
    </row>
    <row r="389" spans="1:26" ht="12.75" customHeight="1">
      <c r="A389" s="19"/>
      <c r="B389" s="300"/>
      <c r="C389" s="19"/>
      <c r="D389" s="27"/>
      <c r="E389" s="20"/>
      <c r="F389" s="14"/>
      <c r="G389" s="14"/>
      <c r="H389" s="14"/>
      <c r="I389" s="14"/>
      <c r="J389" s="14"/>
      <c r="K389" s="14"/>
      <c r="L389" s="14"/>
      <c r="M389" s="14"/>
      <c r="N389" s="14"/>
      <c r="O389" s="14"/>
      <c r="P389" s="14"/>
      <c r="Q389" s="14"/>
      <c r="R389" s="14"/>
      <c r="S389" s="14"/>
      <c r="T389" s="14"/>
      <c r="U389" s="14"/>
      <c r="V389" s="14"/>
      <c r="W389" s="14"/>
      <c r="X389" s="14"/>
      <c r="Y389" s="14"/>
      <c r="Z389" s="14"/>
    </row>
    <row r="390" spans="1:26" ht="12.75" customHeight="1">
      <c r="A390" s="19"/>
      <c r="B390" s="300"/>
      <c r="C390" s="19"/>
      <c r="D390" s="27"/>
      <c r="E390" s="20"/>
      <c r="F390" s="14"/>
      <c r="G390" s="14"/>
      <c r="H390" s="14"/>
      <c r="I390" s="14"/>
      <c r="J390" s="14"/>
      <c r="K390" s="14"/>
      <c r="L390" s="14"/>
      <c r="M390" s="14"/>
      <c r="N390" s="14"/>
      <c r="O390" s="14"/>
      <c r="P390" s="14"/>
      <c r="Q390" s="14"/>
      <c r="R390" s="14"/>
      <c r="S390" s="14"/>
      <c r="T390" s="14"/>
      <c r="U390" s="14"/>
      <c r="V390" s="14"/>
      <c r="W390" s="14"/>
      <c r="X390" s="14"/>
      <c r="Y390" s="14"/>
      <c r="Z390" s="14"/>
    </row>
    <row r="391" spans="1:26" ht="12.75" customHeight="1">
      <c r="A391" s="19"/>
      <c r="B391" s="300"/>
      <c r="C391" s="19"/>
      <c r="D391" s="27"/>
      <c r="E391" s="20"/>
      <c r="F391" s="14"/>
      <c r="G391" s="14"/>
      <c r="H391" s="14"/>
      <c r="I391" s="14"/>
      <c r="J391" s="14"/>
      <c r="K391" s="14"/>
      <c r="L391" s="14"/>
      <c r="M391" s="14"/>
      <c r="N391" s="14"/>
      <c r="O391" s="14"/>
      <c r="P391" s="14"/>
      <c r="Q391" s="14"/>
      <c r="R391" s="14"/>
      <c r="S391" s="14"/>
      <c r="T391" s="14"/>
      <c r="U391" s="14"/>
      <c r="V391" s="14"/>
      <c r="W391" s="14"/>
      <c r="X391" s="14"/>
      <c r="Y391" s="14"/>
      <c r="Z391" s="14"/>
    </row>
    <row r="392" spans="1:26" ht="12.75" customHeight="1">
      <c r="A392" s="19"/>
      <c r="B392" s="300"/>
      <c r="C392" s="19"/>
      <c r="D392" s="27"/>
      <c r="E392" s="20"/>
      <c r="F392" s="14"/>
      <c r="G392" s="14"/>
      <c r="H392" s="14"/>
      <c r="I392" s="14"/>
      <c r="J392" s="14"/>
      <c r="K392" s="14"/>
      <c r="L392" s="14"/>
      <c r="M392" s="14"/>
      <c r="N392" s="14"/>
      <c r="O392" s="14"/>
      <c r="P392" s="14"/>
      <c r="Q392" s="14"/>
      <c r="R392" s="14"/>
      <c r="S392" s="14"/>
      <c r="T392" s="14"/>
      <c r="U392" s="14"/>
      <c r="V392" s="14"/>
      <c r="W392" s="14"/>
      <c r="X392" s="14"/>
      <c r="Y392" s="14"/>
      <c r="Z392" s="14"/>
    </row>
    <row r="393" spans="1:26" ht="12.75" customHeight="1">
      <c r="A393" s="19"/>
      <c r="B393" s="300"/>
      <c r="C393" s="19"/>
      <c r="D393" s="27"/>
      <c r="E393" s="20"/>
      <c r="F393" s="14"/>
      <c r="G393" s="14"/>
      <c r="H393" s="14"/>
      <c r="I393" s="14"/>
      <c r="J393" s="14"/>
      <c r="K393" s="14"/>
      <c r="L393" s="14"/>
      <c r="M393" s="14"/>
      <c r="N393" s="14"/>
      <c r="O393" s="14"/>
      <c r="P393" s="14"/>
      <c r="Q393" s="14"/>
      <c r="R393" s="14"/>
      <c r="S393" s="14"/>
      <c r="T393" s="14"/>
      <c r="U393" s="14"/>
      <c r="V393" s="14"/>
      <c r="W393" s="14"/>
      <c r="X393" s="14"/>
      <c r="Y393" s="14"/>
      <c r="Z393" s="14"/>
    </row>
    <row r="394" spans="1:26" ht="12.75" customHeight="1">
      <c r="A394" s="19"/>
      <c r="B394" s="300"/>
      <c r="C394" s="19"/>
      <c r="D394" s="27"/>
      <c r="E394" s="20"/>
      <c r="F394" s="14"/>
      <c r="G394" s="14"/>
      <c r="H394" s="14"/>
      <c r="I394" s="14"/>
      <c r="J394" s="14"/>
      <c r="K394" s="14"/>
      <c r="L394" s="14"/>
      <c r="M394" s="14"/>
      <c r="N394" s="14"/>
      <c r="O394" s="14"/>
      <c r="P394" s="14"/>
      <c r="Q394" s="14"/>
      <c r="R394" s="14"/>
      <c r="S394" s="14"/>
      <c r="T394" s="14"/>
      <c r="U394" s="14"/>
      <c r="V394" s="14"/>
      <c r="W394" s="14"/>
      <c r="X394" s="14"/>
      <c r="Y394" s="14"/>
      <c r="Z394" s="14"/>
    </row>
    <row r="395" spans="1:26" ht="12.75" customHeight="1">
      <c r="A395" s="19"/>
      <c r="B395" s="300"/>
      <c r="C395" s="19"/>
      <c r="D395" s="27"/>
      <c r="E395" s="20"/>
      <c r="F395" s="14"/>
      <c r="G395" s="14"/>
      <c r="H395" s="14"/>
      <c r="I395" s="14"/>
      <c r="J395" s="14"/>
      <c r="K395" s="14"/>
      <c r="L395" s="14"/>
      <c r="M395" s="14"/>
      <c r="N395" s="14"/>
      <c r="O395" s="14"/>
      <c r="P395" s="14"/>
      <c r="Q395" s="14"/>
      <c r="R395" s="14"/>
      <c r="S395" s="14"/>
      <c r="T395" s="14"/>
      <c r="U395" s="14"/>
      <c r="V395" s="14"/>
      <c r="W395" s="14"/>
      <c r="X395" s="14"/>
      <c r="Y395" s="14"/>
      <c r="Z395" s="14"/>
    </row>
    <row r="396" spans="1:26" ht="12.75" customHeight="1">
      <c r="A396" s="19"/>
      <c r="B396" s="300"/>
      <c r="C396" s="19"/>
      <c r="D396" s="27"/>
      <c r="E396" s="20"/>
      <c r="F396" s="14"/>
      <c r="G396" s="14"/>
      <c r="H396" s="14"/>
      <c r="I396" s="14"/>
      <c r="J396" s="14"/>
      <c r="K396" s="14"/>
      <c r="L396" s="14"/>
      <c r="M396" s="14"/>
      <c r="N396" s="14"/>
      <c r="O396" s="14"/>
      <c r="P396" s="14"/>
      <c r="Q396" s="14"/>
      <c r="R396" s="14"/>
      <c r="S396" s="14"/>
      <c r="T396" s="14"/>
      <c r="U396" s="14"/>
      <c r="V396" s="14"/>
      <c r="W396" s="14"/>
      <c r="X396" s="14"/>
      <c r="Y396" s="14"/>
      <c r="Z396" s="14"/>
    </row>
    <row r="397" spans="1:26" ht="12.75" customHeight="1">
      <c r="A397" s="19"/>
      <c r="B397" s="300"/>
      <c r="C397" s="19"/>
      <c r="D397" s="27"/>
      <c r="E397" s="20"/>
      <c r="F397" s="14"/>
      <c r="G397" s="14"/>
      <c r="H397" s="14"/>
      <c r="I397" s="14"/>
      <c r="J397" s="14"/>
      <c r="K397" s="14"/>
      <c r="L397" s="14"/>
      <c r="M397" s="14"/>
      <c r="N397" s="14"/>
      <c r="O397" s="14"/>
      <c r="P397" s="14"/>
      <c r="Q397" s="14"/>
      <c r="R397" s="14"/>
      <c r="S397" s="14"/>
      <c r="T397" s="14"/>
      <c r="U397" s="14"/>
      <c r="V397" s="14"/>
      <c r="W397" s="14"/>
      <c r="X397" s="14"/>
      <c r="Y397" s="14"/>
      <c r="Z397" s="14"/>
    </row>
    <row r="398" spans="1:26" ht="12.75" customHeight="1">
      <c r="A398" s="19"/>
      <c r="B398" s="300"/>
      <c r="C398" s="19"/>
      <c r="D398" s="27"/>
      <c r="E398" s="20"/>
      <c r="F398" s="14"/>
      <c r="G398" s="14"/>
      <c r="H398" s="14"/>
      <c r="I398" s="14"/>
      <c r="J398" s="14"/>
      <c r="K398" s="14"/>
      <c r="L398" s="14"/>
      <c r="M398" s="14"/>
      <c r="N398" s="14"/>
      <c r="O398" s="14"/>
      <c r="P398" s="14"/>
      <c r="Q398" s="14"/>
      <c r="R398" s="14"/>
      <c r="S398" s="14"/>
      <c r="T398" s="14"/>
      <c r="U398" s="14"/>
      <c r="V398" s="14"/>
      <c r="W398" s="14"/>
      <c r="X398" s="14"/>
      <c r="Y398" s="14"/>
      <c r="Z398" s="14"/>
    </row>
    <row r="399" spans="1:26" ht="12.75" customHeight="1">
      <c r="A399" s="19"/>
      <c r="B399" s="300"/>
      <c r="C399" s="19"/>
      <c r="D399" s="27"/>
      <c r="E399" s="20"/>
      <c r="F399" s="14"/>
      <c r="G399" s="14"/>
      <c r="H399" s="14"/>
      <c r="I399" s="14"/>
      <c r="J399" s="14"/>
      <c r="K399" s="14"/>
      <c r="L399" s="14"/>
      <c r="M399" s="14"/>
      <c r="N399" s="14"/>
      <c r="O399" s="14"/>
      <c r="P399" s="14"/>
      <c r="Q399" s="14"/>
      <c r="R399" s="14"/>
      <c r="S399" s="14"/>
      <c r="T399" s="14"/>
      <c r="U399" s="14"/>
      <c r="V399" s="14"/>
      <c r="W399" s="14"/>
      <c r="X399" s="14"/>
      <c r="Y399" s="14"/>
      <c r="Z399" s="14"/>
    </row>
    <row r="400" spans="1:26" ht="12.75" customHeight="1">
      <c r="A400" s="19"/>
      <c r="B400" s="300"/>
      <c r="C400" s="19"/>
      <c r="D400" s="27"/>
      <c r="E400" s="20"/>
      <c r="F400" s="14"/>
      <c r="G400" s="14"/>
      <c r="H400" s="14"/>
      <c r="I400" s="14"/>
      <c r="J400" s="14"/>
      <c r="K400" s="14"/>
      <c r="L400" s="14"/>
      <c r="M400" s="14"/>
      <c r="N400" s="14"/>
      <c r="O400" s="14"/>
      <c r="P400" s="14"/>
      <c r="Q400" s="14"/>
      <c r="R400" s="14"/>
      <c r="S400" s="14"/>
      <c r="T400" s="14"/>
      <c r="U400" s="14"/>
      <c r="V400" s="14"/>
      <c r="W400" s="14"/>
      <c r="X400" s="14"/>
      <c r="Y400" s="14"/>
      <c r="Z400" s="14"/>
    </row>
    <row r="401" spans="1:26" ht="12.75" customHeight="1">
      <c r="A401" s="19"/>
      <c r="B401" s="300"/>
      <c r="C401" s="19"/>
      <c r="D401" s="27"/>
      <c r="E401" s="20"/>
      <c r="F401" s="14"/>
      <c r="G401" s="14"/>
      <c r="H401" s="14"/>
      <c r="I401" s="14"/>
      <c r="J401" s="14"/>
      <c r="K401" s="14"/>
      <c r="L401" s="14"/>
      <c r="M401" s="14"/>
      <c r="N401" s="14"/>
      <c r="O401" s="14"/>
      <c r="P401" s="14"/>
      <c r="Q401" s="14"/>
      <c r="R401" s="14"/>
      <c r="S401" s="14"/>
      <c r="T401" s="14"/>
      <c r="U401" s="14"/>
      <c r="V401" s="14"/>
      <c r="W401" s="14"/>
      <c r="X401" s="14"/>
      <c r="Y401" s="14"/>
      <c r="Z401" s="14"/>
    </row>
    <row r="402" spans="1:26" ht="12.75" customHeight="1">
      <c r="A402" s="19"/>
      <c r="B402" s="300"/>
      <c r="C402" s="19"/>
      <c r="D402" s="27"/>
      <c r="E402" s="20"/>
      <c r="F402" s="14"/>
      <c r="G402" s="14"/>
      <c r="H402" s="14"/>
      <c r="I402" s="14"/>
      <c r="J402" s="14"/>
      <c r="K402" s="14"/>
      <c r="L402" s="14"/>
      <c r="M402" s="14"/>
      <c r="N402" s="14"/>
      <c r="O402" s="14"/>
      <c r="P402" s="14"/>
      <c r="Q402" s="14"/>
      <c r="R402" s="14"/>
      <c r="S402" s="14"/>
      <c r="T402" s="14"/>
      <c r="U402" s="14"/>
      <c r="V402" s="14"/>
      <c r="W402" s="14"/>
      <c r="X402" s="14"/>
      <c r="Y402" s="14"/>
      <c r="Z402" s="14"/>
    </row>
    <row r="403" spans="1:26" ht="12.75" customHeight="1">
      <c r="A403" s="19"/>
      <c r="B403" s="300"/>
      <c r="C403" s="19"/>
      <c r="D403" s="27"/>
      <c r="E403" s="20"/>
      <c r="F403" s="14"/>
      <c r="G403" s="14"/>
      <c r="H403" s="14"/>
      <c r="I403" s="14"/>
      <c r="J403" s="14"/>
      <c r="K403" s="14"/>
      <c r="L403" s="14"/>
      <c r="M403" s="14"/>
      <c r="N403" s="14"/>
      <c r="O403" s="14"/>
      <c r="P403" s="14"/>
      <c r="Q403" s="14"/>
      <c r="R403" s="14"/>
      <c r="S403" s="14"/>
      <c r="T403" s="14"/>
      <c r="U403" s="14"/>
      <c r="V403" s="14"/>
      <c r="W403" s="14"/>
      <c r="X403" s="14"/>
      <c r="Y403" s="14"/>
      <c r="Z403" s="14"/>
    </row>
    <row r="404" spans="1:26" ht="12.75" customHeight="1">
      <c r="A404" s="19"/>
      <c r="B404" s="300"/>
      <c r="C404" s="19"/>
      <c r="D404" s="27"/>
      <c r="E404" s="20"/>
      <c r="F404" s="14"/>
      <c r="G404" s="14"/>
      <c r="H404" s="14"/>
      <c r="I404" s="14"/>
      <c r="J404" s="14"/>
      <c r="K404" s="14"/>
      <c r="L404" s="14"/>
      <c r="M404" s="14"/>
      <c r="N404" s="14"/>
      <c r="O404" s="14"/>
      <c r="P404" s="14"/>
      <c r="Q404" s="14"/>
      <c r="R404" s="14"/>
      <c r="S404" s="14"/>
      <c r="T404" s="14"/>
      <c r="U404" s="14"/>
      <c r="V404" s="14"/>
      <c r="W404" s="14"/>
      <c r="X404" s="14"/>
      <c r="Y404" s="14"/>
      <c r="Z404" s="14"/>
    </row>
    <row r="405" spans="1:26" ht="12.75" customHeight="1">
      <c r="A405" s="19"/>
      <c r="B405" s="300"/>
      <c r="C405" s="19"/>
      <c r="D405" s="27"/>
      <c r="E405" s="20"/>
      <c r="F405" s="14"/>
      <c r="G405" s="14"/>
      <c r="H405" s="14"/>
      <c r="I405" s="14"/>
      <c r="J405" s="14"/>
      <c r="K405" s="14"/>
      <c r="L405" s="14"/>
      <c r="M405" s="14"/>
      <c r="N405" s="14"/>
      <c r="O405" s="14"/>
      <c r="P405" s="14"/>
      <c r="Q405" s="14"/>
      <c r="R405" s="14"/>
      <c r="S405" s="14"/>
      <c r="T405" s="14"/>
      <c r="U405" s="14"/>
      <c r="V405" s="14"/>
      <c r="W405" s="14"/>
      <c r="X405" s="14"/>
      <c r="Y405" s="14"/>
      <c r="Z405" s="14"/>
    </row>
    <row r="406" spans="1:26" ht="12.75" customHeight="1">
      <c r="A406" s="19"/>
      <c r="B406" s="300"/>
      <c r="C406" s="19"/>
      <c r="D406" s="27"/>
      <c r="E406" s="20"/>
      <c r="F406" s="14"/>
      <c r="G406" s="14"/>
      <c r="H406" s="14"/>
      <c r="I406" s="14"/>
      <c r="J406" s="14"/>
      <c r="K406" s="14"/>
      <c r="L406" s="14"/>
      <c r="M406" s="14"/>
      <c r="N406" s="14"/>
      <c r="O406" s="14"/>
      <c r="P406" s="14"/>
      <c r="Q406" s="14"/>
      <c r="R406" s="14"/>
      <c r="S406" s="14"/>
      <c r="T406" s="14"/>
      <c r="U406" s="14"/>
      <c r="V406" s="14"/>
      <c r="W406" s="14"/>
      <c r="X406" s="14"/>
      <c r="Y406" s="14"/>
      <c r="Z406" s="14"/>
    </row>
    <row r="407" spans="1:26" ht="12.75" customHeight="1">
      <c r="A407" s="19"/>
      <c r="B407" s="300"/>
      <c r="C407" s="19"/>
      <c r="D407" s="27"/>
      <c r="E407" s="20"/>
      <c r="F407" s="14"/>
      <c r="G407" s="14"/>
      <c r="H407" s="14"/>
      <c r="I407" s="14"/>
      <c r="J407" s="14"/>
      <c r="K407" s="14"/>
      <c r="L407" s="14"/>
      <c r="M407" s="14"/>
      <c r="N407" s="14"/>
      <c r="O407" s="14"/>
      <c r="P407" s="14"/>
      <c r="Q407" s="14"/>
      <c r="R407" s="14"/>
      <c r="S407" s="14"/>
      <c r="T407" s="14"/>
      <c r="U407" s="14"/>
      <c r="V407" s="14"/>
      <c r="W407" s="14"/>
      <c r="X407" s="14"/>
      <c r="Y407" s="14"/>
      <c r="Z407" s="14"/>
    </row>
    <row r="408" spans="1:26" ht="12.75" customHeight="1">
      <c r="A408" s="19"/>
      <c r="B408" s="300"/>
      <c r="C408" s="19"/>
      <c r="D408" s="27"/>
      <c r="E408" s="20"/>
      <c r="F408" s="14"/>
      <c r="G408" s="14"/>
      <c r="H408" s="14"/>
      <c r="I408" s="14"/>
      <c r="J408" s="14"/>
      <c r="K408" s="14"/>
      <c r="L408" s="14"/>
      <c r="M408" s="14"/>
      <c r="N408" s="14"/>
      <c r="O408" s="14"/>
      <c r="P408" s="14"/>
      <c r="Q408" s="14"/>
      <c r="R408" s="14"/>
      <c r="S408" s="14"/>
      <c r="T408" s="14"/>
      <c r="U408" s="14"/>
      <c r="V408" s="14"/>
      <c r="W408" s="14"/>
      <c r="X408" s="14"/>
      <c r="Y408" s="14"/>
      <c r="Z408" s="14"/>
    </row>
    <row r="409" spans="1:26" ht="12.75" customHeight="1">
      <c r="A409" s="19"/>
      <c r="B409" s="300"/>
      <c r="C409" s="19"/>
      <c r="D409" s="27"/>
      <c r="E409" s="20"/>
      <c r="F409" s="14"/>
      <c r="G409" s="14"/>
      <c r="H409" s="14"/>
      <c r="I409" s="14"/>
      <c r="J409" s="14"/>
      <c r="K409" s="14"/>
      <c r="L409" s="14"/>
      <c r="M409" s="14"/>
      <c r="N409" s="14"/>
      <c r="O409" s="14"/>
      <c r="P409" s="14"/>
      <c r="Q409" s="14"/>
      <c r="R409" s="14"/>
      <c r="S409" s="14"/>
      <c r="T409" s="14"/>
      <c r="U409" s="14"/>
      <c r="V409" s="14"/>
      <c r="W409" s="14"/>
      <c r="X409" s="14"/>
      <c r="Y409" s="14"/>
      <c r="Z409" s="14"/>
    </row>
    <row r="410" spans="1:26" ht="12.75" customHeight="1">
      <c r="A410" s="19"/>
      <c r="B410" s="300"/>
      <c r="C410" s="19"/>
      <c r="D410" s="27"/>
      <c r="E410" s="20"/>
      <c r="F410" s="14"/>
      <c r="G410" s="14"/>
      <c r="H410" s="14"/>
      <c r="I410" s="14"/>
      <c r="J410" s="14"/>
      <c r="K410" s="14"/>
      <c r="L410" s="14"/>
      <c r="M410" s="14"/>
      <c r="N410" s="14"/>
      <c r="O410" s="14"/>
      <c r="P410" s="14"/>
      <c r="Q410" s="14"/>
      <c r="R410" s="14"/>
      <c r="S410" s="14"/>
      <c r="T410" s="14"/>
      <c r="U410" s="14"/>
      <c r="V410" s="14"/>
      <c r="W410" s="14"/>
      <c r="X410" s="14"/>
      <c r="Y410" s="14"/>
      <c r="Z410" s="14"/>
    </row>
    <row r="411" spans="1:26" ht="12.75" customHeight="1">
      <c r="A411" s="19"/>
      <c r="B411" s="300"/>
      <c r="C411" s="19"/>
      <c r="D411" s="27"/>
      <c r="E411" s="20"/>
      <c r="F411" s="14"/>
      <c r="G411" s="14"/>
      <c r="H411" s="14"/>
      <c r="I411" s="14"/>
      <c r="J411" s="14"/>
      <c r="K411" s="14"/>
      <c r="L411" s="14"/>
      <c r="M411" s="14"/>
      <c r="N411" s="14"/>
      <c r="O411" s="14"/>
      <c r="P411" s="14"/>
      <c r="Q411" s="14"/>
      <c r="R411" s="14"/>
      <c r="S411" s="14"/>
      <c r="T411" s="14"/>
      <c r="U411" s="14"/>
      <c r="V411" s="14"/>
      <c r="W411" s="14"/>
      <c r="X411" s="14"/>
      <c r="Y411" s="14"/>
      <c r="Z411" s="14"/>
    </row>
    <row r="412" spans="1:26" ht="12.75" customHeight="1">
      <c r="A412" s="19"/>
      <c r="B412" s="300"/>
      <c r="C412" s="19"/>
      <c r="D412" s="27"/>
      <c r="E412" s="20"/>
      <c r="F412" s="14"/>
      <c r="G412" s="14"/>
      <c r="H412" s="14"/>
      <c r="I412" s="14"/>
      <c r="J412" s="14"/>
      <c r="K412" s="14"/>
      <c r="L412" s="14"/>
      <c r="M412" s="14"/>
      <c r="N412" s="14"/>
      <c r="O412" s="14"/>
      <c r="P412" s="14"/>
      <c r="Q412" s="14"/>
      <c r="R412" s="14"/>
      <c r="S412" s="14"/>
      <c r="T412" s="14"/>
      <c r="U412" s="14"/>
      <c r="V412" s="14"/>
      <c r="W412" s="14"/>
      <c r="X412" s="14"/>
      <c r="Y412" s="14"/>
      <c r="Z412" s="14"/>
    </row>
    <row r="413" spans="1:26" ht="12.75" customHeight="1">
      <c r="A413" s="19"/>
      <c r="B413" s="300"/>
      <c r="C413" s="19"/>
      <c r="D413" s="27"/>
      <c r="E413" s="20"/>
      <c r="F413" s="14"/>
      <c r="G413" s="14"/>
      <c r="H413" s="14"/>
      <c r="I413" s="14"/>
      <c r="J413" s="14"/>
      <c r="K413" s="14"/>
      <c r="L413" s="14"/>
      <c r="M413" s="14"/>
      <c r="N413" s="14"/>
      <c r="O413" s="14"/>
      <c r="P413" s="14"/>
      <c r="Q413" s="14"/>
      <c r="R413" s="14"/>
      <c r="S413" s="14"/>
      <c r="T413" s="14"/>
      <c r="U413" s="14"/>
      <c r="V413" s="14"/>
      <c r="W413" s="14"/>
      <c r="X413" s="14"/>
      <c r="Y413" s="14"/>
      <c r="Z413" s="14"/>
    </row>
    <row r="414" spans="1:26" ht="12.75" customHeight="1">
      <c r="A414" s="19"/>
      <c r="B414" s="300"/>
      <c r="C414" s="19"/>
      <c r="D414" s="27"/>
      <c r="E414" s="20"/>
      <c r="F414" s="14"/>
      <c r="G414" s="14"/>
      <c r="H414" s="14"/>
      <c r="I414" s="14"/>
      <c r="J414" s="14"/>
      <c r="K414" s="14"/>
      <c r="L414" s="14"/>
      <c r="M414" s="14"/>
      <c r="N414" s="14"/>
      <c r="O414" s="14"/>
      <c r="P414" s="14"/>
      <c r="Q414" s="14"/>
      <c r="R414" s="14"/>
      <c r="S414" s="14"/>
      <c r="T414" s="14"/>
      <c r="U414" s="14"/>
      <c r="V414" s="14"/>
      <c r="W414" s="14"/>
      <c r="X414" s="14"/>
      <c r="Y414" s="14"/>
      <c r="Z414" s="14"/>
    </row>
    <row r="415" spans="1:26" ht="12.75" customHeight="1">
      <c r="A415" s="19"/>
      <c r="B415" s="300"/>
      <c r="C415" s="19"/>
      <c r="D415" s="27"/>
      <c r="E415" s="20"/>
      <c r="F415" s="14"/>
      <c r="G415" s="14"/>
      <c r="H415" s="14"/>
      <c r="I415" s="14"/>
      <c r="J415" s="14"/>
      <c r="K415" s="14"/>
      <c r="L415" s="14"/>
      <c r="M415" s="14"/>
      <c r="N415" s="14"/>
      <c r="O415" s="14"/>
      <c r="P415" s="14"/>
      <c r="Q415" s="14"/>
      <c r="R415" s="14"/>
      <c r="S415" s="14"/>
      <c r="T415" s="14"/>
      <c r="U415" s="14"/>
      <c r="V415" s="14"/>
      <c r="W415" s="14"/>
      <c r="X415" s="14"/>
      <c r="Y415" s="14"/>
      <c r="Z415" s="14"/>
    </row>
    <row r="416" spans="1:26" ht="12.75" customHeight="1">
      <c r="A416" s="19"/>
      <c r="B416" s="300"/>
      <c r="C416" s="19"/>
      <c r="D416" s="27"/>
      <c r="E416" s="20"/>
      <c r="F416" s="14"/>
      <c r="G416" s="14"/>
      <c r="H416" s="14"/>
      <c r="I416" s="14"/>
      <c r="J416" s="14"/>
      <c r="K416" s="14"/>
      <c r="L416" s="14"/>
      <c r="M416" s="14"/>
      <c r="N416" s="14"/>
      <c r="O416" s="14"/>
      <c r="P416" s="14"/>
      <c r="Q416" s="14"/>
      <c r="R416" s="14"/>
      <c r="S416" s="14"/>
      <c r="T416" s="14"/>
      <c r="U416" s="14"/>
      <c r="V416" s="14"/>
      <c r="W416" s="14"/>
      <c r="X416" s="14"/>
      <c r="Y416" s="14"/>
      <c r="Z416" s="14"/>
    </row>
    <row r="417" spans="1:26" ht="12.75" customHeight="1">
      <c r="A417" s="19"/>
      <c r="B417" s="300"/>
      <c r="C417" s="19"/>
      <c r="D417" s="27"/>
      <c r="E417" s="20"/>
      <c r="F417" s="14"/>
      <c r="G417" s="14"/>
      <c r="H417" s="14"/>
      <c r="I417" s="14"/>
      <c r="J417" s="14"/>
      <c r="K417" s="14"/>
      <c r="L417" s="14"/>
      <c r="M417" s="14"/>
      <c r="N417" s="14"/>
      <c r="O417" s="14"/>
      <c r="P417" s="14"/>
      <c r="Q417" s="14"/>
      <c r="R417" s="14"/>
      <c r="S417" s="14"/>
      <c r="T417" s="14"/>
      <c r="U417" s="14"/>
      <c r="V417" s="14"/>
      <c r="W417" s="14"/>
      <c r="X417" s="14"/>
      <c r="Y417" s="14"/>
      <c r="Z417" s="14"/>
    </row>
    <row r="418" spans="1:26" ht="12.75" customHeight="1">
      <c r="A418" s="19"/>
      <c r="B418" s="300"/>
      <c r="C418" s="19"/>
      <c r="D418" s="27"/>
      <c r="E418" s="20"/>
      <c r="F418" s="14"/>
      <c r="G418" s="14"/>
      <c r="H418" s="14"/>
      <c r="I418" s="14"/>
      <c r="J418" s="14"/>
      <c r="K418" s="14"/>
      <c r="L418" s="14"/>
      <c r="M418" s="14"/>
      <c r="N418" s="14"/>
      <c r="O418" s="14"/>
      <c r="P418" s="14"/>
      <c r="Q418" s="14"/>
      <c r="R418" s="14"/>
      <c r="S418" s="14"/>
      <c r="T418" s="14"/>
      <c r="U418" s="14"/>
      <c r="V418" s="14"/>
      <c r="W418" s="14"/>
      <c r="X418" s="14"/>
      <c r="Y418" s="14"/>
      <c r="Z418" s="14"/>
    </row>
    <row r="419" spans="1:26" ht="12.75" customHeight="1">
      <c r="A419" s="19"/>
      <c r="B419" s="300"/>
      <c r="C419" s="19"/>
      <c r="D419" s="27"/>
      <c r="E419" s="20"/>
      <c r="F419" s="14"/>
      <c r="G419" s="14"/>
      <c r="H419" s="14"/>
      <c r="I419" s="14"/>
      <c r="J419" s="14"/>
      <c r="K419" s="14"/>
      <c r="L419" s="14"/>
      <c r="M419" s="14"/>
      <c r="N419" s="14"/>
      <c r="O419" s="14"/>
      <c r="P419" s="14"/>
      <c r="Q419" s="14"/>
      <c r="R419" s="14"/>
      <c r="S419" s="14"/>
      <c r="T419" s="14"/>
      <c r="U419" s="14"/>
      <c r="V419" s="14"/>
      <c r="W419" s="14"/>
      <c r="X419" s="14"/>
      <c r="Y419" s="14"/>
      <c r="Z419" s="14"/>
    </row>
    <row r="420" spans="1:26" ht="12.75" customHeight="1">
      <c r="A420" s="19"/>
      <c r="B420" s="300"/>
      <c r="C420" s="19"/>
      <c r="D420" s="27"/>
      <c r="E420" s="20"/>
      <c r="F420" s="14"/>
      <c r="G420" s="14"/>
      <c r="H420" s="14"/>
      <c r="I420" s="14"/>
      <c r="J420" s="14"/>
      <c r="K420" s="14"/>
      <c r="L420" s="14"/>
      <c r="M420" s="14"/>
      <c r="N420" s="14"/>
      <c r="O420" s="14"/>
      <c r="P420" s="14"/>
      <c r="Q420" s="14"/>
      <c r="R420" s="14"/>
      <c r="S420" s="14"/>
      <c r="T420" s="14"/>
      <c r="U420" s="14"/>
      <c r="V420" s="14"/>
      <c r="W420" s="14"/>
      <c r="X420" s="14"/>
      <c r="Y420" s="14"/>
      <c r="Z420" s="14"/>
    </row>
    <row r="421" spans="1:26" ht="12.75" customHeight="1">
      <c r="A421" s="19"/>
      <c r="B421" s="300"/>
      <c r="C421" s="19"/>
      <c r="D421" s="27"/>
      <c r="E421" s="20"/>
      <c r="F421" s="14"/>
      <c r="G421" s="14"/>
      <c r="H421" s="14"/>
      <c r="I421" s="14"/>
      <c r="J421" s="14"/>
      <c r="K421" s="14"/>
      <c r="L421" s="14"/>
      <c r="M421" s="14"/>
      <c r="N421" s="14"/>
      <c r="O421" s="14"/>
      <c r="P421" s="14"/>
      <c r="Q421" s="14"/>
      <c r="R421" s="14"/>
      <c r="S421" s="14"/>
      <c r="T421" s="14"/>
      <c r="U421" s="14"/>
      <c r="V421" s="14"/>
      <c r="W421" s="14"/>
      <c r="X421" s="14"/>
      <c r="Y421" s="14"/>
      <c r="Z421" s="14"/>
    </row>
    <row r="422" spans="1:26" ht="12.75" customHeight="1">
      <c r="A422" s="19"/>
      <c r="B422" s="300"/>
      <c r="C422" s="19"/>
      <c r="D422" s="27"/>
      <c r="E422" s="20"/>
      <c r="F422" s="14"/>
      <c r="G422" s="14"/>
      <c r="H422" s="14"/>
      <c r="I422" s="14"/>
      <c r="J422" s="14"/>
      <c r="K422" s="14"/>
      <c r="L422" s="14"/>
      <c r="M422" s="14"/>
      <c r="N422" s="14"/>
      <c r="O422" s="14"/>
      <c r="P422" s="14"/>
      <c r="Q422" s="14"/>
      <c r="R422" s="14"/>
      <c r="S422" s="14"/>
      <c r="T422" s="14"/>
      <c r="U422" s="14"/>
      <c r="V422" s="14"/>
      <c r="W422" s="14"/>
      <c r="X422" s="14"/>
      <c r="Y422" s="14"/>
      <c r="Z422" s="14"/>
    </row>
    <row r="423" spans="1:26" ht="12.75" customHeight="1">
      <c r="A423" s="19"/>
      <c r="B423" s="300"/>
      <c r="C423" s="19"/>
      <c r="D423" s="27"/>
      <c r="E423" s="20"/>
      <c r="F423" s="14"/>
      <c r="G423" s="14"/>
      <c r="H423" s="14"/>
      <c r="I423" s="14"/>
      <c r="J423" s="14"/>
      <c r="K423" s="14"/>
      <c r="L423" s="14"/>
      <c r="M423" s="14"/>
      <c r="N423" s="14"/>
      <c r="O423" s="14"/>
      <c r="P423" s="14"/>
      <c r="Q423" s="14"/>
      <c r="R423" s="14"/>
      <c r="S423" s="14"/>
      <c r="T423" s="14"/>
      <c r="U423" s="14"/>
      <c r="V423" s="14"/>
      <c r="W423" s="14"/>
      <c r="X423" s="14"/>
      <c r="Y423" s="14"/>
      <c r="Z423" s="14"/>
    </row>
    <row r="424" spans="1:26" ht="12.75" customHeight="1">
      <c r="A424" s="19"/>
      <c r="B424" s="300"/>
      <c r="C424" s="19"/>
      <c r="D424" s="27"/>
      <c r="E424" s="20"/>
      <c r="F424" s="14"/>
      <c r="G424" s="14"/>
      <c r="H424" s="14"/>
      <c r="I424" s="14"/>
      <c r="J424" s="14"/>
      <c r="K424" s="14"/>
      <c r="L424" s="14"/>
      <c r="M424" s="14"/>
      <c r="N424" s="14"/>
      <c r="O424" s="14"/>
      <c r="P424" s="14"/>
      <c r="Q424" s="14"/>
      <c r="R424" s="14"/>
      <c r="S424" s="14"/>
      <c r="T424" s="14"/>
      <c r="U424" s="14"/>
      <c r="V424" s="14"/>
      <c r="W424" s="14"/>
      <c r="X424" s="14"/>
      <c r="Y424" s="14"/>
      <c r="Z424" s="14"/>
    </row>
    <row r="425" spans="1:26" ht="12.75" customHeight="1">
      <c r="A425" s="19"/>
      <c r="B425" s="300"/>
      <c r="C425" s="19"/>
      <c r="D425" s="27"/>
      <c r="E425" s="20"/>
      <c r="F425" s="14"/>
      <c r="G425" s="14"/>
      <c r="H425" s="14"/>
      <c r="I425" s="14"/>
      <c r="J425" s="14"/>
      <c r="K425" s="14"/>
      <c r="L425" s="14"/>
      <c r="M425" s="14"/>
      <c r="N425" s="14"/>
      <c r="O425" s="14"/>
      <c r="P425" s="14"/>
      <c r="Q425" s="14"/>
      <c r="R425" s="14"/>
      <c r="S425" s="14"/>
      <c r="T425" s="14"/>
      <c r="U425" s="14"/>
      <c r="V425" s="14"/>
      <c r="W425" s="14"/>
      <c r="X425" s="14"/>
      <c r="Y425" s="14"/>
      <c r="Z425" s="14"/>
    </row>
    <row r="426" spans="1:26" ht="12.75" customHeight="1">
      <c r="A426" s="19"/>
      <c r="B426" s="300"/>
      <c r="C426" s="19"/>
      <c r="D426" s="27"/>
      <c r="E426" s="20"/>
      <c r="F426" s="14"/>
      <c r="G426" s="14"/>
      <c r="H426" s="14"/>
      <c r="I426" s="14"/>
      <c r="J426" s="14"/>
      <c r="K426" s="14"/>
      <c r="L426" s="14"/>
      <c r="M426" s="14"/>
      <c r="N426" s="14"/>
      <c r="O426" s="14"/>
      <c r="P426" s="14"/>
      <c r="Q426" s="14"/>
      <c r="R426" s="14"/>
      <c r="S426" s="14"/>
      <c r="T426" s="14"/>
      <c r="U426" s="14"/>
      <c r="V426" s="14"/>
      <c r="W426" s="14"/>
      <c r="X426" s="14"/>
      <c r="Y426" s="14"/>
      <c r="Z426" s="14"/>
    </row>
    <row r="427" spans="1:26" ht="12.75" customHeight="1">
      <c r="A427" s="19"/>
      <c r="B427" s="300"/>
      <c r="C427" s="19"/>
      <c r="D427" s="27"/>
      <c r="E427" s="20"/>
      <c r="F427" s="14"/>
      <c r="G427" s="14"/>
      <c r="H427" s="14"/>
      <c r="I427" s="14"/>
      <c r="J427" s="14"/>
      <c r="K427" s="14"/>
      <c r="L427" s="14"/>
      <c r="M427" s="14"/>
      <c r="N427" s="14"/>
      <c r="O427" s="14"/>
      <c r="P427" s="14"/>
      <c r="Q427" s="14"/>
      <c r="R427" s="14"/>
      <c r="S427" s="14"/>
      <c r="T427" s="14"/>
      <c r="U427" s="14"/>
      <c r="V427" s="14"/>
      <c r="W427" s="14"/>
      <c r="X427" s="14"/>
      <c r="Y427" s="14"/>
      <c r="Z427" s="14"/>
    </row>
    <row r="428" spans="1:26" ht="12.75" customHeight="1">
      <c r="A428" s="19"/>
      <c r="B428" s="300"/>
      <c r="C428" s="19"/>
      <c r="D428" s="27"/>
      <c r="E428" s="20"/>
      <c r="F428" s="14"/>
      <c r="G428" s="14"/>
      <c r="H428" s="14"/>
      <c r="I428" s="14"/>
      <c r="J428" s="14"/>
      <c r="K428" s="14"/>
      <c r="L428" s="14"/>
      <c r="M428" s="14"/>
      <c r="N428" s="14"/>
      <c r="O428" s="14"/>
      <c r="P428" s="14"/>
      <c r="Q428" s="14"/>
      <c r="R428" s="14"/>
      <c r="S428" s="14"/>
      <c r="T428" s="14"/>
      <c r="U428" s="14"/>
      <c r="V428" s="14"/>
      <c r="W428" s="14"/>
      <c r="X428" s="14"/>
      <c r="Y428" s="14"/>
      <c r="Z428" s="14"/>
    </row>
    <row r="429" spans="1:26" ht="12.75" customHeight="1">
      <c r="A429" s="19"/>
      <c r="B429" s="300"/>
      <c r="C429" s="19"/>
      <c r="D429" s="27"/>
      <c r="E429" s="20"/>
      <c r="F429" s="14"/>
      <c r="G429" s="14"/>
      <c r="H429" s="14"/>
      <c r="I429" s="14"/>
      <c r="J429" s="14"/>
      <c r="K429" s="14"/>
      <c r="L429" s="14"/>
      <c r="M429" s="14"/>
      <c r="N429" s="14"/>
      <c r="O429" s="14"/>
      <c r="P429" s="14"/>
      <c r="Q429" s="14"/>
      <c r="R429" s="14"/>
      <c r="S429" s="14"/>
      <c r="T429" s="14"/>
      <c r="U429" s="14"/>
      <c r="V429" s="14"/>
      <c r="W429" s="14"/>
      <c r="X429" s="14"/>
      <c r="Y429" s="14"/>
      <c r="Z429" s="14"/>
    </row>
    <row r="430" spans="1:26" ht="12.75" customHeight="1">
      <c r="A430" s="19"/>
      <c r="B430" s="300"/>
      <c r="C430" s="19"/>
      <c r="D430" s="27"/>
      <c r="E430" s="20"/>
      <c r="F430" s="14"/>
      <c r="G430" s="14"/>
      <c r="H430" s="14"/>
      <c r="I430" s="14"/>
      <c r="J430" s="14"/>
      <c r="K430" s="14"/>
      <c r="L430" s="14"/>
      <c r="M430" s="14"/>
      <c r="N430" s="14"/>
      <c r="O430" s="14"/>
      <c r="P430" s="14"/>
      <c r="Q430" s="14"/>
      <c r="R430" s="14"/>
      <c r="S430" s="14"/>
      <c r="T430" s="14"/>
      <c r="U430" s="14"/>
      <c r="V430" s="14"/>
      <c r="W430" s="14"/>
      <c r="X430" s="14"/>
      <c r="Y430" s="14"/>
      <c r="Z430" s="14"/>
    </row>
    <row r="431" spans="1:26" ht="12.75" customHeight="1">
      <c r="A431" s="19"/>
      <c r="B431" s="300"/>
      <c r="C431" s="19"/>
      <c r="D431" s="27"/>
      <c r="E431" s="20"/>
      <c r="F431" s="14"/>
      <c r="G431" s="14"/>
      <c r="H431" s="14"/>
      <c r="I431" s="14"/>
      <c r="J431" s="14"/>
      <c r="K431" s="14"/>
      <c r="L431" s="14"/>
      <c r="M431" s="14"/>
      <c r="N431" s="14"/>
      <c r="O431" s="14"/>
      <c r="P431" s="14"/>
      <c r="Q431" s="14"/>
      <c r="R431" s="14"/>
      <c r="S431" s="14"/>
      <c r="T431" s="14"/>
      <c r="U431" s="14"/>
      <c r="V431" s="14"/>
      <c r="W431" s="14"/>
      <c r="X431" s="14"/>
      <c r="Y431" s="14"/>
      <c r="Z431" s="14"/>
    </row>
    <row r="432" spans="1:26" ht="12.75" customHeight="1">
      <c r="A432" s="19"/>
      <c r="B432" s="300"/>
      <c r="C432" s="19"/>
      <c r="D432" s="27"/>
      <c r="E432" s="20"/>
      <c r="F432" s="14"/>
      <c r="G432" s="14"/>
      <c r="H432" s="14"/>
      <c r="I432" s="14"/>
      <c r="J432" s="14"/>
      <c r="K432" s="14"/>
      <c r="L432" s="14"/>
      <c r="M432" s="14"/>
      <c r="N432" s="14"/>
      <c r="O432" s="14"/>
      <c r="P432" s="14"/>
      <c r="Q432" s="14"/>
      <c r="R432" s="14"/>
      <c r="S432" s="14"/>
      <c r="T432" s="14"/>
      <c r="U432" s="14"/>
      <c r="V432" s="14"/>
      <c r="W432" s="14"/>
      <c r="X432" s="14"/>
      <c r="Y432" s="14"/>
      <c r="Z432" s="14"/>
    </row>
    <row r="433" spans="1:26" ht="12.75" customHeight="1">
      <c r="A433" s="19"/>
      <c r="B433" s="300"/>
      <c r="C433" s="19"/>
      <c r="D433" s="27"/>
      <c r="E433" s="20"/>
      <c r="F433" s="14"/>
      <c r="G433" s="14"/>
      <c r="H433" s="14"/>
      <c r="I433" s="14"/>
      <c r="J433" s="14"/>
      <c r="K433" s="14"/>
      <c r="L433" s="14"/>
      <c r="M433" s="14"/>
      <c r="N433" s="14"/>
      <c r="O433" s="14"/>
      <c r="P433" s="14"/>
      <c r="Q433" s="14"/>
      <c r="R433" s="14"/>
      <c r="S433" s="14"/>
      <c r="T433" s="14"/>
      <c r="U433" s="14"/>
      <c r="V433" s="14"/>
      <c r="W433" s="14"/>
      <c r="X433" s="14"/>
      <c r="Y433" s="14"/>
      <c r="Z433" s="14"/>
    </row>
    <row r="434" spans="1:26" ht="12.75" customHeight="1">
      <c r="A434" s="19"/>
      <c r="B434" s="300"/>
      <c r="C434" s="19"/>
      <c r="D434" s="27"/>
      <c r="E434" s="20"/>
      <c r="F434" s="14"/>
      <c r="G434" s="14"/>
      <c r="H434" s="14"/>
      <c r="I434" s="14"/>
      <c r="J434" s="14"/>
      <c r="K434" s="14"/>
      <c r="L434" s="14"/>
      <c r="M434" s="14"/>
      <c r="N434" s="14"/>
      <c r="O434" s="14"/>
      <c r="P434" s="14"/>
      <c r="Q434" s="14"/>
      <c r="R434" s="14"/>
      <c r="S434" s="14"/>
      <c r="T434" s="14"/>
      <c r="U434" s="14"/>
      <c r="V434" s="14"/>
      <c r="W434" s="14"/>
      <c r="X434" s="14"/>
      <c r="Y434" s="14"/>
      <c r="Z434" s="14"/>
    </row>
    <row r="435" spans="1:26" ht="12.75" customHeight="1">
      <c r="A435" s="19"/>
      <c r="B435" s="300"/>
      <c r="C435" s="19"/>
      <c r="D435" s="27"/>
      <c r="E435" s="20"/>
      <c r="F435" s="14"/>
      <c r="G435" s="14"/>
      <c r="H435" s="14"/>
      <c r="I435" s="14"/>
      <c r="J435" s="14"/>
      <c r="K435" s="14"/>
      <c r="L435" s="14"/>
      <c r="M435" s="14"/>
      <c r="N435" s="14"/>
      <c r="O435" s="14"/>
      <c r="P435" s="14"/>
      <c r="Q435" s="14"/>
      <c r="R435" s="14"/>
      <c r="S435" s="14"/>
      <c r="T435" s="14"/>
      <c r="U435" s="14"/>
      <c r="V435" s="14"/>
      <c r="W435" s="14"/>
      <c r="X435" s="14"/>
      <c r="Y435" s="14"/>
      <c r="Z435" s="14"/>
    </row>
    <row r="436" spans="1:26" ht="12.75" customHeight="1">
      <c r="A436" s="19"/>
      <c r="B436" s="300"/>
      <c r="C436" s="19"/>
      <c r="D436" s="27"/>
      <c r="E436" s="20"/>
      <c r="F436" s="14"/>
      <c r="G436" s="14"/>
      <c r="H436" s="14"/>
      <c r="I436" s="14"/>
      <c r="J436" s="14"/>
      <c r="K436" s="14"/>
      <c r="L436" s="14"/>
      <c r="M436" s="14"/>
      <c r="N436" s="14"/>
      <c r="O436" s="14"/>
      <c r="P436" s="14"/>
      <c r="Q436" s="14"/>
      <c r="R436" s="14"/>
      <c r="S436" s="14"/>
      <c r="T436" s="14"/>
      <c r="U436" s="14"/>
      <c r="V436" s="14"/>
      <c r="W436" s="14"/>
      <c r="X436" s="14"/>
      <c r="Y436" s="14"/>
      <c r="Z436" s="14"/>
    </row>
    <row r="437" spans="1:26" ht="12.75" customHeight="1">
      <c r="A437" s="19"/>
      <c r="B437" s="300"/>
      <c r="C437" s="19"/>
      <c r="D437" s="27"/>
      <c r="E437" s="20"/>
      <c r="F437" s="14"/>
      <c r="G437" s="14"/>
      <c r="H437" s="14"/>
      <c r="I437" s="14"/>
      <c r="J437" s="14"/>
      <c r="K437" s="14"/>
      <c r="L437" s="14"/>
      <c r="M437" s="14"/>
      <c r="N437" s="14"/>
      <c r="O437" s="14"/>
      <c r="P437" s="14"/>
      <c r="Q437" s="14"/>
      <c r="R437" s="14"/>
      <c r="S437" s="14"/>
      <c r="T437" s="14"/>
      <c r="U437" s="14"/>
      <c r="V437" s="14"/>
      <c r="W437" s="14"/>
      <c r="X437" s="14"/>
      <c r="Y437" s="14"/>
      <c r="Z437" s="14"/>
    </row>
    <row r="438" spans="1:26" ht="12.75" customHeight="1">
      <c r="A438" s="19"/>
      <c r="B438" s="300"/>
      <c r="C438" s="19"/>
      <c r="D438" s="27"/>
      <c r="E438" s="20"/>
      <c r="F438" s="14"/>
      <c r="G438" s="14"/>
      <c r="H438" s="14"/>
      <c r="I438" s="14"/>
      <c r="J438" s="14"/>
      <c r="K438" s="14"/>
      <c r="L438" s="14"/>
      <c r="M438" s="14"/>
      <c r="N438" s="14"/>
      <c r="O438" s="14"/>
      <c r="P438" s="14"/>
      <c r="Q438" s="14"/>
      <c r="R438" s="14"/>
      <c r="S438" s="14"/>
      <c r="T438" s="14"/>
      <c r="U438" s="14"/>
      <c r="V438" s="14"/>
      <c r="W438" s="14"/>
      <c r="X438" s="14"/>
      <c r="Y438" s="14"/>
      <c r="Z438" s="14"/>
    </row>
    <row r="439" spans="1:26" ht="12.75" customHeight="1">
      <c r="A439" s="19"/>
      <c r="B439" s="300"/>
      <c r="C439" s="19"/>
      <c r="D439" s="27"/>
      <c r="E439" s="20"/>
      <c r="F439" s="14"/>
      <c r="G439" s="14"/>
      <c r="H439" s="14"/>
      <c r="I439" s="14"/>
      <c r="J439" s="14"/>
      <c r="K439" s="14"/>
      <c r="L439" s="14"/>
      <c r="M439" s="14"/>
      <c r="N439" s="14"/>
      <c r="O439" s="14"/>
      <c r="P439" s="14"/>
      <c r="Q439" s="14"/>
      <c r="R439" s="14"/>
      <c r="S439" s="14"/>
      <c r="T439" s="14"/>
      <c r="U439" s="14"/>
      <c r="V439" s="14"/>
      <c r="W439" s="14"/>
      <c r="X439" s="14"/>
      <c r="Y439" s="14"/>
      <c r="Z439" s="14"/>
    </row>
    <row r="440" spans="1:26" ht="12.75" customHeight="1">
      <c r="A440" s="19"/>
      <c r="B440" s="300"/>
      <c r="C440" s="19"/>
      <c r="D440" s="27"/>
      <c r="E440" s="20"/>
      <c r="F440" s="14"/>
      <c r="G440" s="14"/>
      <c r="H440" s="14"/>
      <c r="I440" s="14"/>
      <c r="J440" s="14"/>
      <c r="K440" s="14"/>
      <c r="L440" s="14"/>
      <c r="M440" s="14"/>
      <c r="N440" s="14"/>
      <c r="O440" s="14"/>
      <c r="P440" s="14"/>
      <c r="Q440" s="14"/>
      <c r="R440" s="14"/>
      <c r="S440" s="14"/>
      <c r="T440" s="14"/>
      <c r="U440" s="14"/>
      <c r="V440" s="14"/>
      <c r="W440" s="14"/>
      <c r="X440" s="14"/>
      <c r="Y440" s="14"/>
      <c r="Z440" s="14"/>
    </row>
    <row r="441" spans="1:26" ht="12.75" customHeight="1">
      <c r="A441" s="19"/>
      <c r="B441" s="300"/>
      <c r="C441" s="19"/>
      <c r="D441" s="27"/>
      <c r="E441" s="20"/>
      <c r="F441" s="14"/>
      <c r="G441" s="14"/>
      <c r="H441" s="14"/>
      <c r="I441" s="14"/>
      <c r="J441" s="14"/>
      <c r="K441" s="14"/>
      <c r="L441" s="14"/>
      <c r="M441" s="14"/>
      <c r="N441" s="14"/>
      <c r="O441" s="14"/>
      <c r="P441" s="14"/>
      <c r="Q441" s="14"/>
      <c r="R441" s="14"/>
      <c r="S441" s="14"/>
      <c r="T441" s="14"/>
      <c r="U441" s="14"/>
      <c r="V441" s="14"/>
      <c r="W441" s="14"/>
      <c r="X441" s="14"/>
      <c r="Y441" s="14"/>
      <c r="Z441" s="14"/>
    </row>
    <row r="442" spans="1:26" ht="12.75" customHeight="1">
      <c r="A442" s="19"/>
      <c r="B442" s="300"/>
      <c r="C442" s="19"/>
      <c r="D442" s="27"/>
      <c r="E442" s="20"/>
      <c r="F442" s="14"/>
      <c r="G442" s="14"/>
      <c r="H442" s="14"/>
      <c r="I442" s="14"/>
      <c r="J442" s="14"/>
      <c r="K442" s="14"/>
      <c r="L442" s="14"/>
      <c r="M442" s="14"/>
      <c r="N442" s="14"/>
      <c r="O442" s="14"/>
      <c r="P442" s="14"/>
      <c r="Q442" s="14"/>
      <c r="R442" s="14"/>
      <c r="S442" s="14"/>
      <c r="T442" s="14"/>
      <c r="U442" s="14"/>
      <c r="V442" s="14"/>
      <c r="W442" s="14"/>
      <c r="X442" s="14"/>
      <c r="Y442" s="14"/>
      <c r="Z442" s="14"/>
    </row>
    <row r="443" spans="1:26" ht="12.75" customHeight="1">
      <c r="A443" s="19"/>
      <c r="B443" s="300"/>
      <c r="C443" s="19"/>
      <c r="D443" s="27"/>
      <c r="E443" s="20"/>
      <c r="F443" s="14"/>
      <c r="G443" s="14"/>
      <c r="H443" s="14"/>
      <c r="I443" s="14"/>
      <c r="J443" s="14"/>
      <c r="K443" s="14"/>
      <c r="L443" s="14"/>
      <c r="M443" s="14"/>
      <c r="N443" s="14"/>
      <c r="O443" s="14"/>
      <c r="P443" s="14"/>
      <c r="Q443" s="14"/>
      <c r="R443" s="14"/>
      <c r="S443" s="14"/>
      <c r="T443" s="14"/>
      <c r="U443" s="14"/>
      <c r="V443" s="14"/>
      <c r="W443" s="14"/>
      <c r="X443" s="14"/>
      <c r="Y443" s="14"/>
      <c r="Z443" s="14"/>
    </row>
    <row r="444" spans="1:26" ht="12.75" customHeight="1">
      <c r="A444" s="19"/>
      <c r="B444" s="300"/>
      <c r="C444" s="19"/>
      <c r="D444" s="27"/>
      <c r="E444" s="20"/>
      <c r="F444" s="14"/>
      <c r="G444" s="14"/>
      <c r="H444" s="14"/>
      <c r="I444" s="14"/>
      <c r="J444" s="14"/>
      <c r="K444" s="14"/>
      <c r="L444" s="14"/>
      <c r="M444" s="14"/>
      <c r="N444" s="14"/>
      <c r="O444" s="14"/>
      <c r="P444" s="14"/>
      <c r="Q444" s="14"/>
      <c r="R444" s="14"/>
      <c r="S444" s="14"/>
      <c r="T444" s="14"/>
      <c r="U444" s="14"/>
      <c r="V444" s="14"/>
      <c r="W444" s="14"/>
      <c r="X444" s="14"/>
      <c r="Y444" s="14"/>
      <c r="Z444" s="14"/>
    </row>
    <row r="445" spans="1:26" ht="12.75" customHeight="1">
      <c r="A445" s="19"/>
      <c r="B445" s="300"/>
      <c r="C445" s="19"/>
      <c r="D445" s="27"/>
      <c r="E445" s="20"/>
      <c r="F445" s="14"/>
      <c r="G445" s="14"/>
      <c r="H445" s="14"/>
      <c r="I445" s="14"/>
      <c r="J445" s="14"/>
      <c r="K445" s="14"/>
      <c r="L445" s="14"/>
      <c r="M445" s="14"/>
      <c r="N445" s="14"/>
      <c r="O445" s="14"/>
      <c r="P445" s="14"/>
      <c r="Q445" s="14"/>
      <c r="R445" s="14"/>
      <c r="S445" s="14"/>
      <c r="T445" s="14"/>
      <c r="U445" s="14"/>
      <c r="V445" s="14"/>
      <c r="W445" s="14"/>
      <c r="X445" s="14"/>
      <c r="Y445" s="14"/>
      <c r="Z445" s="14"/>
    </row>
    <row r="446" spans="1:26" ht="12.75" customHeight="1">
      <c r="A446" s="19"/>
      <c r="B446" s="300"/>
      <c r="C446" s="19"/>
      <c r="D446" s="27"/>
      <c r="E446" s="20"/>
      <c r="F446" s="14"/>
      <c r="G446" s="14"/>
      <c r="H446" s="14"/>
      <c r="I446" s="14"/>
      <c r="J446" s="14"/>
      <c r="K446" s="14"/>
      <c r="L446" s="14"/>
      <c r="M446" s="14"/>
      <c r="N446" s="14"/>
      <c r="O446" s="14"/>
      <c r="P446" s="14"/>
      <c r="Q446" s="14"/>
      <c r="R446" s="14"/>
      <c r="S446" s="14"/>
      <c r="T446" s="14"/>
      <c r="U446" s="14"/>
      <c r="V446" s="14"/>
      <c r="W446" s="14"/>
      <c r="X446" s="14"/>
      <c r="Y446" s="14"/>
      <c r="Z446" s="14"/>
    </row>
    <row r="447" spans="1:26" ht="12.75" customHeight="1">
      <c r="A447" s="19"/>
      <c r="B447" s="300"/>
      <c r="C447" s="19"/>
      <c r="D447" s="27"/>
      <c r="E447" s="20"/>
      <c r="F447" s="14"/>
      <c r="G447" s="14"/>
      <c r="H447" s="14"/>
      <c r="I447" s="14"/>
      <c r="J447" s="14"/>
      <c r="K447" s="14"/>
      <c r="L447" s="14"/>
      <c r="M447" s="14"/>
      <c r="N447" s="14"/>
      <c r="O447" s="14"/>
      <c r="P447" s="14"/>
      <c r="Q447" s="14"/>
      <c r="R447" s="14"/>
      <c r="S447" s="14"/>
      <c r="T447" s="14"/>
      <c r="U447" s="14"/>
      <c r="V447" s="14"/>
      <c r="W447" s="14"/>
      <c r="X447" s="14"/>
      <c r="Y447" s="14"/>
      <c r="Z447" s="14"/>
    </row>
    <row r="448" spans="1:26" ht="12.75" customHeight="1">
      <c r="A448" s="19"/>
      <c r="B448" s="300"/>
      <c r="C448" s="19"/>
      <c r="D448" s="27"/>
      <c r="E448" s="20"/>
      <c r="F448" s="14"/>
      <c r="G448" s="14"/>
      <c r="H448" s="14"/>
      <c r="I448" s="14"/>
      <c r="J448" s="14"/>
      <c r="K448" s="14"/>
      <c r="L448" s="14"/>
      <c r="M448" s="14"/>
      <c r="N448" s="14"/>
      <c r="O448" s="14"/>
      <c r="P448" s="14"/>
      <c r="Q448" s="14"/>
      <c r="R448" s="14"/>
      <c r="S448" s="14"/>
      <c r="T448" s="14"/>
      <c r="U448" s="14"/>
      <c r="V448" s="14"/>
      <c r="W448" s="14"/>
      <c r="X448" s="14"/>
      <c r="Y448" s="14"/>
      <c r="Z448" s="14"/>
    </row>
    <row r="449" spans="1:26" ht="12.75" customHeight="1">
      <c r="A449" s="19"/>
      <c r="B449" s="300"/>
      <c r="C449" s="19"/>
      <c r="D449" s="27"/>
      <c r="E449" s="20"/>
      <c r="F449" s="14"/>
      <c r="G449" s="14"/>
      <c r="H449" s="14"/>
      <c r="I449" s="14"/>
      <c r="J449" s="14"/>
      <c r="K449" s="14"/>
      <c r="L449" s="14"/>
      <c r="M449" s="14"/>
      <c r="N449" s="14"/>
      <c r="O449" s="14"/>
      <c r="P449" s="14"/>
      <c r="Q449" s="14"/>
      <c r="R449" s="14"/>
      <c r="S449" s="14"/>
      <c r="T449" s="14"/>
      <c r="U449" s="14"/>
      <c r="V449" s="14"/>
      <c r="W449" s="14"/>
      <c r="X449" s="14"/>
      <c r="Y449" s="14"/>
      <c r="Z449" s="14"/>
    </row>
    <row r="450" spans="1:26" ht="12.75" customHeight="1">
      <c r="A450" s="19"/>
      <c r="B450" s="300"/>
      <c r="C450" s="19"/>
      <c r="D450" s="27"/>
      <c r="E450" s="20"/>
      <c r="F450" s="14"/>
      <c r="G450" s="14"/>
      <c r="H450" s="14"/>
      <c r="I450" s="14"/>
      <c r="J450" s="14"/>
      <c r="K450" s="14"/>
      <c r="L450" s="14"/>
      <c r="M450" s="14"/>
      <c r="N450" s="14"/>
      <c r="O450" s="14"/>
      <c r="P450" s="14"/>
      <c r="Q450" s="14"/>
      <c r="R450" s="14"/>
      <c r="S450" s="14"/>
      <c r="T450" s="14"/>
      <c r="U450" s="14"/>
      <c r="V450" s="14"/>
      <c r="W450" s="14"/>
      <c r="X450" s="14"/>
      <c r="Y450" s="14"/>
      <c r="Z450" s="14"/>
    </row>
    <row r="451" spans="1:26" ht="12.75" customHeight="1">
      <c r="A451" s="19"/>
      <c r="B451" s="300"/>
      <c r="C451" s="19"/>
      <c r="D451" s="27"/>
      <c r="E451" s="20"/>
      <c r="F451" s="14"/>
      <c r="G451" s="14"/>
      <c r="H451" s="14"/>
      <c r="I451" s="14"/>
      <c r="J451" s="14"/>
      <c r="K451" s="14"/>
      <c r="L451" s="14"/>
      <c r="M451" s="14"/>
      <c r="N451" s="14"/>
      <c r="O451" s="14"/>
      <c r="P451" s="14"/>
      <c r="Q451" s="14"/>
      <c r="R451" s="14"/>
      <c r="S451" s="14"/>
      <c r="T451" s="14"/>
      <c r="U451" s="14"/>
      <c r="V451" s="14"/>
      <c r="W451" s="14"/>
      <c r="X451" s="14"/>
      <c r="Y451" s="14"/>
      <c r="Z451" s="14"/>
    </row>
    <row r="452" spans="1:26" ht="12.75" customHeight="1">
      <c r="A452" s="19"/>
      <c r="B452" s="300"/>
      <c r="C452" s="19"/>
      <c r="D452" s="27"/>
      <c r="E452" s="20"/>
      <c r="F452" s="14"/>
      <c r="G452" s="14"/>
      <c r="H452" s="14"/>
      <c r="I452" s="14"/>
      <c r="J452" s="14"/>
      <c r="K452" s="14"/>
      <c r="L452" s="14"/>
      <c r="M452" s="14"/>
      <c r="N452" s="14"/>
      <c r="O452" s="14"/>
      <c r="P452" s="14"/>
      <c r="Q452" s="14"/>
      <c r="R452" s="14"/>
      <c r="S452" s="14"/>
      <c r="T452" s="14"/>
      <c r="U452" s="14"/>
      <c r="V452" s="14"/>
      <c r="W452" s="14"/>
      <c r="X452" s="14"/>
      <c r="Y452" s="14"/>
      <c r="Z452" s="14"/>
    </row>
    <row r="453" spans="1:26" ht="12.75" customHeight="1">
      <c r="A453" s="19"/>
      <c r="B453" s="300"/>
      <c r="C453" s="19"/>
      <c r="D453" s="27"/>
      <c r="E453" s="20"/>
      <c r="F453" s="14"/>
      <c r="G453" s="14"/>
      <c r="H453" s="14"/>
      <c r="I453" s="14"/>
      <c r="J453" s="14"/>
      <c r="K453" s="14"/>
      <c r="L453" s="14"/>
      <c r="M453" s="14"/>
      <c r="N453" s="14"/>
      <c r="O453" s="14"/>
      <c r="P453" s="14"/>
      <c r="Q453" s="14"/>
      <c r="R453" s="14"/>
      <c r="S453" s="14"/>
      <c r="T453" s="14"/>
      <c r="U453" s="14"/>
      <c r="V453" s="14"/>
      <c r="W453" s="14"/>
      <c r="X453" s="14"/>
      <c r="Y453" s="14"/>
      <c r="Z453" s="14"/>
    </row>
    <row r="454" spans="1:26" ht="12.75" customHeight="1">
      <c r="A454" s="19"/>
      <c r="B454" s="300"/>
      <c r="C454" s="19"/>
      <c r="D454" s="27"/>
      <c r="E454" s="20"/>
      <c r="F454" s="14"/>
      <c r="G454" s="14"/>
      <c r="H454" s="14"/>
      <c r="I454" s="14"/>
      <c r="J454" s="14"/>
      <c r="K454" s="14"/>
      <c r="L454" s="14"/>
      <c r="M454" s="14"/>
      <c r="N454" s="14"/>
      <c r="O454" s="14"/>
      <c r="P454" s="14"/>
      <c r="Q454" s="14"/>
      <c r="R454" s="14"/>
      <c r="S454" s="14"/>
      <c r="T454" s="14"/>
      <c r="U454" s="14"/>
      <c r="V454" s="14"/>
      <c r="W454" s="14"/>
      <c r="X454" s="14"/>
      <c r="Y454" s="14"/>
      <c r="Z454" s="14"/>
    </row>
    <row r="455" spans="1:26" ht="12.75" customHeight="1">
      <c r="A455" s="19"/>
      <c r="B455" s="300"/>
      <c r="C455" s="19"/>
      <c r="D455" s="27"/>
      <c r="E455" s="20"/>
      <c r="F455" s="14"/>
      <c r="G455" s="14"/>
      <c r="H455" s="14"/>
      <c r="I455" s="14"/>
      <c r="J455" s="14"/>
      <c r="K455" s="14"/>
      <c r="L455" s="14"/>
      <c r="M455" s="14"/>
      <c r="N455" s="14"/>
      <c r="O455" s="14"/>
      <c r="P455" s="14"/>
      <c r="Q455" s="14"/>
      <c r="R455" s="14"/>
      <c r="S455" s="14"/>
      <c r="T455" s="14"/>
      <c r="U455" s="14"/>
      <c r="V455" s="14"/>
      <c r="W455" s="14"/>
      <c r="X455" s="14"/>
      <c r="Y455" s="14"/>
      <c r="Z455" s="14"/>
    </row>
    <row r="456" spans="1:26" ht="12.75" customHeight="1">
      <c r="A456" s="19"/>
      <c r="B456" s="300"/>
      <c r="C456" s="19"/>
      <c r="D456" s="27"/>
      <c r="E456" s="20"/>
      <c r="F456" s="14"/>
      <c r="G456" s="14"/>
      <c r="H456" s="14"/>
      <c r="I456" s="14"/>
      <c r="J456" s="14"/>
      <c r="K456" s="14"/>
      <c r="L456" s="14"/>
      <c r="M456" s="14"/>
      <c r="N456" s="14"/>
      <c r="O456" s="14"/>
      <c r="P456" s="14"/>
      <c r="Q456" s="14"/>
      <c r="R456" s="14"/>
      <c r="S456" s="14"/>
      <c r="T456" s="14"/>
      <c r="U456" s="14"/>
      <c r="V456" s="14"/>
      <c r="W456" s="14"/>
      <c r="X456" s="14"/>
      <c r="Y456" s="14"/>
      <c r="Z456" s="14"/>
    </row>
    <row r="457" spans="1:26" ht="12.75" customHeight="1">
      <c r="A457" s="19"/>
      <c r="B457" s="300"/>
      <c r="C457" s="19"/>
      <c r="D457" s="27"/>
      <c r="E457" s="20"/>
      <c r="F457" s="14"/>
      <c r="G457" s="14"/>
      <c r="H457" s="14"/>
      <c r="I457" s="14"/>
      <c r="J457" s="14"/>
      <c r="K457" s="14"/>
      <c r="L457" s="14"/>
      <c r="M457" s="14"/>
      <c r="N457" s="14"/>
      <c r="O457" s="14"/>
      <c r="P457" s="14"/>
      <c r="Q457" s="14"/>
      <c r="R457" s="14"/>
      <c r="S457" s="14"/>
      <c r="T457" s="14"/>
      <c r="U457" s="14"/>
      <c r="V457" s="14"/>
      <c r="W457" s="14"/>
      <c r="X457" s="14"/>
      <c r="Y457" s="14"/>
      <c r="Z457" s="14"/>
    </row>
    <row r="458" spans="1:26" ht="12.75" customHeight="1">
      <c r="A458" s="19"/>
      <c r="B458" s="300"/>
      <c r="C458" s="19"/>
      <c r="D458" s="27"/>
      <c r="E458" s="20"/>
      <c r="F458" s="14"/>
      <c r="G458" s="14"/>
      <c r="H458" s="14"/>
      <c r="I458" s="14"/>
      <c r="J458" s="14"/>
      <c r="K458" s="14"/>
      <c r="L458" s="14"/>
      <c r="M458" s="14"/>
      <c r="N458" s="14"/>
      <c r="O458" s="14"/>
      <c r="P458" s="14"/>
      <c r="Q458" s="14"/>
      <c r="R458" s="14"/>
      <c r="S458" s="14"/>
      <c r="T458" s="14"/>
      <c r="U458" s="14"/>
      <c r="V458" s="14"/>
      <c r="W458" s="14"/>
      <c r="X458" s="14"/>
      <c r="Y458" s="14"/>
      <c r="Z458" s="14"/>
    </row>
    <row r="459" spans="1:26" ht="12.75" customHeight="1">
      <c r="A459" s="19"/>
      <c r="B459" s="300"/>
      <c r="C459" s="19"/>
      <c r="D459" s="27"/>
      <c r="E459" s="20"/>
      <c r="F459" s="14"/>
      <c r="G459" s="14"/>
      <c r="H459" s="14"/>
      <c r="I459" s="14"/>
      <c r="J459" s="14"/>
      <c r="K459" s="14"/>
      <c r="L459" s="14"/>
      <c r="M459" s="14"/>
      <c r="N459" s="14"/>
      <c r="O459" s="14"/>
      <c r="P459" s="14"/>
      <c r="Q459" s="14"/>
      <c r="R459" s="14"/>
      <c r="S459" s="14"/>
      <c r="T459" s="14"/>
      <c r="U459" s="14"/>
      <c r="V459" s="14"/>
      <c r="W459" s="14"/>
      <c r="X459" s="14"/>
      <c r="Y459" s="14"/>
      <c r="Z459" s="14"/>
    </row>
    <row r="460" spans="1:26" ht="12.75" customHeight="1">
      <c r="A460" s="19"/>
      <c r="B460" s="300"/>
      <c r="C460" s="19"/>
      <c r="D460" s="27"/>
      <c r="E460" s="20"/>
      <c r="F460" s="14"/>
      <c r="G460" s="14"/>
      <c r="H460" s="14"/>
      <c r="I460" s="14"/>
      <c r="J460" s="14"/>
      <c r="K460" s="14"/>
      <c r="L460" s="14"/>
      <c r="M460" s="14"/>
      <c r="N460" s="14"/>
      <c r="O460" s="14"/>
      <c r="P460" s="14"/>
      <c r="Q460" s="14"/>
      <c r="R460" s="14"/>
      <c r="S460" s="14"/>
      <c r="T460" s="14"/>
      <c r="U460" s="14"/>
      <c r="V460" s="14"/>
      <c r="W460" s="14"/>
      <c r="X460" s="14"/>
      <c r="Y460" s="14"/>
      <c r="Z460" s="14"/>
    </row>
    <row r="461" spans="1:26" ht="12.75" customHeight="1">
      <c r="A461" s="19"/>
      <c r="B461" s="300"/>
      <c r="C461" s="19"/>
      <c r="D461" s="27"/>
      <c r="E461" s="20"/>
      <c r="F461" s="14"/>
      <c r="G461" s="14"/>
      <c r="H461" s="14"/>
      <c r="I461" s="14"/>
      <c r="J461" s="14"/>
      <c r="K461" s="14"/>
      <c r="L461" s="14"/>
      <c r="M461" s="14"/>
      <c r="N461" s="14"/>
      <c r="O461" s="14"/>
      <c r="P461" s="14"/>
      <c r="Q461" s="14"/>
      <c r="R461" s="14"/>
      <c r="S461" s="14"/>
      <c r="T461" s="14"/>
      <c r="U461" s="14"/>
      <c r="V461" s="14"/>
      <c r="W461" s="14"/>
      <c r="X461" s="14"/>
      <c r="Y461" s="14"/>
      <c r="Z461" s="14"/>
    </row>
    <row r="462" spans="1:26" ht="12.75" customHeight="1">
      <c r="A462" s="19"/>
      <c r="B462" s="300"/>
      <c r="C462" s="19"/>
      <c r="D462" s="27"/>
      <c r="E462" s="20"/>
      <c r="F462" s="14"/>
      <c r="G462" s="14"/>
      <c r="H462" s="14"/>
      <c r="I462" s="14"/>
      <c r="J462" s="14"/>
      <c r="K462" s="14"/>
      <c r="L462" s="14"/>
      <c r="M462" s="14"/>
      <c r="N462" s="14"/>
      <c r="O462" s="14"/>
      <c r="P462" s="14"/>
      <c r="Q462" s="14"/>
      <c r="R462" s="14"/>
      <c r="S462" s="14"/>
      <c r="T462" s="14"/>
      <c r="U462" s="14"/>
      <c r="V462" s="14"/>
      <c r="W462" s="14"/>
      <c r="X462" s="14"/>
      <c r="Y462" s="14"/>
      <c r="Z462" s="14"/>
    </row>
    <row r="463" spans="1:26" ht="12.75" customHeight="1">
      <c r="A463" s="19"/>
      <c r="B463" s="300"/>
      <c r="C463" s="19"/>
      <c r="D463" s="27"/>
      <c r="E463" s="20"/>
      <c r="F463" s="14"/>
      <c r="G463" s="14"/>
      <c r="H463" s="14"/>
      <c r="I463" s="14"/>
      <c r="J463" s="14"/>
      <c r="K463" s="14"/>
      <c r="L463" s="14"/>
      <c r="M463" s="14"/>
      <c r="N463" s="14"/>
      <c r="O463" s="14"/>
      <c r="P463" s="14"/>
      <c r="Q463" s="14"/>
      <c r="R463" s="14"/>
      <c r="S463" s="14"/>
      <c r="T463" s="14"/>
      <c r="U463" s="14"/>
      <c r="V463" s="14"/>
      <c r="W463" s="14"/>
      <c r="X463" s="14"/>
      <c r="Y463" s="14"/>
      <c r="Z463" s="14"/>
    </row>
    <row r="464" spans="1:26" ht="12.75" customHeight="1">
      <c r="A464" s="19"/>
      <c r="B464" s="300"/>
      <c r="C464" s="19"/>
      <c r="D464" s="27"/>
      <c r="E464" s="20"/>
      <c r="F464" s="14"/>
      <c r="G464" s="14"/>
      <c r="H464" s="14"/>
      <c r="I464" s="14"/>
      <c r="J464" s="14"/>
      <c r="K464" s="14"/>
      <c r="L464" s="14"/>
      <c r="M464" s="14"/>
      <c r="N464" s="14"/>
      <c r="O464" s="14"/>
      <c r="P464" s="14"/>
      <c r="Q464" s="14"/>
      <c r="R464" s="14"/>
      <c r="S464" s="14"/>
      <c r="T464" s="14"/>
      <c r="U464" s="14"/>
      <c r="V464" s="14"/>
      <c r="W464" s="14"/>
      <c r="X464" s="14"/>
      <c r="Y464" s="14"/>
      <c r="Z464" s="14"/>
    </row>
    <row r="465" spans="1:26" ht="12.75" customHeight="1">
      <c r="A465" s="19"/>
      <c r="B465" s="300"/>
      <c r="C465" s="19"/>
      <c r="D465" s="27"/>
      <c r="E465" s="20"/>
      <c r="F465" s="14"/>
      <c r="G465" s="14"/>
      <c r="H465" s="14"/>
      <c r="I465" s="14"/>
      <c r="J465" s="14"/>
      <c r="K465" s="14"/>
      <c r="L465" s="14"/>
      <c r="M465" s="14"/>
      <c r="N465" s="14"/>
      <c r="O465" s="14"/>
      <c r="P465" s="14"/>
      <c r="Q465" s="14"/>
      <c r="R465" s="14"/>
      <c r="S465" s="14"/>
      <c r="T465" s="14"/>
      <c r="U465" s="14"/>
      <c r="V465" s="14"/>
      <c r="W465" s="14"/>
      <c r="X465" s="14"/>
      <c r="Y465" s="14"/>
      <c r="Z465" s="14"/>
    </row>
    <row r="466" spans="1:26" ht="12.75" customHeight="1">
      <c r="A466" s="19"/>
      <c r="B466" s="300"/>
      <c r="C466" s="19"/>
      <c r="D466" s="27"/>
      <c r="E466" s="20"/>
      <c r="F466" s="14"/>
      <c r="G466" s="14"/>
      <c r="H466" s="14"/>
      <c r="I466" s="14"/>
      <c r="J466" s="14"/>
      <c r="K466" s="14"/>
      <c r="L466" s="14"/>
      <c r="M466" s="14"/>
      <c r="N466" s="14"/>
      <c r="O466" s="14"/>
      <c r="P466" s="14"/>
      <c r="Q466" s="14"/>
      <c r="R466" s="14"/>
      <c r="S466" s="14"/>
      <c r="T466" s="14"/>
      <c r="U466" s="14"/>
      <c r="V466" s="14"/>
      <c r="W466" s="14"/>
      <c r="X466" s="14"/>
      <c r="Y466" s="14"/>
      <c r="Z466" s="14"/>
    </row>
    <row r="467" spans="1:26" ht="12.75" customHeight="1">
      <c r="A467" s="19"/>
      <c r="B467" s="300"/>
      <c r="C467" s="19"/>
      <c r="D467" s="27"/>
      <c r="E467" s="20"/>
      <c r="F467" s="14"/>
      <c r="G467" s="14"/>
      <c r="H467" s="14"/>
      <c r="I467" s="14"/>
      <c r="J467" s="14"/>
      <c r="K467" s="14"/>
      <c r="L467" s="14"/>
      <c r="M467" s="14"/>
      <c r="N467" s="14"/>
      <c r="O467" s="14"/>
      <c r="P467" s="14"/>
      <c r="Q467" s="14"/>
      <c r="R467" s="14"/>
      <c r="S467" s="14"/>
      <c r="T467" s="14"/>
      <c r="U467" s="14"/>
      <c r="V467" s="14"/>
      <c r="W467" s="14"/>
      <c r="X467" s="14"/>
      <c r="Y467" s="14"/>
      <c r="Z467" s="14"/>
    </row>
    <row r="468" spans="1:26" ht="12.75" customHeight="1">
      <c r="A468" s="19"/>
      <c r="B468" s="300"/>
      <c r="C468" s="19"/>
      <c r="D468" s="27"/>
      <c r="E468" s="20"/>
      <c r="F468" s="14"/>
      <c r="G468" s="14"/>
      <c r="H468" s="14"/>
      <c r="I468" s="14"/>
      <c r="J468" s="14"/>
      <c r="K468" s="14"/>
      <c r="L468" s="14"/>
      <c r="M468" s="14"/>
      <c r="N468" s="14"/>
      <c r="O468" s="14"/>
      <c r="P468" s="14"/>
      <c r="Q468" s="14"/>
      <c r="R468" s="14"/>
      <c r="S468" s="14"/>
      <c r="T468" s="14"/>
      <c r="U468" s="14"/>
      <c r="V468" s="14"/>
      <c r="W468" s="14"/>
      <c r="X468" s="14"/>
      <c r="Y468" s="14"/>
      <c r="Z468" s="14"/>
    </row>
    <row r="469" spans="1:26" ht="12.75" customHeight="1">
      <c r="A469" s="19"/>
      <c r="B469" s="300"/>
      <c r="C469" s="19"/>
      <c r="D469" s="27"/>
      <c r="E469" s="20"/>
      <c r="F469" s="14"/>
      <c r="G469" s="14"/>
      <c r="H469" s="14"/>
      <c r="I469" s="14"/>
      <c r="J469" s="14"/>
      <c r="K469" s="14"/>
      <c r="L469" s="14"/>
      <c r="M469" s="14"/>
      <c r="N469" s="14"/>
      <c r="O469" s="14"/>
      <c r="P469" s="14"/>
      <c r="Q469" s="14"/>
      <c r="R469" s="14"/>
      <c r="S469" s="14"/>
      <c r="T469" s="14"/>
      <c r="U469" s="14"/>
      <c r="V469" s="14"/>
      <c r="W469" s="14"/>
      <c r="X469" s="14"/>
      <c r="Y469" s="14"/>
      <c r="Z469" s="14"/>
    </row>
    <row r="470" spans="1:26" ht="12.75" customHeight="1">
      <c r="A470" s="19"/>
      <c r="B470" s="300"/>
      <c r="C470" s="19"/>
      <c r="D470" s="27"/>
      <c r="E470" s="20"/>
      <c r="F470" s="14"/>
      <c r="G470" s="14"/>
      <c r="H470" s="14"/>
      <c r="I470" s="14"/>
      <c r="J470" s="14"/>
      <c r="K470" s="14"/>
      <c r="L470" s="14"/>
      <c r="M470" s="14"/>
      <c r="N470" s="14"/>
      <c r="O470" s="14"/>
      <c r="P470" s="14"/>
      <c r="Q470" s="14"/>
      <c r="R470" s="14"/>
      <c r="S470" s="14"/>
      <c r="T470" s="14"/>
      <c r="U470" s="14"/>
      <c r="V470" s="14"/>
      <c r="W470" s="14"/>
      <c r="X470" s="14"/>
      <c r="Y470" s="14"/>
      <c r="Z470" s="14"/>
    </row>
    <row r="471" spans="1:26" ht="12.75" customHeight="1">
      <c r="A471" s="19"/>
      <c r="B471" s="300"/>
      <c r="C471" s="19"/>
      <c r="D471" s="27"/>
      <c r="E471" s="20"/>
      <c r="F471" s="14"/>
      <c r="G471" s="14"/>
      <c r="H471" s="14"/>
      <c r="I471" s="14"/>
      <c r="J471" s="14"/>
      <c r="K471" s="14"/>
      <c r="L471" s="14"/>
      <c r="M471" s="14"/>
      <c r="N471" s="14"/>
      <c r="O471" s="14"/>
      <c r="P471" s="14"/>
      <c r="Q471" s="14"/>
      <c r="R471" s="14"/>
      <c r="S471" s="14"/>
      <c r="T471" s="14"/>
      <c r="U471" s="14"/>
      <c r="V471" s="14"/>
      <c r="W471" s="14"/>
      <c r="X471" s="14"/>
      <c r="Y471" s="14"/>
      <c r="Z471" s="14"/>
    </row>
    <row r="472" spans="1:26" ht="12.75" customHeight="1">
      <c r="A472" s="19"/>
      <c r="B472" s="300"/>
      <c r="C472" s="19"/>
      <c r="D472" s="27"/>
      <c r="E472" s="20"/>
      <c r="F472" s="14"/>
      <c r="G472" s="14"/>
      <c r="H472" s="14"/>
      <c r="I472" s="14"/>
      <c r="J472" s="14"/>
      <c r="K472" s="14"/>
      <c r="L472" s="14"/>
      <c r="M472" s="14"/>
      <c r="N472" s="14"/>
      <c r="O472" s="14"/>
      <c r="P472" s="14"/>
      <c r="Q472" s="14"/>
      <c r="R472" s="14"/>
      <c r="S472" s="14"/>
      <c r="T472" s="14"/>
      <c r="U472" s="14"/>
      <c r="V472" s="14"/>
      <c r="W472" s="14"/>
      <c r="X472" s="14"/>
      <c r="Y472" s="14"/>
      <c r="Z472" s="14"/>
    </row>
    <row r="473" spans="1:26" ht="12.75" customHeight="1">
      <c r="A473" s="19"/>
      <c r="B473" s="300"/>
      <c r="C473" s="19"/>
      <c r="D473" s="27"/>
      <c r="E473" s="20"/>
      <c r="F473" s="14"/>
      <c r="G473" s="14"/>
      <c r="H473" s="14"/>
      <c r="I473" s="14"/>
      <c r="J473" s="14"/>
      <c r="K473" s="14"/>
      <c r="L473" s="14"/>
      <c r="M473" s="14"/>
      <c r="N473" s="14"/>
      <c r="O473" s="14"/>
      <c r="P473" s="14"/>
      <c r="Q473" s="14"/>
      <c r="R473" s="14"/>
      <c r="S473" s="14"/>
      <c r="T473" s="14"/>
      <c r="U473" s="14"/>
      <c r="V473" s="14"/>
      <c r="W473" s="14"/>
      <c r="X473" s="14"/>
      <c r="Y473" s="14"/>
      <c r="Z473" s="14"/>
    </row>
    <row r="474" spans="1:26" ht="12.75" customHeight="1">
      <c r="A474" s="19"/>
      <c r="B474" s="300"/>
      <c r="C474" s="19"/>
      <c r="D474" s="27"/>
      <c r="E474" s="20"/>
      <c r="F474" s="14"/>
      <c r="G474" s="14"/>
      <c r="H474" s="14"/>
      <c r="I474" s="14"/>
      <c r="J474" s="14"/>
      <c r="K474" s="14"/>
      <c r="L474" s="14"/>
      <c r="M474" s="14"/>
      <c r="N474" s="14"/>
      <c r="O474" s="14"/>
      <c r="P474" s="14"/>
      <c r="Q474" s="14"/>
      <c r="R474" s="14"/>
      <c r="S474" s="14"/>
      <c r="T474" s="14"/>
      <c r="U474" s="14"/>
      <c r="V474" s="14"/>
      <c r="W474" s="14"/>
      <c r="X474" s="14"/>
      <c r="Y474" s="14"/>
      <c r="Z474" s="14"/>
    </row>
    <row r="475" spans="1:26" ht="12.75" customHeight="1">
      <c r="A475" s="19"/>
      <c r="B475" s="300"/>
      <c r="C475" s="19"/>
      <c r="D475" s="27"/>
      <c r="E475" s="20"/>
      <c r="F475" s="14"/>
      <c r="G475" s="14"/>
      <c r="H475" s="14"/>
      <c r="I475" s="14"/>
      <c r="J475" s="14"/>
      <c r="K475" s="14"/>
      <c r="L475" s="14"/>
      <c r="M475" s="14"/>
      <c r="N475" s="14"/>
      <c r="O475" s="14"/>
      <c r="P475" s="14"/>
      <c r="Q475" s="14"/>
      <c r="R475" s="14"/>
      <c r="S475" s="14"/>
      <c r="T475" s="14"/>
      <c r="U475" s="14"/>
      <c r="V475" s="14"/>
      <c r="W475" s="14"/>
      <c r="X475" s="14"/>
      <c r="Y475" s="14"/>
      <c r="Z475" s="14"/>
    </row>
    <row r="476" spans="1:26" ht="12.75" customHeight="1">
      <c r="A476" s="19"/>
      <c r="B476" s="300"/>
      <c r="C476" s="19"/>
      <c r="D476" s="27"/>
      <c r="E476" s="20"/>
      <c r="F476" s="14"/>
      <c r="G476" s="14"/>
      <c r="H476" s="14"/>
      <c r="I476" s="14"/>
      <c r="J476" s="14"/>
      <c r="K476" s="14"/>
      <c r="L476" s="14"/>
      <c r="M476" s="14"/>
      <c r="N476" s="14"/>
      <c r="O476" s="14"/>
      <c r="P476" s="14"/>
      <c r="Q476" s="14"/>
      <c r="R476" s="14"/>
      <c r="S476" s="14"/>
      <c r="T476" s="14"/>
      <c r="U476" s="14"/>
      <c r="V476" s="14"/>
      <c r="W476" s="14"/>
      <c r="X476" s="14"/>
      <c r="Y476" s="14"/>
      <c r="Z476" s="14"/>
    </row>
    <row r="477" spans="1:26" ht="12.75" customHeight="1">
      <c r="A477" s="19"/>
      <c r="B477" s="300"/>
      <c r="C477" s="19"/>
      <c r="D477" s="27"/>
      <c r="E477" s="20"/>
      <c r="F477" s="14"/>
      <c r="G477" s="14"/>
      <c r="H477" s="14"/>
      <c r="I477" s="14"/>
      <c r="J477" s="14"/>
      <c r="K477" s="14"/>
      <c r="L477" s="14"/>
      <c r="M477" s="14"/>
      <c r="N477" s="14"/>
      <c r="O477" s="14"/>
      <c r="P477" s="14"/>
      <c r="Q477" s="14"/>
      <c r="R477" s="14"/>
      <c r="S477" s="14"/>
      <c r="T477" s="14"/>
      <c r="U477" s="14"/>
      <c r="V477" s="14"/>
      <c r="W477" s="14"/>
      <c r="X477" s="14"/>
      <c r="Y477" s="14"/>
      <c r="Z477" s="14"/>
    </row>
    <row r="478" spans="1:26" ht="12.75" customHeight="1">
      <c r="A478" s="19"/>
      <c r="B478" s="300"/>
      <c r="C478" s="19"/>
      <c r="D478" s="27"/>
      <c r="E478" s="20"/>
      <c r="F478" s="14"/>
      <c r="G478" s="14"/>
      <c r="H478" s="14"/>
      <c r="I478" s="14"/>
      <c r="J478" s="14"/>
      <c r="K478" s="14"/>
      <c r="L478" s="14"/>
      <c r="M478" s="14"/>
      <c r="N478" s="14"/>
      <c r="O478" s="14"/>
      <c r="P478" s="14"/>
      <c r="Q478" s="14"/>
      <c r="R478" s="14"/>
      <c r="S478" s="14"/>
      <c r="T478" s="14"/>
      <c r="U478" s="14"/>
      <c r="V478" s="14"/>
      <c r="W478" s="14"/>
      <c r="X478" s="14"/>
      <c r="Y478" s="14"/>
      <c r="Z478" s="14"/>
    </row>
    <row r="479" spans="1:26" ht="12.75" customHeight="1">
      <c r="A479" s="19"/>
      <c r="B479" s="300"/>
      <c r="C479" s="19"/>
      <c r="D479" s="27"/>
      <c r="E479" s="20"/>
      <c r="F479" s="14"/>
      <c r="G479" s="14"/>
      <c r="H479" s="14"/>
      <c r="I479" s="14"/>
      <c r="J479" s="14"/>
      <c r="K479" s="14"/>
      <c r="L479" s="14"/>
      <c r="M479" s="14"/>
      <c r="N479" s="14"/>
      <c r="O479" s="14"/>
      <c r="P479" s="14"/>
      <c r="Q479" s="14"/>
      <c r="R479" s="14"/>
      <c r="S479" s="14"/>
      <c r="T479" s="14"/>
      <c r="U479" s="14"/>
      <c r="V479" s="14"/>
      <c r="W479" s="14"/>
      <c r="X479" s="14"/>
      <c r="Y479" s="14"/>
      <c r="Z479" s="14"/>
    </row>
    <row r="480" spans="1:26" ht="12.75" customHeight="1">
      <c r="A480" s="19"/>
      <c r="B480" s="300"/>
      <c r="C480" s="19"/>
      <c r="D480" s="27"/>
      <c r="E480" s="20"/>
      <c r="F480" s="14"/>
      <c r="G480" s="14"/>
      <c r="H480" s="14"/>
      <c r="I480" s="14"/>
      <c r="J480" s="14"/>
      <c r="K480" s="14"/>
      <c r="L480" s="14"/>
      <c r="M480" s="14"/>
      <c r="N480" s="14"/>
      <c r="O480" s="14"/>
      <c r="P480" s="14"/>
      <c r="Q480" s="14"/>
      <c r="R480" s="14"/>
      <c r="S480" s="14"/>
      <c r="T480" s="14"/>
      <c r="U480" s="14"/>
      <c r="V480" s="14"/>
      <c r="W480" s="14"/>
      <c r="X480" s="14"/>
      <c r="Y480" s="14"/>
      <c r="Z480" s="14"/>
    </row>
    <row r="481" spans="1:26" ht="12.75" customHeight="1">
      <c r="A481" s="19"/>
      <c r="B481" s="300"/>
      <c r="C481" s="19"/>
      <c r="D481" s="27"/>
      <c r="E481" s="20"/>
      <c r="F481" s="14"/>
      <c r="G481" s="14"/>
      <c r="H481" s="14"/>
      <c r="I481" s="14"/>
      <c r="J481" s="14"/>
      <c r="K481" s="14"/>
      <c r="L481" s="14"/>
      <c r="M481" s="14"/>
      <c r="N481" s="14"/>
      <c r="O481" s="14"/>
      <c r="P481" s="14"/>
      <c r="Q481" s="14"/>
      <c r="R481" s="14"/>
      <c r="S481" s="14"/>
      <c r="T481" s="14"/>
      <c r="U481" s="14"/>
      <c r="V481" s="14"/>
      <c r="W481" s="14"/>
      <c r="X481" s="14"/>
      <c r="Y481" s="14"/>
      <c r="Z481" s="14"/>
    </row>
    <row r="482" spans="1:26" ht="12.75" customHeight="1">
      <c r="A482" s="19"/>
      <c r="B482" s="300"/>
      <c r="C482" s="19"/>
      <c r="D482" s="27"/>
      <c r="E482" s="20"/>
      <c r="F482" s="14"/>
      <c r="G482" s="14"/>
      <c r="H482" s="14"/>
      <c r="I482" s="14"/>
      <c r="J482" s="14"/>
      <c r="K482" s="14"/>
      <c r="L482" s="14"/>
      <c r="M482" s="14"/>
      <c r="N482" s="14"/>
      <c r="O482" s="14"/>
      <c r="P482" s="14"/>
      <c r="Q482" s="14"/>
      <c r="R482" s="14"/>
      <c r="S482" s="14"/>
      <c r="T482" s="14"/>
      <c r="U482" s="14"/>
      <c r="V482" s="14"/>
      <c r="W482" s="14"/>
      <c r="X482" s="14"/>
      <c r="Y482" s="14"/>
      <c r="Z482" s="14"/>
    </row>
    <row r="483" spans="1:26" ht="12.75" customHeight="1">
      <c r="A483" s="19"/>
      <c r="B483" s="300"/>
      <c r="C483" s="19"/>
      <c r="D483" s="27"/>
      <c r="E483" s="20"/>
      <c r="F483" s="14"/>
      <c r="G483" s="14"/>
      <c r="H483" s="14"/>
      <c r="I483" s="14"/>
      <c r="J483" s="14"/>
      <c r="K483" s="14"/>
      <c r="L483" s="14"/>
      <c r="M483" s="14"/>
      <c r="N483" s="14"/>
      <c r="O483" s="14"/>
      <c r="P483" s="14"/>
      <c r="Q483" s="14"/>
      <c r="R483" s="14"/>
      <c r="S483" s="14"/>
      <c r="T483" s="14"/>
      <c r="U483" s="14"/>
      <c r="V483" s="14"/>
      <c r="W483" s="14"/>
      <c r="X483" s="14"/>
      <c r="Y483" s="14"/>
      <c r="Z483" s="14"/>
    </row>
    <row r="484" spans="1:26" ht="12.75" customHeight="1">
      <c r="A484" s="19"/>
      <c r="B484" s="300"/>
      <c r="C484" s="19"/>
      <c r="D484" s="27"/>
      <c r="E484" s="20"/>
      <c r="F484" s="14"/>
      <c r="G484" s="14"/>
      <c r="H484" s="14"/>
      <c r="I484" s="14"/>
      <c r="J484" s="14"/>
      <c r="K484" s="14"/>
      <c r="L484" s="14"/>
      <c r="M484" s="14"/>
      <c r="N484" s="14"/>
      <c r="O484" s="14"/>
      <c r="P484" s="14"/>
      <c r="Q484" s="14"/>
      <c r="R484" s="14"/>
      <c r="S484" s="14"/>
      <c r="T484" s="14"/>
      <c r="U484" s="14"/>
      <c r="V484" s="14"/>
      <c r="W484" s="14"/>
      <c r="X484" s="14"/>
      <c r="Y484" s="14"/>
      <c r="Z484" s="14"/>
    </row>
    <row r="485" spans="1:26" ht="12.75" customHeight="1">
      <c r="A485" s="19"/>
      <c r="B485" s="300"/>
      <c r="C485" s="19"/>
      <c r="D485" s="27"/>
      <c r="E485" s="20"/>
      <c r="F485" s="14"/>
      <c r="G485" s="14"/>
      <c r="H485" s="14"/>
      <c r="I485" s="14"/>
      <c r="J485" s="14"/>
      <c r="K485" s="14"/>
      <c r="L485" s="14"/>
      <c r="M485" s="14"/>
      <c r="N485" s="14"/>
      <c r="O485" s="14"/>
      <c r="P485" s="14"/>
      <c r="Q485" s="14"/>
      <c r="R485" s="14"/>
      <c r="S485" s="14"/>
      <c r="T485" s="14"/>
      <c r="U485" s="14"/>
      <c r="V485" s="14"/>
      <c r="W485" s="14"/>
      <c r="X485" s="14"/>
      <c r="Y485" s="14"/>
      <c r="Z485" s="14"/>
    </row>
    <row r="486" spans="1:26" ht="12.75" customHeight="1">
      <c r="A486" s="19"/>
      <c r="B486" s="300"/>
      <c r="C486" s="19"/>
      <c r="D486" s="27"/>
      <c r="E486" s="20"/>
      <c r="F486" s="14"/>
      <c r="G486" s="14"/>
      <c r="H486" s="14"/>
      <c r="I486" s="14"/>
      <c r="J486" s="14"/>
      <c r="K486" s="14"/>
      <c r="L486" s="14"/>
      <c r="M486" s="14"/>
      <c r="N486" s="14"/>
      <c r="O486" s="14"/>
      <c r="P486" s="14"/>
      <c r="Q486" s="14"/>
      <c r="R486" s="14"/>
      <c r="S486" s="14"/>
      <c r="T486" s="14"/>
      <c r="U486" s="14"/>
      <c r="V486" s="14"/>
      <c r="W486" s="14"/>
      <c r="X486" s="14"/>
      <c r="Y486" s="14"/>
      <c r="Z486" s="14"/>
    </row>
    <row r="487" spans="1:26" ht="12.75" customHeight="1">
      <c r="A487" s="19"/>
      <c r="B487" s="300"/>
      <c r="C487" s="19"/>
      <c r="D487" s="27"/>
      <c r="E487" s="20"/>
      <c r="F487" s="14"/>
      <c r="G487" s="14"/>
      <c r="H487" s="14"/>
      <c r="I487" s="14"/>
      <c r="J487" s="14"/>
      <c r="K487" s="14"/>
      <c r="L487" s="14"/>
      <c r="M487" s="14"/>
      <c r="N487" s="14"/>
      <c r="O487" s="14"/>
      <c r="P487" s="14"/>
      <c r="Q487" s="14"/>
      <c r="R487" s="14"/>
      <c r="S487" s="14"/>
      <c r="T487" s="14"/>
      <c r="U487" s="14"/>
      <c r="V487" s="14"/>
      <c r="W487" s="14"/>
      <c r="X487" s="14"/>
      <c r="Y487" s="14"/>
      <c r="Z487" s="14"/>
    </row>
    <row r="488" spans="1:26" ht="12.75" customHeight="1">
      <c r="A488" s="19"/>
      <c r="B488" s="300"/>
      <c r="C488" s="19"/>
      <c r="D488" s="27"/>
      <c r="E488" s="20"/>
      <c r="F488" s="14"/>
      <c r="G488" s="14"/>
      <c r="H488" s="14"/>
      <c r="I488" s="14"/>
      <c r="J488" s="14"/>
      <c r="K488" s="14"/>
      <c r="L488" s="14"/>
      <c r="M488" s="14"/>
      <c r="N488" s="14"/>
      <c r="O488" s="14"/>
      <c r="P488" s="14"/>
      <c r="Q488" s="14"/>
      <c r="R488" s="14"/>
      <c r="S488" s="14"/>
      <c r="T488" s="14"/>
      <c r="U488" s="14"/>
      <c r="V488" s="14"/>
      <c r="W488" s="14"/>
      <c r="X488" s="14"/>
      <c r="Y488" s="14"/>
      <c r="Z488" s="14"/>
    </row>
    <row r="489" spans="1:26" ht="12.75" customHeight="1">
      <c r="A489" s="19"/>
      <c r="B489" s="300"/>
      <c r="C489" s="19"/>
      <c r="D489" s="27"/>
      <c r="E489" s="20"/>
      <c r="F489" s="14"/>
      <c r="G489" s="14"/>
      <c r="H489" s="14"/>
      <c r="I489" s="14"/>
      <c r="J489" s="14"/>
      <c r="K489" s="14"/>
      <c r="L489" s="14"/>
      <c r="M489" s="14"/>
      <c r="N489" s="14"/>
      <c r="O489" s="14"/>
      <c r="P489" s="14"/>
      <c r="Q489" s="14"/>
      <c r="R489" s="14"/>
      <c r="S489" s="14"/>
      <c r="T489" s="14"/>
      <c r="U489" s="14"/>
      <c r="V489" s="14"/>
      <c r="W489" s="14"/>
      <c r="X489" s="14"/>
      <c r="Y489" s="14"/>
      <c r="Z489" s="14"/>
    </row>
    <row r="490" spans="1:26" ht="12.75" customHeight="1">
      <c r="A490" s="19"/>
      <c r="B490" s="300"/>
      <c r="C490" s="19"/>
      <c r="D490" s="27"/>
      <c r="E490" s="20"/>
      <c r="F490" s="14"/>
      <c r="G490" s="14"/>
      <c r="H490" s="14"/>
      <c r="I490" s="14"/>
      <c r="J490" s="14"/>
      <c r="K490" s="14"/>
      <c r="L490" s="14"/>
      <c r="M490" s="14"/>
      <c r="N490" s="14"/>
      <c r="O490" s="14"/>
      <c r="P490" s="14"/>
      <c r="Q490" s="14"/>
      <c r="R490" s="14"/>
      <c r="S490" s="14"/>
      <c r="T490" s="14"/>
      <c r="U490" s="14"/>
      <c r="V490" s="14"/>
      <c r="W490" s="14"/>
      <c r="X490" s="14"/>
      <c r="Y490" s="14"/>
      <c r="Z490" s="14"/>
    </row>
    <row r="491" spans="1:26" ht="12.75" customHeight="1">
      <c r="A491" s="19"/>
      <c r="B491" s="300"/>
      <c r="C491" s="19"/>
      <c r="D491" s="27"/>
      <c r="E491" s="20"/>
      <c r="F491" s="14"/>
      <c r="G491" s="14"/>
      <c r="H491" s="14"/>
      <c r="I491" s="14"/>
      <c r="J491" s="14"/>
      <c r="K491" s="14"/>
      <c r="L491" s="14"/>
      <c r="M491" s="14"/>
      <c r="N491" s="14"/>
      <c r="O491" s="14"/>
      <c r="P491" s="14"/>
      <c r="Q491" s="14"/>
      <c r="R491" s="14"/>
      <c r="S491" s="14"/>
      <c r="T491" s="14"/>
      <c r="U491" s="14"/>
      <c r="V491" s="14"/>
      <c r="W491" s="14"/>
      <c r="X491" s="14"/>
      <c r="Y491" s="14"/>
      <c r="Z491" s="14"/>
    </row>
    <row r="492" spans="1:26" ht="12.75" customHeight="1">
      <c r="A492" s="19"/>
      <c r="B492" s="300"/>
      <c r="C492" s="19"/>
      <c r="D492" s="27"/>
      <c r="E492" s="20"/>
      <c r="F492" s="14"/>
      <c r="G492" s="14"/>
      <c r="H492" s="14"/>
      <c r="I492" s="14"/>
      <c r="J492" s="14"/>
      <c r="K492" s="14"/>
      <c r="L492" s="14"/>
      <c r="M492" s="14"/>
      <c r="N492" s="14"/>
      <c r="O492" s="14"/>
      <c r="P492" s="14"/>
      <c r="Q492" s="14"/>
      <c r="R492" s="14"/>
      <c r="S492" s="14"/>
      <c r="T492" s="14"/>
      <c r="U492" s="14"/>
      <c r="V492" s="14"/>
      <c r="W492" s="14"/>
      <c r="X492" s="14"/>
      <c r="Y492" s="14"/>
      <c r="Z492" s="14"/>
    </row>
    <row r="493" spans="1:26" ht="12.75" customHeight="1">
      <c r="A493" s="19"/>
      <c r="B493" s="300"/>
      <c r="C493" s="19"/>
      <c r="D493" s="27"/>
      <c r="E493" s="20"/>
      <c r="F493" s="14"/>
      <c r="G493" s="14"/>
      <c r="H493" s="14"/>
      <c r="I493" s="14"/>
      <c r="J493" s="14"/>
      <c r="K493" s="14"/>
      <c r="L493" s="14"/>
      <c r="M493" s="14"/>
      <c r="N493" s="14"/>
      <c r="O493" s="14"/>
      <c r="P493" s="14"/>
      <c r="Q493" s="14"/>
      <c r="R493" s="14"/>
      <c r="S493" s="14"/>
      <c r="T493" s="14"/>
      <c r="U493" s="14"/>
      <c r="V493" s="14"/>
      <c r="W493" s="14"/>
      <c r="X493" s="14"/>
      <c r="Y493" s="14"/>
      <c r="Z493" s="14"/>
    </row>
    <row r="494" spans="1:26" ht="12.75" customHeight="1">
      <c r="A494" s="19"/>
      <c r="B494" s="300"/>
      <c r="C494" s="19"/>
      <c r="D494" s="27"/>
      <c r="E494" s="20"/>
      <c r="F494" s="14"/>
      <c r="G494" s="14"/>
      <c r="H494" s="14"/>
      <c r="I494" s="14"/>
      <c r="J494" s="14"/>
      <c r="K494" s="14"/>
      <c r="L494" s="14"/>
      <c r="M494" s="14"/>
      <c r="N494" s="14"/>
      <c r="O494" s="14"/>
      <c r="P494" s="14"/>
      <c r="Q494" s="14"/>
      <c r="R494" s="14"/>
      <c r="S494" s="14"/>
      <c r="T494" s="14"/>
      <c r="U494" s="14"/>
      <c r="V494" s="14"/>
      <c r="W494" s="14"/>
      <c r="X494" s="14"/>
      <c r="Y494" s="14"/>
      <c r="Z494" s="14"/>
    </row>
    <row r="495" spans="1:26" ht="12.75" customHeight="1">
      <c r="A495" s="19"/>
      <c r="B495" s="300"/>
      <c r="C495" s="19"/>
      <c r="D495" s="27"/>
      <c r="E495" s="20"/>
      <c r="F495" s="14"/>
      <c r="G495" s="14"/>
      <c r="H495" s="14"/>
      <c r="I495" s="14"/>
      <c r="J495" s="14"/>
      <c r="K495" s="14"/>
      <c r="L495" s="14"/>
      <c r="M495" s="14"/>
      <c r="N495" s="14"/>
      <c r="O495" s="14"/>
      <c r="P495" s="14"/>
      <c r="Q495" s="14"/>
      <c r="R495" s="14"/>
      <c r="S495" s="14"/>
      <c r="T495" s="14"/>
      <c r="U495" s="14"/>
      <c r="V495" s="14"/>
      <c r="W495" s="14"/>
      <c r="X495" s="14"/>
      <c r="Y495" s="14"/>
      <c r="Z495" s="14"/>
    </row>
    <row r="496" spans="1:26" ht="12.75" customHeight="1">
      <c r="A496" s="19"/>
      <c r="B496" s="300"/>
      <c r="C496" s="19"/>
      <c r="D496" s="27"/>
      <c r="E496" s="20"/>
      <c r="F496" s="14"/>
      <c r="G496" s="14"/>
      <c r="H496" s="14"/>
      <c r="I496" s="14"/>
      <c r="J496" s="14"/>
      <c r="K496" s="14"/>
      <c r="L496" s="14"/>
      <c r="M496" s="14"/>
      <c r="N496" s="14"/>
      <c r="O496" s="14"/>
      <c r="P496" s="14"/>
      <c r="Q496" s="14"/>
      <c r="R496" s="14"/>
      <c r="S496" s="14"/>
      <c r="T496" s="14"/>
      <c r="U496" s="14"/>
      <c r="V496" s="14"/>
      <c r="W496" s="14"/>
      <c r="X496" s="14"/>
      <c r="Y496" s="14"/>
      <c r="Z496" s="14"/>
    </row>
    <row r="497" spans="1:26" ht="12.75" customHeight="1">
      <c r="A497" s="19"/>
      <c r="B497" s="300"/>
      <c r="C497" s="19"/>
      <c r="D497" s="27"/>
      <c r="E497" s="20"/>
      <c r="F497" s="14"/>
      <c r="G497" s="14"/>
      <c r="H497" s="14"/>
      <c r="I497" s="14"/>
      <c r="J497" s="14"/>
      <c r="K497" s="14"/>
      <c r="L497" s="14"/>
      <c r="M497" s="14"/>
      <c r="N497" s="14"/>
      <c r="O497" s="14"/>
      <c r="P497" s="14"/>
      <c r="Q497" s="14"/>
      <c r="R497" s="14"/>
      <c r="S497" s="14"/>
      <c r="T497" s="14"/>
      <c r="U497" s="14"/>
      <c r="V497" s="14"/>
      <c r="W497" s="14"/>
      <c r="X497" s="14"/>
      <c r="Y497" s="14"/>
      <c r="Z497" s="14"/>
    </row>
    <row r="498" spans="1:26" ht="12.75" customHeight="1">
      <c r="A498" s="19"/>
      <c r="B498" s="300"/>
      <c r="C498" s="19"/>
      <c r="D498" s="27"/>
      <c r="E498" s="20"/>
      <c r="F498" s="14"/>
      <c r="G498" s="14"/>
      <c r="H498" s="14"/>
      <c r="I498" s="14"/>
      <c r="J498" s="14"/>
      <c r="K498" s="14"/>
      <c r="L498" s="14"/>
      <c r="M498" s="14"/>
      <c r="N498" s="14"/>
      <c r="O498" s="14"/>
      <c r="P498" s="14"/>
      <c r="Q498" s="14"/>
      <c r="R498" s="14"/>
      <c r="S498" s="14"/>
      <c r="T498" s="14"/>
      <c r="U498" s="14"/>
      <c r="V498" s="14"/>
      <c r="W498" s="14"/>
      <c r="X498" s="14"/>
      <c r="Y498" s="14"/>
      <c r="Z498" s="14"/>
    </row>
    <row r="499" spans="1:26" ht="12.75" customHeight="1">
      <c r="A499" s="19"/>
      <c r="B499" s="300"/>
      <c r="C499" s="19"/>
      <c r="D499" s="27"/>
      <c r="E499" s="20"/>
      <c r="F499" s="14"/>
      <c r="G499" s="14"/>
      <c r="H499" s="14"/>
      <c r="I499" s="14"/>
      <c r="J499" s="14"/>
      <c r="K499" s="14"/>
      <c r="L499" s="14"/>
      <c r="M499" s="14"/>
      <c r="N499" s="14"/>
      <c r="O499" s="14"/>
      <c r="P499" s="14"/>
      <c r="Q499" s="14"/>
      <c r="R499" s="14"/>
      <c r="S499" s="14"/>
      <c r="T499" s="14"/>
      <c r="U499" s="14"/>
      <c r="V499" s="14"/>
      <c r="W499" s="14"/>
      <c r="X499" s="14"/>
      <c r="Y499" s="14"/>
      <c r="Z499" s="14"/>
    </row>
    <row r="500" spans="1:26" ht="12.75" customHeight="1">
      <c r="A500" s="19"/>
      <c r="B500" s="300"/>
      <c r="C500" s="19"/>
      <c r="D500" s="27"/>
      <c r="E500" s="20"/>
      <c r="F500" s="14"/>
      <c r="G500" s="14"/>
      <c r="H500" s="14"/>
      <c r="I500" s="14"/>
      <c r="J500" s="14"/>
      <c r="K500" s="14"/>
      <c r="L500" s="14"/>
      <c r="M500" s="14"/>
      <c r="N500" s="14"/>
      <c r="O500" s="14"/>
      <c r="P500" s="14"/>
      <c r="Q500" s="14"/>
      <c r="R500" s="14"/>
      <c r="S500" s="14"/>
      <c r="T500" s="14"/>
      <c r="U500" s="14"/>
      <c r="V500" s="14"/>
      <c r="W500" s="14"/>
      <c r="X500" s="14"/>
      <c r="Y500" s="14"/>
      <c r="Z500" s="14"/>
    </row>
    <row r="501" spans="1:26" ht="12.75" customHeight="1">
      <c r="A501" s="19"/>
      <c r="B501" s="300"/>
      <c r="C501" s="19"/>
      <c r="D501" s="27"/>
      <c r="E501" s="20"/>
      <c r="F501" s="14"/>
      <c r="G501" s="14"/>
      <c r="H501" s="14"/>
      <c r="I501" s="14"/>
      <c r="J501" s="14"/>
      <c r="K501" s="14"/>
      <c r="L501" s="14"/>
      <c r="M501" s="14"/>
      <c r="N501" s="14"/>
      <c r="O501" s="14"/>
      <c r="P501" s="14"/>
      <c r="Q501" s="14"/>
      <c r="R501" s="14"/>
      <c r="S501" s="14"/>
      <c r="T501" s="14"/>
      <c r="U501" s="14"/>
      <c r="V501" s="14"/>
      <c r="W501" s="14"/>
      <c r="X501" s="14"/>
      <c r="Y501" s="14"/>
      <c r="Z501" s="14"/>
    </row>
    <row r="502" spans="1:26" ht="12.75" customHeight="1">
      <c r="A502" s="19"/>
      <c r="B502" s="300"/>
      <c r="C502" s="19"/>
      <c r="D502" s="27"/>
      <c r="E502" s="20"/>
      <c r="F502" s="14"/>
      <c r="G502" s="14"/>
      <c r="H502" s="14"/>
      <c r="I502" s="14"/>
      <c r="J502" s="14"/>
      <c r="K502" s="14"/>
      <c r="L502" s="14"/>
      <c r="M502" s="14"/>
      <c r="N502" s="14"/>
      <c r="O502" s="14"/>
      <c r="P502" s="14"/>
      <c r="Q502" s="14"/>
      <c r="R502" s="14"/>
      <c r="S502" s="14"/>
      <c r="T502" s="14"/>
      <c r="U502" s="14"/>
      <c r="V502" s="14"/>
      <c r="W502" s="14"/>
      <c r="X502" s="14"/>
      <c r="Y502" s="14"/>
      <c r="Z502" s="14"/>
    </row>
    <row r="503" spans="1:26" ht="12.75" customHeight="1">
      <c r="A503" s="19"/>
      <c r="B503" s="300"/>
      <c r="C503" s="19"/>
      <c r="D503" s="27"/>
      <c r="E503" s="20"/>
      <c r="F503" s="14"/>
      <c r="G503" s="14"/>
      <c r="H503" s="14"/>
      <c r="I503" s="14"/>
      <c r="J503" s="14"/>
      <c r="K503" s="14"/>
      <c r="L503" s="14"/>
      <c r="M503" s="14"/>
      <c r="N503" s="14"/>
      <c r="O503" s="14"/>
      <c r="P503" s="14"/>
      <c r="Q503" s="14"/>
      <c r="R503" s="14"/>
      <c r="S503" s="14"/>
      <c r="T503" s="14"/>
      <c r="U503" s="14"/>
      <c r="V503" s="14"/>
      <c r="W503" s="14"/>
      <c r="X503" s="14"/>
      <c r="Y503" s="14"/>
      <c r="Z503" s="14"/>
    </row>
    <row r="504" spans="1:26" ht="12.75" customHeight="1">
      <c r="A504" s="19"/>
      <c r="B504" s="300"/>
      <c r="C504" s="19"/>
      <c r="D504" s="27"/>
      <c r="E504" s="20"/>
      <c r="F504" s="14"/>
      <c r="G504" s="14"/>
      <c r="H504" s="14"/>
      <c r="I504" s="14"/>
      <c r="J504" s="14"/>
      <c r="K504" s="14"/>
      <c r="L504" s="14"/>
      <c r="M504" s="14"/>
      <c r="N504" s="14"/>
      <c r="O504" s="14"/>
      <c r="P504" s="14"/>
      <c r="Q504" s="14"/>
      <c r="R504" s="14"/>
      <c r="S504" s="14"/>
      <c r="T504" s="14"/>
      <c r="U504" s="14"/>
      <c r="V504" s="14"/>
      <c r="W504" s="14"/>
      <c r="X504" s="14"/>
      <c r="Y504" s="14"/>
      <c r="Z504" s="14"/>
    </row>
    <row r="505" spans="1:26" ht="12.75" customHeight="1">
      <c r="A505" s="19"/>
      <c r="B505" s="300"/>
      <c r="C505" s="19"/>
      <c r="D505" s="27"/>
      <c r="E505" s="20"/>
      <c r="F505" s="14"/>
      <c r="G505" s="14"/>
      <c r="H505" s="14"/>
      <c r="I505" s="14"/>
      <c r="J505" s="14"/>
      <c r="K505" s="14"/>
      <c r="L505" s="14"/>
      <c r="M505" s="14"/>
      <c r="N505" s="14"/>
      <c r="O505" s="14"/>
      <c r="P505" s="14"/>
      <c r="Q505" s="14"/>
      <c r="R505" s="14"/>
      <c r="S505" s="14"/>
      <c r="T505" s="14"/>
      <c r="U505" s="14"/>
      <c r="V505" s="14"/>
      <c r="W505" s="14"/>
      <c r="X505" s="14"/>
      <c r="Y505" s="14"/>
      <c r="Z505" s="14"/>
    </row>
    <row r="506" spans="1:26" ht="12.75" customHeight="1">
      <c r="A506" s="19"/>
      <c r="B506" s="300"/>
      <c r="C506" s="19"/>
      <c r="D506" s="27"/>
      <c r="E506" s="20"/>
      <c r="F506" s="14"/>
      <c r="G506" s="14"/>
      <c r="H506" s="14"/>
      <c r="I506" s="14"/>
      <c r="J506" s="14"/>
      <c r="K506" s="14"/>
      <c r="L506" s="14"/>
      <c r="M506" s="14"/>
      <c r="N506" s="14"/>
      <c r="O506" s="14"/>
      <c r="P506" s="14"/>
      <c r="Q506" s="14"/>
      <c r="R506" s="14"/>
      <c r="S506" s="14"/>
      <c r="T506" s="14"/>
      <c r="U506" s="14"/>
      <c r="V506" s="14"/>
      <c r="W506" s="14"/>
      <c r="X506" s="14"/>
      <c r="Y506" s="14"/>
      <c r="Z506" s="14"/>
    </row>
    <row r="507" spans="1:26" ht="12.75" customHeight="1">
      <c r="A507" s="19"/>
      <c r="B507" s="300"/>
      <c r="C507" s="19"/>
      <c r="D507" s="27"/>
      <c r="E507" s="20"/>
      <c r="F507" s="14"/>
      <c r="G507" s="14"/>
      <c r="H507" s="14"/>
      <c r="I507" s="14"/>
      <c r="J507" s="14"/>
      <c r="K507" s="14"/>
      <c r="L507" s="14"/>
      <c r="M507" s="14"/>
      <c r="N507" s="14"/>
      <c r="O507" s="14"/>
      <c r="P507" s="14"/>
      <c r="Q507" s="14"/>
      <c r="R507" s="14"/>
      <c r="S507" s="14"/>
      <c r="T507" s="14"/>
      <c r="U507" s="14"/>
      <c r="V507" s="14"/>
      <c r="W507" s="14"/>
      <c r="X507" s="14"/>
      <c r="Y507" s="14"/>
      <c r="Z507" s="14"/>
    </row>
    <row r="508" spans="1:26" ht="12.75" customHeight="1">
      <c r="A508" s="19"/>
      <c r="B508" s="300"/>
      <c r="C508" s="19"/>
      <c r="D508" s="27"/>
      <c r="E508" s="20"/>
      <c r="F508" s="14"/>
      <c r="G508" s="14"/>
      <c r="H508" s="14"/>
      <c r="I508" s="14"/>
      <c r="J508" s="14"/>
      <c r="K508" s="14"/>
      <c r="L508" s="14"/>
      <c r="M508" s="14"/>
      <c r="N508" s="14"/>
      <c r="O508" s="14"/>
      <c r="P508" s="14"/>
      <c r="Q508" s="14"/>
      <c r="R508" s="14"/>
      <c r="S508" s="14"/>
      <c r="T508" s="14"/>
      <c r="U508" s="14"/>
      <c r="V508" s="14"/>
      <c r="W508" s="14"/>
      <c r="X508" s="14"/>
      <c r="Y508" s="14"/>
      <c r="Z508" s="14"/>
    </row>
    <row r="509" spans="1:26" ht="12.75" customHeight="1">
      <c r="A509" s="19"/>
      <c r="B509" s="300"/>
      <c r="C509" s="19"/>
      <c r="D509" s="27"/>
      <c r="E509" s="20"/>
      <c r="F509" s="14"/>
      <c r="G509" s="14"/>
      <c r="H509" s="14"/>
      <c r="I509" s="14"/>
      <c r="J509" s="14"/>
      <c r="K509" s="14"/>
      <c r="L509" s="14"/>
      <c r="M509" s="14"/>
      <c r="N509" s="14"/>
      <c r="O509" s="14"/>
      <c r="P509" s="14"/>
      <c r="Q509" s="14"/>
      <c r="R509" s="14"/>
      <c r="S509" s="14"/>
      <c r="T509" s="14"/>
      <c r="U509" s="14"/>
      <c r="V509" s="14"/>
      <c r="W509" s="14"/>
      <c r="X509" s="14"/>
      <c r="Y509" s="14"/>
      <c r="Z509" s="14"/>
    </row>
    <row r="510" spans="1:26" ht="12.75" customHeight="1">
      <c r="A510" s="19"/>
      <c r="B510" s="300"/>
      <c r="C510" s="19"/>
      <c r="D510" s="27"/>
      <c r="E510" s="20"/>
      <c r="F510" s="14"/>
      <c r="G510" s="14"/>
      <c r="H510" s="14"/>
      <c r="I510" s="14"/>
      <c r="J510" s="14"/>
      <c r="K510" s="14"/>
      <c r="L510" s="14"/>
      <c r="M510" s="14"/>
      <c r="N510" s="14"/>
      <c r="O510" s="14"/>
      <c r="P510" s="14"/>
      <c r="Q510" s="14"/>
      <c r="R510" s="14"/>
      <c r="S510" s="14"/>
      <c r="T510" s="14"/>
      <c r="U510" s="14"/>
      <c r="V510" s="14"/>
      <c r="W510" s="14"/>
      <c r="X510" s="14"/>
      <c r="Y510" s="14"/>
      <c r="Z510" s="14"/>
    </row>
    <row r="511" spans="1:26" ht="12.75" customHeight="1">
      <c r="A511" s="19"/>
      <c r="B511" s="300"/>
      <c r="C511" s="19"/>
      <c r="D511" s="27"/>
      <c r="E511" s="20"/>
      <c r="F511" s="14"/>
      <c r="G511" s="14"/>
      <c r="H511" s="14"/>
      <c r="I511" s="14"/>
      <c r="J511" s="14"/>
      <c r="K511" s="14"/>
      <c r="L511" s="14"/>
      <c r="M511" s="14"/>
      <c r="N511" s="14"/>
      <c r="O511" s="14"/>
      <c r="P511" s="14"/>
      <c r="Q511" s="14"/>
      <c r="R511" s="14"/>
      <c r="S511" s="14"/>
      <c r="T511" s="14"/>
      <c r="U511" s="14"/>
      <c r="V511" s="14"/>
      <c r="W511" s="14"/>
      <c r="X511" s="14"/>
      <c r="Y511" s="14"/>
      <c r="Z511" s="14"/>
    </row>
    <row r="512" spans="1:26" ht="12.75" customHeight="1">
      <c r="A512" s="19"/>
      <c r="B512" s="300"/>
      <c r="C512" s="19"/>
      <c r="D512" s="27"/>
      <c r="E512" s="20"/>
      <c r="F512" s="14"/>
      <c r="G512" s="14"/>
      <c r="H512" s="14"/>
      <c r="I512" s="14"/>
      <c r="J512" s="14"/>
      <c r="K512" s="14"/>
      <c r="L512" s="14"/>
      <c r="M512" s="14"/>
      <c r="N512" s="14"/>
      <c r="O512" s="14"/>
      <c r="P512" s="14"/>
      <c r="Q512" s="14"/>
      <c r="R512" s="14"/>
      <c r="S512" s="14"/>
      <c r="T512" s="14"/>
      <c r="U512" s="14"/>
      <c r="V512" s="14"/>
      <c r="W512" s="14"/>
      <c r="X512" s="14"/>
      <c r="Y512" s="14"/>
      <c r="Z512" s="14"/>
    </row>
    <row r="513" spans="1:26" ht="12.75" customHeight="1">
      <c r="A513" s="19"/>
      <c r="B513" s="300"/>
      <c r="C513" s="19"/>
      <c r="D513" s="27"/>
      <c r="E513" s="20"/>
      <c r="F513" s="14"/>
      <c r="G513" s="14"/>
      <c r="H513" s="14"/>
      <c r="I513" s="14"/>
      <c r="J513" s="14"/>
      <c r="K513" s="14"/>
      <c r="L513" s="14"/>
      <c r="M513" s="14"/>
      <c r="N513" s="14"/>
      <c r="O513" s="14"/>
      <c r="P513" s="14"/>
      <c r="Q513" s="14"/>
      <c r="R513" s="14"/>
      <c r="S513" s="14"/>
      <c r="T513" s="14"/>
      <c r="U513" s="14"/>
      <c r="V513" s="14"/>
      <c r="W513" s="14"/>
      <c r="X513" s="14"/>
      <c r="Y513" s="14"/>
      <c r="Z513" s="14"/>
    </row>
    <row r="514" spans="1:26" ht="12.75" customHeight="1">
      <c r="A514" s="19"/>
      <c r="B514" s="300"/>
      <c r="C514" s="19"/>
      <c r="D514" s="27"/>
      <c r="E514" s="20"/>
      <c r="F514" s="14"/>
      <c r="G514" s="14"/>
      <c r="H514" s="14"/>
      <c r="I514" s="14"/>
      <c r="J514" s="14"/>
      <c r="K514" s="14"/>
      <c r="L514" s="14"/>
      <c r="M514" s="14"/>
      <c r="N514" s="14"/>
      <c r="O514" s="14"/>
      <c r="P514" s="14"/>
      <c r="Q514" s="14"/>
      <c r="R514" s="14"/>
      <c r="S514" s="14"/>
      <c r="T514" s="14"/>
      <c r="U514" s="14"/>
      <c r="V514" s="14"/>
      <c r="W514" s="14"/>
      <c r="X514" s="14"/>
      <c r="Y514" s="14"/>
      <c r="Z514" s="14"/>
    </row>
    <row r="515" spans="1:26" ht="12.75" customHeight="1">
      <c r="A515" s="19"/>
      <c r="B515" s="300"/>
      <c r="C515" s="19"/>
      <c r="D515" s="27"/>
      <c r="E515" s="20"/>
      <c r="F515" s="14"/>
      <c r="G515" s="14"/>
      <c r="H515" s="14"/>
      <c r="I515" s="14"/>
      <c r="J515" s="14"/>
      <c r="K515" s="14"/>
      <c r="L515" s="14"/>
      <c r="M515" s="14"/>
      <c r="N515" s="14"/>
      <c r="O515" s="14"/>
      <c r="P515" s="14"/>
      <c r="Q515" s="14"/>
      <c r="R515" s="14"/>
      <c r="S515" s="14"/>
      <c r="T515" s="14"/>
      <c r="U515" s="14"/>
      <c r="V515" s="14"/>
      <c r="W515" s="14"/>
      <c r="X515" s="14"/>
      <c r="Y515" s="14"/>
      <c r="Z515" s="14"/>
    </row>
    <row r="516" spans="1:26" ht="12.75" customHeight="1">
      <c r="A516" s="19"/>
      <c r="B516" s="300"/>
      <c r="C516" s="19"/>
      <c r="D516" s="27"/>
      <c r="E516" s="20"/>
      <c r="F516" s="14"/>
      <c r="G516" s="14"/>
      <c r="H516" s="14"/>
      <c r="I516" s="14"/>
      <c r="J516" s="14"/>
      <c r="K516" s="14"/>
      <c r="L516" s="14"/>
      <c r="M516" s="14"/>
      <c r="N516" s="14"/>
      <c r="O516" s="14"/>
      <c r="P516" s="14"/>
      <c r="Q516" s="14"/>
      <c r="R516" s="14"/>
      <c r="S516" s="14"/>
      <c r="T516" s="14"/>
      <c r="U516" s="14"/>
      <c r="V516" s="14"/>
      <c r="W516" s="14"/>
      <c r="X516" s="14"/>
      <c r="Y516" s="14"/>
      <c r="Z516" s="14"/>
    </row>
    <row r="517" spans="1:26" ht="12.75" customHeight="1">
      <c r="A517" s="19"/>
      <c r="B517" s="300"/>
      <c r="C517" s="19"/>
      <c r="D517" s="27"/>
      <c r="E517" s="20"/>
      <c r="F517" s="14"/>
      <c r="G517" s="14"/>
      <c r="H517" s="14"/>
      <c r="I517" s="14"/>
      <c r="J517" s="14"/>
      <c r="K517" s="14"/>
      <c r="L517" s="14"/>
      <c r="M517" s="14"/>
      <c r="N517" s="14"/>
      <c r="O517" s="14"/>
      <c r="P517" s="14"/>
      <c r="Q517" s="14"/>
      <c r="R517" s="14"/>
      <c r="S517" s="14"/>
      <c r="T517" s="14"/>
      <c r="U517" s="14"/>
      <c r="V517" s="14"/>
      <c r="W517" s="14"/>
      <c r="X517" s="14"/>
      <c r="Y517" s="14"/>
      <c r="Z517" s="14"/>
    </row>
    <row r="518" spans="1:26" ht="12.75" customHeight="1">
      <c r="A518" s="19"/>
      <c r="B518" s="300"/>
      <c r="C518" s="19"/>
      <c r="D518" s="27"/>
      <c r="E518" s="20"/>
      <c r="F518" s="14"/>
      <c r="G518" s="14"/>
      <c r="H518" s="14"/>
      <c r="I518" s="14"/>
      <c r="J518" s="14"/>
      <c r="K518" s="14"/>
      <c r="L518" s="14"/>
      <c r="M518" s="14"/>
      <c r="N518" s="14"/>
      <c r="O518" s="14"/>
      <c r="P518" s="14"/>
      <c r="Q518" s="14"/>
      <c r="R518" s="14"/>
      <c r="S518" s="14"/>
      <c r="T518" s="14"/>
      <c r="U518" s="14"/>
      <c r="V518" s="14"/>
      <c r="W518" s="14"/>
      <c r="X518" s="14"/>
      <c r="Y518" s="14"/>
      <c r="Z518" s="14"/>
    </row>
    <row r="519" spans="1:26" ht="12.75" customHeight="1">
      <c r="A519" s="19"/>
      <c r="B519" s="300"/>
      <c r="C519" s="19"/>
      <c r="D519" s="27"/>
      <c r="E519" s="20"/>
      <c r="F519" s="14"/>
      <c r="G519" s="14"/>
      <c r="H519" s="14"/>
      <c r="I519" s="14"/>
      <c r="J519" s="14"/>
      <c r="K519" s="14"/>
      <c r="L519" s="14"/>
      <c r="M519" s="14"/>
      <c r="N519" s="14"/>
      <c r="O519" s="14"/>
      <c r="P519" s="14"/>
      <c r="Q519" s="14"/>
      <c r="R519" s="14"/>
      <c r="S519" s="14"/>
      <c r="T519" s="14"/>
      <c r="U519" s="14"/>
      <c r="V519" s="14"/>
      <c r="W519" s="14"/>
      <c r="X519" s="14"/>
      <c r="Y519" s="14"/>
      <c r="Z519" s="14"/>
    </row>
    <row r="520" spans="1:26" ht="12.75" customHeight="1">
      <c r="A520" s="19"/>
      <c r="B520" s="300"/>
      <c r="C520" s="19"/>
      <c r="D520" s="27"/>
      <c r="E520" s="20"/>
      <c r="F520" s="14"/>
      <c r="G520" s="14"/>
      <c r="H520" s="14"/>
      <c r="I520" s="14"/>
      <c r="J520" s="14"/>
      <c r="K520" s="14"/>
      <c r="L520" s="14"/>
      <c r="M520" s="14"/>
      <c r="N520" s="14"/>
      <c r="O520" s="14"/>
      <c r="P520" s="14"/>
      <c r="Q520" s="14"/>
      <c r="R520" s="14"/>
      <c r="S520" s="14"/>
      <c r="T520" s="14"/>
      <c r="U520" s="14"/>
      <c r="V520" s="14"/>
      <c r="W520" s="14"/>
      <c r="X520" s="14"/>
      <c r="Y520" s="14"/>
      <c r="Z520" s="14"/>
    </row>
    <row r="521" spans="1:26" ht="12.75" customHeight="1">
      <c r="A521" s="19"/>
      <c r="B521" s="300"/>
      <c r="C521" s="19"/>
      <c r="D521" s="27"/>
      <c r="E521" s="20"/>
      <c r="F521" s="14"/>
      <c r="G521" s="14"/>
      <c r="H521" s="14"/>
      <c r="I521" s="14"/>
      <c r="J521" s="14"/>
      <c r="K521" s="14"/>
      <c r="L521" s="14"/>
      <c r="M521" s="14"/>
      <c r="N521" s="14"/>
      <c r="O521" s="14"/>
      <c r="P521" s="14"/>
      <c r="Q521" s="14"/>
      <c r="R521" s="14"/>
      <c r="S521" s="14"/>
      <c r="T521" s="14"/>
      <c r="U521" s="14"/>
      <c r="V521" s="14"/>
      <c r="W521" s="14"/>
      <c r="X521" s="14"/>
      <c r="Y521" s="14"/>
      <c r="Z521" s="14"/>
    </row>
    <row r="522" spans="1:26" ht="12.75" customHeight="1">
      <c r="A522" s="19"/>
      <c r="B522" s="300"/>
      <c r="C522" s="19"/>
      <c r="D522" s="27"/>
      <c r="E522" s="20"/>
      <c r="F522" s="14"/>
      <c r="G522" s="14"/>
      <c r="H522" s="14"/>
      <c r="I522" s="14"/>
      <c r="J522" s="14"/>
      <c r="K522" s="14"/>
      <c r="L522" s="14"/>
      <c r="M522" s="14"/>
      <c r="N522" s="14"/>
      <c r="O522" s="14"/>
      <c r="P522" s="14"/>
      <c r="Q522" s="14"/>
      <c r="R522" s="14"/>
      <c r="S522" s="14"/>
      <c r="T522" s="14"/>
      <c r="U522" s="14"/>
      <c r="V522" s="14"/>
      <c r="W522" s="14"/>
      <c r="X522" s="14"/>
      <c r="Y522" s="14"/>
      <c r="Z522" s="14"/>
    </row>
    <row r="523" spans="1:26" ht="12.75" customHeight="1">
      <c r="A523" s="19"/>
      <c r="B523" s="300"/>
      <c r="C523" s="19"/>
      <c r="D523" s="27"/>
      <c r="E523" s="20"/>
      <c r="F523" s="14"/>
      <c r="G523" s="14"/>
      <c r="H523" s="14"/>
      <c r="I523" s="14"/>
      <c r="J523" s="14"/>
      <c r="K523" s="14"/>
      <c r="L523" s="14"/>
      <c r="M523" s="14"/>
      <c r="N523" s="14"/>
      <c r="O523" s="14"/>
      <c r="P523" s="14"/>
      <c r="Q523" s="14"/>
      <c r="R523" s="14"/>
      <c r="S523" s="14"/>
      <c r="T523" s="14"/>
      <c r="U523" s="14"/>
      <c r="V523" s="14"/>
      <c r="W523" s="14"/>
      <c r="X523" s="14"/>
      <c r="Y523" s="14"/>
      <c r="Z523" s="14"/>
    </row>
    <row r="524" spans="1:26" ht="12.75" customHeight="1">
      <c r="A524" s="19"/>
      <c r="B524" s="300"/>
      <c r="C524" s="19"/>
      <c r="D524" s="27"/>
      <c r="E524" s="20"/>
      <c r="F524" s="14"/>
      <c r="G524" s="14"/>
      <c r="H524" s="14"/>
      <c r="I524" s="14"/>
      <c r="J524" s="14"/>
      <c r="K524" s="14"/>
      <c r="L524" s="14"/>
      <c r="M524" s="14"/>
      <c r="N524" s="14"/>
      <c r="O524" s="14"/>
      <c r="P524" s="14"/>
      <c r="Q524" s="14"/>
      <c r="R524" s="14"/>
      <c r="S524" s="14"/>
      <c r="T524" s="14"/>
      <c r="U524" s="14"/>
      <c r="V524" s="14"/>
      <c r="W524" s="14"/>
      <c r="X524" s="14"/>
      <c r="Y524" s="14"/>
      <c r="Z524" s="14"/>
    </row>
    <row r="525" spans="1:26" ht="12.75" customHeight="1">
      <c r="A525" s="19"/>
      <c r="B525" s="300"/>
      <c r="C525" s="19"/>
      <c r="D525" s="27"/>
      <c r="E525" s="20"/>
      <c r="F525" s="14"/>
      <c r="G525" s="14"/>
      <c r="H525" s="14"/>
      <c r="I525" s="14"/>
      <c r="J525" s="14"/>
      <c r="K525" s="14"/>
      <c r="L525" s="14"/>
      <c r="M525" s="14"/>
      <c r="N525" s="14"/>
      <c r="O525" s="14"/>
      <c r="P525" s="14"/>
      <c r="Q525" s="14"/>
      <c r="R525" s="14"/>
      <c r="S525" s="14"/>
      <c r="T525" s="14"/>
      <c r="U525" s="14"/>
      <c r="V525" s="14"/>
      <c r="W525" s="14"/>
      <c r="X525" s="14"/>
      <c r="Y525" s="14"/>
      <c r="Z525" s="14"/>
    </row>
    <row r="526" spans="1:26" ht="12.75" customHeight="1">
      <c r="A526" s="19"/>
      <c r="B526" s="300"/>
      <c r="C526" s="19"/>
      <c r="D526" s="27"/>
      <c r="E526" s="20"/>
      <c r="F526" s="14"/>
      <c r="G526" s="14"/>
      <c r="H526" s="14"/>
      <c r="I526" s="14"/>
      <c r="J526" s="14"/>
      <c r="K526" s="14"/>
      <c r="L526" s="14"/>
      <c r="M526" s="14"/>
      <c r="N526" s="14"/>
      <c r="O526" s="14"/>
      <c r="P526" s="14"/>
      <c r="Q526" s="14"/>
      <c r="R526" s="14"/>
      <c r="S526" s="14"/>
      <c r="T526" s="14"/>
      <c r="U526" s="14"/>
      <c r="V526" s="14"/>
      <c r="W526" s="14"/>
      <c r="X526" s="14"/>
      <c r="Y526" s="14"/>
      <c r="Z526" s="14"/>
    </row>
    <row r="527" spans="1:26" ht="12.75" customHeight="1">
      <c r="A527" s="19"/>
      <c r="B527" s="300"/>
      <c r="C527" s="19"/>
      <c r="D527" s="27"/>
      <c r="E527" s="20"/>
      <c r="F527" s="14"/>
      <c r="G527" s="14"/>
      <c r="H527" s="14"/>
      <c r="I527" s="14"/>
      <c r="J527" s="14"/>
      <c r="K527" s="14"/>
      <c r="L527" s="14"/>
      <c r="M527" s="14"/>
      <c r="N527" s="14"/>
      <c r="O527" s="14"/>
      <c r="P527" s="14"/>
      <c r="Q527" s="14"/>
      <c r="R527" s="14"/>
      <c r="S527" s="14"/>
      <c r="T527" s="14"/>
      <c r="U527" s="14"/>
      <c r="V527" s="14"/>
      <c r="W527" s="14"/>
      <c r="X527" s="14"/>
      <c r="Y527" s="14"/>
      <c r="Z527" s="14"/>
    </row>
    <row r="528" spans="1:26" ht="12.75" customHeight="1">
      <c r="A528" s="19"/>
      <c r="B528" s="300"/>
      <c r="C528" s="19"/>
      <c r="D528" s="27"/>
      <c r="E528" s="20"/>
      <c r="F528" s="14"/>
      <c r="G528" s="14"/>
      <c r="H528" s="14"/>
      <c r="I528" s="14"/>
      <c r="J528" s="14"/>
      <c r="K528" s="14"/>
      <c r="L528" s="14"/>
      <c r="M528" s="14"/>
      <c r="N528" s="14"/>
      <c r="O528" s="14"/>
      <c r="P528" s="14"/>
      <c r="Q528" s="14"/>
      <c r="R528" s="14"/>
      <c r="S528" s="14"/>
      <c r="T528" s="14"/>
      <c r="U528" s="14"/>
      <c r="V528" s="14"/>
      <c r="W528" s="14"/>
      <c r="X528" s="14"/>
      <c r="Y528" s="14"/>
      <c r="Z528" s="14"/>
    </row>
    <row r="529" spans="1:26" ht="12.75" customHeight="1">
      <c r="A529" s="19"/>
      <c r="B529" s="300"/>
      <c r="C529" s="19"/>
      <c r="D529" s="27"/>
      <c r="E529" s="20"/>
      <c r="F529" s="14"/>
      <c r="G529" s="14"/>
      <c r="H529" s="14"/>
      <c r="I529" s="14"/>
      <c r="J529" s="14"/>
      <c r="K529" s="14"/>
      <c r="L529" s="14"/>
      <c r="M529" s="14"/>
      <c r="N529" s="14"/>
      <c r="O529" s="14"/>
      <c r="P529" s="14"/>
      <c r="Q529" s="14"/>
      <c r="R529" s="14"/>
      <c r="S529" s="14"/>
      <c r="T529" s="14"/>
      <c r="U529" s="14"/>
      <c r="V529" s="14"/>
      <c r="W529" s="14"/>
      <c r="X529" s="14"/>
      <c r="Y529" s="14"/>
      <c r="Z529" s="14"/>
    </row>
    <row r="530" spans="1:26" ht="12.75" customHeight="1">
      <c r="A530" s="19"/>
      <c r="B530" s="300"/>
      <c r="C530" s="19"/>
      <c r="D530" s="27"/>
      <c r="E530" s="20"/>
      <c r="F530" s="14"/>
      <c r="G530" s="14"/>
      <c r="H530" s="14"/>
      <c r="I530" s="14"/>
      <c r="J530" s="14"/>
      <c r="K530" s="14"/>
      <c r="L530" s="14"/>
      <c r="M530" s="14"/>
      <c r="N530" s="14"/>
      <c r="O530" s="14"/>
      <c r="P530" s="14"/>
      <c r="Q530" s="14"/>
      <c r="R530" s="14"/>
      <c r="S530" s="14"/>
      <c r="T530" s="14"/>
      <c r="U530" s="14"/>
      <c r="V530" s="14"/>
      <c r="W530" s="14"/>
      <c r="X530" s="14"/>
      <c r="Y530" s="14"/>
      <c r="Z530" s="14"/>
    </row>
    <row r="531" spans="1:26" ht="12.75" customHeight="1">
      <c r="A531" s="19"/>
      <c r="B531" s="300"/>
      <c r="C531" s="19"/>
      <c r="D531" s="27"/>
      <c r="E531" s="20"/>
      <c r="F531" s="14"/>
      <c r="G531" s="14"/>
      <c r="H531" s="14"/>
      <c r="I531" s="14"/>
      <c r="J531" s="14"/>
      <c r="K531" s="14"/>
      <c r="L531" s="14"/>
      <c r="M531" s="14"/>
      <c r="N531" s="14"/>
      <c r="O531" s="14"/>
      <c r="P531" s="14"/>
      <c r="Q531" s="14"/>
      <c r="R531" s="14"/>
      <c r="S531" s="14"/>
      <c r="T531" s="14"/>
      <c r="U531" s="14"/>
      <c r="V531" s="14"/>
      <c r="W531" s="14"/>
      <c r="X531" s="14"/>
      <c r="Y531" s="14"/>
      <c r="Z531" s="14"/>
    </row>
    <row r="532" spans="1:26" ht="12.75" customHeight="1">
      <c r="A532" s="19"/>
      <c r="B532" s="300"/>
      <c r="C532" s="19"/>
      <c r="D532" s="27"/>
      <c r="E532" s="20"/>
      <c r="F532" s="14"/>
      <c r="G532" s="14"/>
      <c r="H532" s="14"/>
      <c r="I532" s="14"/>
      <c r="J532" s="14"/>
      <c r="K532" s="14"/>
      <c r="L532" s="14"/>
      <c r="M532" s="14"/>
      <c r="N532" s="14"/>
      <c r="O532" s="14"/>
      <c r="P532" s="14"/>
      <c r="Q532" s="14"/>
      <c r="R532" s="14"/>
      <c r="S532" s="14"/>
      <c r="T532" s="14"/>
      <c r="U532" s="14"/>
      <c r="V532" s="14"/>
      <c r="W532" s="14"/>
      <c r="X532" s="14"/>
      <c r="Y532" s="14"/>
      <c r="Z532" s="14"/>
    </row>
    <row r="533" spans="1:26" ht="12.75" customHeight="1">
      <c r="A533" s="19"/>
      <c r="B533" s="300"/>
      <c r="C533" s="19"/>
      <c r="D533" s="27"/>
      <c r="E533" s="20"/>
      <c r="F533" s="14"/>
      <c r="G533" s="14"/>
      <c r="H533" s="14"/>
      <c r="I533" s="14"/>
      <c r="J533" s="14"/>
      <c r="K533" s="14"/>
      <c r="L533" s="14"/>
      <c r="M533" s="14"/>
      <c r="N533" s="14"/>
      <c r="O533" s="14"/>
      <c r="P533" s="14"/>
      <c r="Q533" s="14"/>
      <c r="R533" s="14"/>
      <c r="S533" s="14"/>
      <c r="T533" s="14"/>
      <c r="U533" s="14"/>
      <c r="V533" s="14"/>
      <c r="W533" s="14"/>
      <c r="X533" s="14"/>
      <c r="Y533" s="14"/>
      <c r="Z533" s="14"/>
    </row>
    <row r="534" spans="1:26" ht="12.75" customHeight="1">
      <c r="A534" s="19"/>
      <c r="B534" s="300"/>
      <c r="C534" s="19"/>
      <c r="D534" s="27"/>
      <c r="E534" s="20"/>
      <c r="F534" s="14"/>
      <c r="G534" s="14"/>
      <c r="H534" s="14"/>
      <c r="I534" s="14"/>
      <c r="J534" s="14"/>
      <c r="K534" s="14"/>
      <c r="L534" s="14"/>
      <c r="M534" s="14"/>
      <c r="N534" s="14"/>
      <c r="O534" s="14"/>
      <c r="P534" s="14"/>
      <c r="Q534" s="14"/>
      <c r="R534" s="14"/>
      <c r="S534" s="14"/>
      <c r="T534" s="14"/>
      <c r="U534" s="14"/>
      <c r="V534" s="14"/>
      <c r="W534" s="14"/>
      <c r="X534" s="14"/>
      <c r="Y534" s="14"/>
      <c r="Z534" s="14"/>
    </row>
    <row r="535" spans="1:26" ht="12.75" customHeight="1">
      <c r="A535" s="19"/>
      <c r="B535" s="300"/>
      <c r="C535" s="19"/>
      <c r="D535" s="27"/>
      <c r="E535" s="20"/>
      <c r="F535" s="14"/>
      <c r="G535" s="14"/>
      <c r="H535" s="14"/>
      <c r="I535" s="14"/>
      <c r="J535" s="14"/>
      <c r="K535" s="14"/>
      <c r="L535" s="14"/>
      <c r="M535" s="14"/>
      <c r="N535" s="14"/>
      <c r="O535" s="14"/>
      <c r="P535" s="14"/>
      <c r="Q535" s="14"/>
      <c r="R535" s="14"/>
      <c r="S535" s="14"/>
      <c r="T535" s="14"/>
      <c r="U535" s="14"/>
      <c r="V535" s="14"/>
      <c r="W535" s="14"/>
      <c r="X535" s="14"/>
      <c r="Y535" s="14"/>
      <c r="Z535" s="14"/>
    </row>
    <row r="536" spans="1:26" ht="12.75" customHeight="1">
      <c r="A536" s="19"/>
      <c r="B536" s="300"/>
      <c r="C536" s="19"/>
      <c r="D536" s="27"/>
      <c r="E536" s="20"/>
      <c r="F536" s="14"/>
      <c r="G536" s="14"/>
      <c r="H536" s="14"/>
      <c r="I536" s="14"/>
      <c r="J536" s="14"/>
      <c r="K536" s="14"/>
      <c r="L536" s="14"/>
      <c r="M536" s="14"/>
      <c r="N536" s="14"/>
      <c r="O536" s="14"/>
      <c r="P536" s="14"/>
      <c r="Q536" s="14"/>
      <c r="R536" s="14"/>
      <c r="S536" s="14"/>
      <c r="T536" s="14"/>
      <c r="U536" s="14"/>
      <c r="V536" s="14"/>
      <c r="W536" s="14"/>
      <c r="X536" s="14"/>
      <c r="Y536" s="14"/>
      <c r="Z536" s="14"/>
    </row>
    <row r="537" spans="1:26" ht="12.75" customHeight="1">
      <c r="A537" s="19"/>
      <c r="B537" s="300"/>
      <c r="C537" s="19"/>
      <c r="D537" s="27"/>
      <c r="E537" s="20"/>
      <c r="F537" s="14"/>
      <c r="G537" s="14"/>
      <c r="H537" s="14"/>
      <c r="I537" s="14"/>
      <c r="J537" s="14"/>
      <c r="K537" s="14"/>
      <c r="L537" s="14"/>
      <c r="M537" s="14"/>
      <c r="N537" s="14"/>
      <c r="O537" s="14"/>
      <c r="P537" s="14"/>
      <c r="Q537" s="14"/>
      <c r="R537" s="14"/>
      <c r="S537" s="14"/>
      <c r="T537" s="14"/>
      <c r="U537" s="14"/>
      <c r="V537" s="14"/>
      <c r="W537" s="14"/>
      <c r="X537" s="14"/>
      <c r="Y537" s="14"/>
      <c r="Z537" s="14"/>
    </row>
    <row r="538" spans="1:26" ht="12.75" customHeight="1">
      <c r="A538" s="19"/>
      <c r="B538" s="300"/>
      <c r="C538" s="19"/>
      <c r="D538" s="27"/>
      <c r="E538" s="20"/>
      <c r="F538" s="14"/>
      <c r="G538" s="14"/>
      <c r="H538" s="14"/>
      <c r="I538" s="14"/>
      <c r="J538" s="14"/>
      <c r="K538" s="14"/>
      <c r="L538" s="14"/>
      <c r="M538" s="14"/>
      <c r="N538" s="14"/>
      <c r="O538" s="14"/>
      <c r="P538" s="14"/>
      <c r="Q538" s="14"/>
      <c r="R538" s="14"/>
      <c r="S538" s="14"/>
      <c r="T538" s="14"/>
      <c r="U538" s="14"/>
      <c r="V538" s="14"/>
      <c r="W538" s="14"/>
      <c r="X538" s="14"/>
      <c r="Y538" s="14"/>
      <c r="Z538" s="14"/>
    </row>
    <row r="539" spans="1:26" ht="12.75" customHeight="1">
      <c r="A539" s="19"/>
      <c r="B539" s="300"/>
      <c r="C539" s="19"/>
      <c r="D539" s="27"/>
      <c r="E539" s="20"/>
      <c r="F539" s="14"/>
      <c r="G539" s="14"/>
      <c r="H539" s="14"/>
      <c r="I539" s="14"/>
      <c r="J539" s="14"/>
      <c r="K539" s="14"/>
      <c r="L539" s="14"/>
      <c r="M539" s="14"/>
      <c r="N539" s="14"/>
      <c r="O539" s="14"/>
      <c r="P539" s="14"/>
      <c r="Q539" s="14"/>
      <c r="R539" s="14"/>
      <c r="S539" s="14"/>
      <c r="T539" s="14"/>
      <c r="U539" s="14"/>
      <c r="V539" s="14"/>
      <c r="W539" s="14"/>
      <c r="X539" s="14"/>
      <c r="Y539" s="14"/>
      <c r="Z539" s="14"/>
    </row>
    <row r="540" spans="1:26" ht="12.75" customHeight="1">
      <c r="A540" s="19"/>
      <c r="B540" s="300"/>
      <c r="C540" s="19"/>
      <c r="D540" s="27"/>
      <c r="E540" s="20"/>
      <c r="F540" s="14"/>
      <c r="G540" s="14"/>
      <c r="H540" s="14"/>
      <c r="I540" s="14"/>
      <c r="J540" s="14"/>
      <c r="K540" s="14"/>
      <c r="L540" s="14"/>
      <c r="M540" s="14"/>
      <c r="N540" s="14"/>
      <c r="O540" s="14"/>
      <c r="P540" s="14"/>
      <c r="Q540" s="14"/>
      <c r="R540" s="14"/>
      <c r="S540" s="14"/>
      <c r="T540" s="14"/>
      <c r="U540" s="14"/>
      <c r="V540" s="14"/>
      <c r="W540" s="14"/>
      <c r="X540" s="14"/>
      <c r="Y540" s="14"/>
      <c r="Z540" s="14"/>
    </row>
    <row r="541" spans="1:26" ht="12.75" customHeight="1">
      <c r="A541" s="19"/>
      <c r="B541" s="300"/>
      <c r="C541" s="19"/>
      <c r="D541" s="27"/>
      <c r="E541" s="20"/>
      <c r="F541" s="14"/>
      <c r="G541" s="14"/>
      <c r="H541" s="14"/>
      <c r="I541" s="14"/>
      <c r="J541" s="14"/>
      <c r="K541" s="14"/>
      <c r="L541" s="14"/>
      <c r="M541" s="14"/>
      <c r="N541" s="14"/>
      <c r="O541" s="14"/>
      <c r="P541" s="14"/>
      <c r="Q541" s="14"/>
      <c r="R541" s="14"/>
      <c r="S541" s="14"/>
      <c r="T541" s="14"/>
      <c r="U541" s="14"/>
      <c r="V541" s="14"/>
      <c r="W541" s="14"/>
      <c r="X541" s="14"/>
      <c r="Y541" s="14"/>
      <c r="Z541" s="14"/>
    </row>
    <row r="542" spans="1:26" ht="12.75" customHeight="1">
      <c r="A542" s="19"/>
      <c r="B542" s="300"/>
      <c r="C542" s="19"/>
      <c r="D542" s="27"/>
      <c r="E542" s="20"/>
      <c r="F542" s="14"/>
      <c r="G542" s="14"/>
      <c r="H542" s="14"/>
      <c r="I542" s="14"/>
      <c r="J542" s="14"/>
      <c r="K542" s="14"/>
      <c r="L542" s="14"/>
      <c r="M542" s="14"/>
      <c r="N542" s="14"/>
      <c r="O542" s="14"/>
      <c r="P542" s="14"/>
      <c r="Q542" s="14"/>
      <c r="R542" s="14"/>
      <c r="S542" s="14"/>
      <c r="T542" s="14"/>
      <c r="U542" s="14"/>
      <c r="V542" s="14"/>
      <c r="W542" s="14"/>
      <c r="X542" s="14"/>
      <c r="Y542" s="14"/>
      <c r="Z542" s="14"/>
    </row>
    <row r="543" spans="1:26" ht="12.75" customHeight="1">
      <c r="A543" s="19"/>
      <c r="B543" s="300"/>
      <c r="C543" s="19"/>
      <c r="D543" s="27"/>
      <c r="E543" s="20"/>
      <c r="F543" s="14"/>
      <c r="G543" s="14"/>
      <c r="H543" s="14"/>
      <c r="I543" s="14"/>
      <c r="J543" s="14"/>
      <c r="K543" s="14"/>
      <c r="L543" s="14"/>
      <c r="M543" s="14"/>
      <c r="N543" s="14"/>
      <c r="O543" s="14"/>
      <c r="P543" s="14"/>
      <c r="Q543" s="14"/>
      <c r="R543" s="14"/>
      <c r="S543" s="14"/>
      <c r="T543" s="14"/>
      <c r="U543" s="14"/>
      <c r="V543" s="14"/>
      <c r="W543" s="14"/>
      <c r="X543" s="14"/>
      <c r="Y543" s="14"/>
      <c r="Z543" s="14"/>
    </row>
    <row r="544" spans="1:26" ht="12.75" customHeight="1">
      <c r="A544" s="19"/>
      <c r="B544" s="300"/>
      <c r="C544" s="19"/>
      <c r="D544" s="27"/>
      <c r="E544" s="20"/>
      <c r="F544" s="14"/>
      <c r="G544" s="14"/>
      <c r="H544" s="14"/>
      <c r="I544" s="14"/>
      <c r="J544" s="14"/>
      <c r="K544" s="14"/>
      <c r="L544" s="14"/>
      <c r="M544" s="14"/>
      <c r="N544" s="14"/>
      <c r="O544" s="14"/>
      <c r="P544" s="14"/>
      <c r="Q544" s="14"/>
      <c r="R544" s="14"/>
      <c r="S544" s="14"/>
      <c r="T544" s="14"/>
      <c r="U544" s="14"/>
      <c r="V544" s="14"/>
      <c r="W544" s="14"/>
      <c r="X544" s="14"/>
      <c r="Y544" s="14"/>
      <c r="Z544" s="14"/>
    </row>
    <row r="545" spans="1:26" ht="12.75" customHeight="1">
      <c r="A545" s="19"/>
      <c r="B545" s="300"/>
      <c r="C545" s="19"/>
      <c r="D545" s="27"/>
      <c r="E545" s="20"/>
      <c r="F545" s="14"/>
      <c r="G545" s="14"/>
      <c r="H545" s="14"/>
      <c r="I545" s="14"/>
      <c r="J545" s="14"/>
      <c r="K545" s="14"/>
      <c r="L545" s="14"/>
      <c r="M545" s="14"/>
      <c r="N545" s="14"/>
      <c r="O545" s="14"/>
      <c r="P545" s="14"/>
      <c r="Q545" s="14"/>
      <c r="R545" s="14"/>
      <c r="S545" s="14"/>
      <c r="T545" s="14"/>
      <c r="U545" s="14"/>
      <c r="V545" s="14"/>
      <c r="W545" s="14"/>
      <c r="X545" s="14"/>
      <c r="Y545" s="14"/>
      <c r="Z545" s="14"/>
    </row>
    <row r="546" spans="1:26" ht="12.75" customHeight="1">
      <c r="A546" s="19"/>
      <c r="B546" s="300"/>
      <c r="C546" s="19"/>
      <c r="D546" s="27"/>
      <c r="E546" s="20"/>
      <c r="F546" s="14"/>
      <c r="G546" s="14"/>
      <c r="H546" s="14"/>
      <c r="I546" s="14"/>
      <c r="J546" s="14"/>
      <c r="K546" s="14"/>
      <c r="L546" s="14"/>
      <c r="M546" s="14"/>
      <c r="N546" s="14"/>
      <c r="O546" s="14"/>
      <c r="P546" s="14"/>
      <c r="Q546" s="14"/>
      <c r="R546" s="14"/>
      <c r="S546" s="14"/>
      <c r="T546" s="14"/>
      <c r="U546" s="14"/>
      <c r="V546" s="14"/>
      <c r="W546" s="14"/>
      <c r="X546" s="14"/>
      <c r="Y546" s="14"/>
      <c r="Z546" s="14"/>
    </row>
    <row r="547" spans="1:26" ht="12.75" customHeight="1">
      <c r="A547" s="19"/>
      <c r="B547" s="300"/>
      <c r="C547" s="19"/>
      <c r="D547" s="27"/>
      <c r="E547" s="20"/>
      <c r="F547" s="14"/>
      <c r="G547" s="14"/>
      <c r="H547" s="14"/>
      <c r="I547" s="14"/>
      <c r="J547" s="14"/>
      <c r="K547" s="14"/>
      <c r="L547" s="14"/>
      <c r="M547" s="14"/>
      <c r="N547" s="14"/>
      <c r="O547" s="14"/>
      <c r="P547" s="14"/>
      <c r="Q547" s="14"/>
      <c r="R547" s="14"/>
      <c r="S547" s="14"/>
      <c r="T547" s="14"/>
      <c r="U547" s="14"/>
      <c r="V547" s="14"/>
      <c r="W547" s="14"/>
      <c r="X547" s="14"/>
      <c r="Y547" s="14"/>
      <c r="Z547" s="14"/>
    </row>
    <row r="548" spans="1:26" ht="12.75" customHeight="1">
      <c r="A548" s="19"/>
      <c r="B548" s="300"/>
      <c r="C548" s="19"/>
      <c r="D548" s="27"/>
      <c r="E548" s="20"/>
      <c r="F548" s="14"/>
      <c r="G548" s="14"/>
      <c r="H548" s="14"/>
      <c r="I548" s="14"/>
      <c r="J548" s="14"/>
      <c r="K548" s="14"/>
      <c r="L548" s="14"/>
      <c r="M548" s="14"/>
      <c r="N548" s="14"/>
      <c r="O548" s="14"/>
      <c r="P548" s="14"/>
      <c r="Q548" s="14"/>
      <c r="R548" s="14"/>
      <c r="S548" s="14"/>
      <c r="T548" s="14"/>
      <c r="U548" s="14"/>
      <c r="V548" s="14"/>
      <c r="W548" s="14"/>
      <c r="X548" s="14"/>
      <c r="Y548" s="14"/>
      <c r="Z548" s="14"/>
    </row>
    <row r="549" spans="1:26" ht="12.75" customHeight="1">
      <c r="A549" s="19"/>
      <c r="B549" s="300"/>
      <c r="C549" s="19"/>
      <c r="D549" s="27"/>
      <c r="E549" s="20"/>
      <c r="F549" s="14"/>
      <c r="G549" s="14"/>
      <c r="H549" s="14"/>
      <c r="I549" s="14"/>
      <c r="J549" s="14"/>
      <c r="K549" s="14"/>
      <c r="L549" s="14"/>
      <c r="M549" s="14"/>
      <c r="N549" s="14"/>
      <c r="O549" s="14"/>
      <c r="P549" s="14"/>
      <c r="Q549" s="14"/>
      <c r="R549" s="14"/>
      <c r="S549" s="14"/>
      <c r="T549" s="14"/>
      <c r="U549" s="14"/>
      <c r="V549" s="14"/>
      <c r="W549" s="14"/>
      <c r="X549" s="14"/>
      <c r="Y549" s="14"/>
      <c r="Z549" s="14"/>
    </row>
    <row r="550" spans="1:26" ht="12.75" customHeight="1">
      <c r="A550" s="19"/>
      <c r="B550" s="300"/>
      <c r="C550" s="19"/>
      <c r="D550" s="27"/>
      <c r="E550" s="20"/>
      <c r="F550" s="14"/>
      <c r="G550" s="14"/>
      <c r="H550" s="14"/>
      <c r="I550" s="14"/>
      <c r="J550" s="14"/>
      <c r="K550" s="14"/>
      <c r="L550" s="14"/>
      <c r="M550" s="14"/>
      <c r="N550" s="14"/>
      <c r="O550" s="14"/>
      <c r="P550" s="14"/>
      <c r="Q550" s="14"/>
      <c r="R550" s="14"/>
      <c r="S550" s="14"/>
      <c r="T550" s="14"/>
      <c r="U550" s="14"/>
      <c r="V550" s="14"/>
      <c r="W550" s="14"/>
      <c r="X550" s="14"/>
      <c r="Y550" s="14"/>
      <c r="Z550" s="14"/>
    </row>
    <row r="551" spans="1:26" ht="12.75" customHeight="1">
      <c r="A551" s="19"/>
      <c r="B551" s="300"/>
      <c r="C551" s="19"/>
      <c r="D551" s="27"/>
      <c r="E551" s="20"/>
      <c r="F551" s="14"/>
      <c r="G551" s="14"/>
      <c r="H551" s="14"/>
      <c r="I551" s="14"/>
      <c r="J551" s="14"/>
      <c r="K551" s="14"/>
      <c r="L551" s="14"/>
      <c r="M551" s="14"/>
      <c r="N551" s="14"/>
      <c r="O551" s="14"/>
      <c r="P551" s="14"/>
      <c r="Q551" s="14"/>
      <c r="R551" s="14"/>
      <c r="S551" s="14"/>
      <c r="T551" s="14"/>
      <c r="U551" s="14"/>
      <c r="V551" s="14"/>
      <c r="W551" s="14"/>
      <c r="X551" s="14"/>
      <c r="Y551" s="14"/>
      <c r="Z551" s="14"/>
    </row>
    <row r="552" spans="1:26" ht="12.75" customHeight="1">
      <c r="A552" s="19"/>
      <c r="B552" s="300"/>
      <c r="C552" s="19"/>
      <c r="D552" s="27"/>
      <c r="E552" s="20"/>
      <c r="F552" s="14"/>
      <c r="G552" s="14"/>
      <c r="H552" s="14"/>
      <c r="I552" s="14"/>
      <c r="J552" s="14"/>
      <c r="K552" s="14"/>
      <c r="L552" s="14"/>
      <c r="M552" s="14"/>
      <c r="N552" s="14"/>
      <c r="O552" s="14"/>
      <c r="P552" s="14"/>
      <c r="Q552" s="14"/>
      <c r="R552" s="14"/>
      <c r="S552" s="14"/>
      <c r="T552" s="14"/>
      <c r="U552" s="14"/>
      <c r="V552" s="14"/>
      <c r="W552" s="14"/>
      <c r="X552" s="14"/>
      <c r="Y552" s="14"/>
      <c r="Z552" s="14"/>
    </row>
    <row r="553" spans="1:26" ht="12.75" customHeight="1">
      <c r="A553" s="19"/>
      <c r="B553" s="300"/>
      <c r="C553" s="19"/>
      <c r="D553" s="27"/>
      <c r="E553" s="20"/>
      <c r="F553" s="14"/>
      <c r="G553" s="14"/>
      <c r="H553" s="14"/>
      <c r="I553" s="14"/>
      <c r="J553" s="14"/>
      <c r="K553" s="14"/>
      <c r="L553" s="14"/>
      <c r="M553" s="14"/>
      <c r="N553" s="14"/>
      <c r="O553" s="14"/>
      <c r="P553" s="14"/>
      <c r="Q553" s="14"/>
      <c r="R553" s="14"/>
      <c r="S553" s="14"/>
      <c r="T553" s="14"/>
      <c r="U553" s="14"/>
      <c r="V553" s="14"/>
      <c r="W553" s="14"/>
      <c r="X553" s="14"/>
      <c r="Y553" s="14"/>
      <c r="Z553" s="14"/>
    </row>
    <row r="554" spans="1:26" ht="12.75" customHeight="1">
      <c r="A554" s="19"/>
      <c r="B554" s="300"/>
      <c r="C554" s="19"/>
      <c r="D554" s="27"/>
      <c r="E554" s="20"/>
      <c r="F554" s="14"/>
      <c r="G554" s="14"/>
      <c r="H554" s="14"/>
      <c r="I554" s="14"/>
      <c r="J554" s="14"/>
      <c r="K554" s="14"/>
      <c r="L554" s="14"/>
      <c r="M554" s="14"/>
      <c r="N554" s="14"/>
      <c r="O554" s="14"/>
      <c r="P554" s="14"/>
      <c r="Q554" s="14"/>
      <c r="R554" s="14"/>
      <c r="S554" s="14"/>
      <c r="T554" s="14"/>
      <c r="U554" s="14"/>
      <c r="V554" s="14"/>
      <c r="W554" s="14"/>
      <c r="X554" s="14"/>
      <c r="Y554" s="14"/>
      <c r="Z554" s="14"/>
    </row>
    <row r="555" spans="1:26" ht="12.75" customHeight="1">
      <c r="A555" s="19"/>
      <c r="B555" s="300"/>
      <c r="C555" s="19"/>
      <c r="D555" s="27"/>
      <c r="E555" s="20"/>
      <c r="F555" s="14"/>
      <c r="G555" s="14"/>
      <c r="H555" s="14"/>
      <c r="I555" s="14"/>
      <c r="J555" s="14"/>
      <c r="K555" s="14"/>
      <c r="L555" s="14"/>
      <c r="M555" s="14"/>
      <c r="N555" s="14"/>
      <c r="O555" s="14"/>
      <c r="P555" s="14"/>
      <c r="Q555" s="14"/>
      <c r="R555" s="14"/>
      <c r="S555" s="14"/>
      <c r="T555" s="14"/>
      <c r="U555" s="14"/>
      <c r="V555" s="14"/>
      <c r="W555" s="14"/>
      <c r="X555" s="14"/>
      <c r="Y555" s="14"/>
      <c r="Z555" s="14"/>
    </row>
    <row r="556" spans="1:26" ht="12.75" customHeight="1">
      <c r="A556" s="19"/>
      <c r="B556" s="300"/>
      <c r="C556" s="19"/>
      <c r="D556" s="27"/>
      <c r="E556" s="20"/>
      <c r="F556" s="14"/>
      <c r="G556" s="14"/>
      <c r="H556" s="14"/>
      <c r="I556" s="14"/>
      <c r="J556" s="14"/>
      <c r="K556" s="14"/>
      <c r="L556" s="14"/>
      <c r="M556" s="14"/>
      <c r="N556" s="14"/>
      <c r="O556" s="14"/>
      <c r="P556" s="14"/>
      <c r="Q556" s="14"/>
      <c r="R556" s="14"/>
      <c r="S556" s="14"/>
      <c r="T556" s="14"/>
      <c r="U556" s="14"/>
      <c r="V556" s="14"/>
      <c r="W556" s="14"/>
      <c r="X556" s="14"/>
      <c r="Y556" s="14"/>
      <c r="Z556" s="14"/>
    </row>
    <row r="557" spans="1:26" ht="12.75" customHeight="1">
      <c r="A557" s="19"/>
      <c r="B557" s="300"/>
      <c r="C557" s="19"/>
      <c r="D557" s="27"/>
      <c r="E557" s="20"/>
      <c r="F557" s="14"/>
      <c r="G557" s="14"/>
      <c r="H557" s="14"/>
      <c r="I557" s="14"/>
      <c r="J557" s="14"/>
      <c r="K557" s="14"/>
      <c r="L557" s="14"/>
      <c r="M557" s="14"/>
      <c r="N557" s="14"/>
      <c r="O557" s="14"/>
      <c r="P557" s="14"/>
      <c r="Q557" s="14"/>
      <c r="R557" s="14"/>
      <c r="S557" s="14"/>
      <c r="T557" s="14"/>
      <c r="U557" s="14"/>
      <c r="V557" s="14"/>
      <c r="W557" s="14"/>
      <c r="X557" s="14"/>
      <c r="Y557" s="14"/>
      <c r="Z557" s="14"/>
    </row>
    <row r="558" spans="1:26" ht="12.75" customHeight="1">
      <c r="A558" s="19"/>
      <c r="B558" s="300"/>
      <c r="C558" s="19"/>
      <c r="D558" s="27"/>
      <c r="E558" s="20"/>
      <c r="F558" s="14"/>
      <c r="G558" s="14"/>
      <c r="H558" s="14"/>
      <c r="I558" s="14"/>
      <c r="J558" s="14"/>
      <c r="K558" s="14"/>
      <c r="L558" s="14"/>
      <c r="M558" s="14"/>
      <c r="N558" s="14"/>
      <c r="O558" s="14"/>
      <c r="P558" s="14"/>
      <c r="Q558" s="14"/>
      <c r="R558" s="14"/>
      <c r="S558" s="14"/>
      <c r="T558" s="14"/>
      <c r="U558" s="14"/>
      <c r="V558" s="14"/>
      <c r="W558" s="14"/>
      <c r="X558" s="14"/>
      <c r="Y558" s="14"/>
      <c r="Z558" s="14"/>
    </row>
    <row r="559" spans="1:26" ht="12.75" customHeight="1">
      <c r="A559" s="19"/>
      <c r="B559" s="300"/>
      <c r="C559" s="19"/>
      <c r="D559" s="27"/>
      <c r="E559" s="20"/>
      <c r="F559" s="14"/>
      <c r="G559" s="14"/>
      <c r="H559" s="14"/>
      <c r="I559" s="14"/>
      <c r="J559" s="14"/>
      <c r="K559" s="14"/>
      <c r="L559" s="14"/>
      <c r="M559" s="14"/>
      <c r="N559" s="14"/>
      <c r="O559" s="14"/>
      <c r="P559" s="14"/>
      <c r="Q559" s="14"/>
      <c r="R559" s="14"/>
      <c r="S559" s="14"/>
      <c r="T559" s="14"/>
      <c r="U559" s="14"/>
      <c r="V559" s="14"/>
      <c r="W559" s="14"/>
      <c r="X559" s="14"/>
      <c r="Y559" s="14"/>
      <c r="Z559" s="14"/>
    </row>
    <row r="560" spans="1:26" ht="12.75" customHeight="1">
      <c r="A560" s="19"/>
      <c r="B560" s="300"/>
      <c r="C560" s="19"/>
      <c r="D560" s="27"/>
      <c r="E560" s="20"/>
      <c r="F560" s="14"/>
      <c r="G560" s="14"/>
      <c r="H560" s="14"/>
      <c r="I560" s="14"/>
      <c r="J560" s="14"/>
      <c r="K560" s="14"/>
      <c r="L560" s="14"/>
      <c r="M560" s="14"/>
      <c r="N560" s="14"/>
      <c r="O560" s="14"/>
      <c r="P560" s="14"/>
      <c r="Q560" s="14"/>
      <c r="R560" s="14"/>
      <c r="S560" s="14"/>
      <c r="T560" s="14"/>
      <c r="U560" s="14"/>
      <c r="V560" s="14"/>
      <c r="W560" s="14"/>
      <c r="X560" s="14"/>
      <c r="Y560" s="14"/>
      <c r="Z560" s="14"/>
    </row>
    <row r="561" spans="1:26" ht="12.75" customHeight="1">
      <c r="A561" s="19"/>
      <c r="B561" s="300"/>
      <c r="C561" s="19"/>
      <c r="D561" s="27"/>
      <c r="E561" s="20"/>
      <c r="F561" s="14"/>
      <c r="G561" s="14"/>
      <c r="H561" s="14"/>
      <c r="I561" s="14"/>
      <c r="J561" s="14"/>
      <c r="K561" s="14"/>
      <c r="L561" s="14"/>
      <c r="M561" s="14"/>
      <c r="N561" s="14"/>
      <c r="O561" s="14"/>
      <c r="P561" s="14"/>
      <c r="Q561" s="14"/>
      <c r="R561" s="14"/>
      <c r="S561" s="14"/>
      <c r="T561" s="14"/>
      <c r="U561" s="14"/>
      <c r="V561" s="14"/>
      <c r="W561" s="14"/>
      <c r="X561" s="14"/>
      <c r="Y561" s="14"/>
      <c r="Z561" s="14"/>
    </row>
    <row r="562" spans="1:26" ht="12.75" customHeight="1">
      <c r="A562" s="19"/>
      <c r="B562" s="300"/>
      <c r="C562" s="19"/>
      <c r="D562" s="27"/>
      <c r="E562" s="20"/>
      <c r="F562" s="14"/>
      <c r="G562" s="14"/>
      <c r="H562" s="14"/>
      <c r="I562" s="14"/>
      <c r="J562" s="14"/>
      <c r="K562" s="14"/>
      <c r="L562" s="14"/>
      <c r="M562" s="14"/>
      <c r="N562" s="14"/>
      <c r="O562" s="14"/>
      <c r="P562" s="14"/>
      <c r="Q562" s="14"/>
      <c r="R562" s="14"/>
      <c r="S562" s="14"/>
      <c r="T562" s="14"/>
      <c r="U562" s="14"/>
      <c r="V562" s="14"/>
      <c r="W562" s="14"/>
      <c r="X562" s="14"/>
      <c r="Y562" s="14"/>
      <c r="Z562" s="14"/>
    </row>
    <row r="563" spans="1:26" ht="12.75" customHeight="1">
      <c r="A563" s="19"/>
      <c r="B563" s="300"/>
      <c r="C563" s="19"/>
      <c r="D563" s="27"/>
      <c r="E563" s="20"/>
      <c r="F563" s="14"/>
      <c r="G563" s="14"/>
      <c r="H563" s="14"/>
      <c r="I563" s="14"/>
      <c r="J563" s="14"/>
      <c r="K563" s="14"/>
      <c r="L563" s="14"/>
      <c r="M563" s="14"/>
      <c r="N563" s="14"/>
      <c r="O563" s="14"/>
      <c r="P563" s="14"/>
      <c r="Q563" s="14"/>
      <c r="R563" s="14"/>
      <c r="S563" s="14"/>
      <c r="T563" s="14"/>
      <c r="U563" s="14"/>
      <c r="V563" s="14"/>
      <c r="W563" s="14"/>
      <c r="X563" s="14"/>
      <c r="Y563" s="14"/>
      <c r="Z563" s="14"/>
    </row>
    <row r="564" spans="1:26" ht="12.75" customHeight="1">
      <c r="A564" s="19"/>
      <c r="B564" s="300"/>
      <c r="C564" s="19"/>
      <c r="D564" s="27"/>
      <c r="E564" s="20"/>
      <c r="F564" s="14"/>
      <c r="G564" s="14"/>
      <c r="H564" s="14"/>
      <c r="I564" s="14"/>
      <c r="J564" s="14"/>
      <c r="K564" s="14"/>
      <c r="L564" s="14"/>
      <c r="M564" s="14"/>
      <c r="N564" s="14"/>
      <c r="O564" s="14"/>
      <c r="P564" s="14"/>
      <c r="Q564" s="14"/>
      <c r="R564" s="14"/>
      <c r="S564" s="14"/>
      <c r="T564" s="14"/>
      <c r="U564" s="14"/>
      <c r="V564" s="14"/>
      <c r="W564" s="14"/>
      <c r="X564" s="14"/>
      <c r="Y564" s="14"/>
      <c r="Z564" s="14"/>
    </row>
    <row r="565" spans="1:26" ht="12.75" customHeight="1">
      <c r="A565" s="19"/>
      <c r="B565" s="300"/>
      <c r="C565" s="19"/>
      <c r="D565" s="27"/>
      <c r="E565" s="20"/>
      <c r="F565" s="14"/>
      <c r="G565" s="14"/>
      <c r="H565" s="14"/>
      <c r="I565" s="14"/>
      <c r="J565" s="14"/>
      <c r="K565" s="14"/>
      <c r="L565" s="14"/>
      <c r="M565" s="14"/>
      <c r="N565" s="14"/>
      <c r="O565" s="14"/>
      <c r="P565" s="14"/>
      <c r="Q565" s="14"/>
      <c r="R565" s="14"/>
      <c r="S565" s="14"/>
      <c r="T565" s="14"/>
      <c r="U565" s="14"/>
      <c r="V565" s="14"/>
      <c r="W565" s="14"/>
      <c r="X565" s="14"/>
      <c r="Y565" s="14"/>
      <c r="Z565" s="14"/>
    </row>
    <row r="566" spans="1:26" ht="12.75" customHeight="1">
      <c r="A566" s="19"/>
      <c r="B566" s="300"/>
      <c r="C566" s="19"/>
      <c r="D566" s="27"/>
      <c r="E566" s="20"/>
      <c r="F566" s="14"/>
      <c r="G566" s="14"/>
      <c r="H566" s="14"/>
      <c r="I566" s="14"/>
      <c r="J566" s="14"/>
      <c r="K566" s="14"/>
      <c r="L566" s="14"/>
      <c r="M566" s="14"/>
      <c r="N566" s="14"/>
      <c r="O566" s="14"/>
      <c r="P566" s="14"/>
      <c r="Q566" s="14"/>
      <c r="R566" s="14"/>
      <c r="S566" s="14"/>
      <c r="T566" s="14"/>
      <c r="U566" s="14"/>
      <c r="V566" s="14"/>
      <c r="W566" s="14"/>
      <c r="X566" s="14"/>
      <c r="Y566" s="14"/>
      <c r="Z566" s="14"/>
    </row>
    <row r="567" spans="1:26" ht="12.75" customHeight="1">
      <c r="A567" s="19"/>
      <c r="B567" s="300"/>
      <c r="C567" s="19"/>
      <c r="D567" s="27"/>
      <c r="E567" s="20"/>
      <c r="F567" s="14"/>
      <c r="G567" s="14"/>
      <c r="H567" s="14"/>
      <c r="I567" s="14"/>
      <c r="J567" s="14"/>
      <c r="K567" s="14"/>
      <c r="L567" s="14"/>
      <c r="M567" s="14"/>
      <c r="N567" s="14"/>
      <c r="O567" s="14"/>
      <c r="P567" s="14"/>
      <c r="Q567" s="14"/>
      <c r="R567" s="14"/>
      <c r="S567" s="14"/>
      <c r="T567" s="14"/>
      <c r="U567" s="14"/>
      <c r="V567" s="14"/>
      <c r="W567" s="14"/>
      <c r="X567" s="14"/>
      <c r="Y567" s="14"/>
      <c r="Z567" s="14"/>
    </row>
    <row r="568" spans="1:26" ht="12.75" customHeight="1">
      <c r="A568" s="19"/>
      <c r="B568" s="300"/>
      <c r="C568" s="19"/>
      <c r="D568" s="27"/>
      <c r="E568" s="20"/>
      <c r="F568" s="14"/>
      <c r="G568" s="14"/>
      <c r="H568" s="14"/>
      <c r="I568" s="14"/>
      <c r="J568" s="14"/>
      <c r="K568" s="14"/>
      <c r="L568" s="14"/>
      <c r="M568" s="14"/>
      <c r="N568" s="14"/>
      <c r="O568" s="14"/>
      <c r="P568" s="14"/>
      <c r="Q568" s="14"/>
      <c r="R568" s="14"/>
      <c r="S568" s="14"/>
      <c r="T568" s="14"/>
      <c r="U568" s="14"/>
      <c r="V568" s="14"/>
      <c r="W568" s="14"/>
      <c r="X568" s="14"/>
      <c r="Y568" s="14"/>
      <c r="Z568" s="14"/>
    </row>
    <row r="569" spans="1:26" ht="12.75" customHeight="1">
      <c r="A569" s="19"/>
      <c r="B569" s="300"/>
      <c r="C569" s="19"/>
      <c r="D569" s="27"/>
      <c r="E569" s="20"/>
      <c r="F569" s="14"/>
      <c r="G569" s="14"/>
      <c r="H569" s="14"/>
      <c r="I569" s="14"/>
      <c r="J569" s="14"/>
      <c r="K569" s="14"/>
      <c r="L569" s="14"/>
      <c r="M569" s="14"/>
      <c r="N569" s="14"/>
      <c r="O569" s="14"/>
      <c r="P569" s="14"/>
      <c r="Q569" s="14"/>
      <c r="R569" s="14"/>
      <c r="S569" s="14"/>
      <c r="T569" s="14"/>
      <c r="U569" s="14"/>
      <c r="V569" s="14"/>
      <c r="W569" s="14"/>
      <c r="X569" s="14"/>
      <c r="Y569" s="14"/>
      <c r="Z569" s="14"/>
    </row>
    <row r="570" spans="1:26" ht="12.75" customHeight="1">
      <c r="A570" s="19"/>
      <c r="B570" s="300"/>
      <c r="C570" s="19"/>
      <c r="D570" s="27"/>
      <c r="E570" s="20"/>
      <c r="F570" s="14"/>
      <c r="G570" s="14"/>
      <c r="H570" s="14"/>
      <c r="I570" s="14"/>
      <c r="J570" s="14"/>
      <c r="K570" s="14"/>
      <c r="L570" s="14"/>
      <c r="M570" s="14"/>
      <c r="N570" s="14"/>
      <c r="O570" s="14"/>
      <c r="P570" s="14"/>
      <c r="Q570" s="14"/>
      <c r="R570" s="14"/>
      <c r="S570" s="14"/>
      <c r="T570" s="14"/>
      <c r="U570" s="14"/>
      <c r="V570" s="14"/>
      <c r="W570" s="14"/>
      <c r="X570" s="14"/>
      <c r="Y570" s="14"/>
      <c r="Z570" s="14"/>
    </row>
    <row r="571" spans="1:26" ht="12.75" customHeight="1">
      <c r="A571" s="19"/>
      <c r="B571" s="300"/>
      <c r="C571" s="19"/>
      <c r="D571" s="27"/>
      <c r="E571" s="20"/>
      <c r="F571" s="14"/>
      <c r="G571" s="14"/>
      <c r="H571" s="14"/>
      <c r="I571" s="14"/>
      <c r="J571" s="14"/>
      <c r="K571" s="14"/>
      <c r="L571" s="14"/>
      <c r="M571" s="14"/>
      <c r="N571" s="14"/>
      <c r="O571" s="14"/>
      <c r="P571" s="14"/>
      <c r="Q571" s="14"/>
      <c r="R571" s="14"/>
      <c r="S571" s="14"/>
      <c r="T571" s="14"/>
      <c r="U571" s="14"/>
      <c r="V571" s="14"/>
      <c r="W571" s="14"/>
      <c r="X571" s="14"/>
      <c r="Y571" s="14"/>
      <c r="Z571" s="14"/>
    </row>
    <row r="572" spans="1:26" ht="12.75" customHeight="1">
      <c r="A572" s="19"/>
      <c r="B572" s="300"/>
      <c r="C572" s="19"/>
      <c r="D572" s="27"/>
      <c r="E572" s="20"/>
      <c r="F572" s="14"/>
      <c r="G572" s="14"/>
      <c r="H572" s="14"/>
      <c r="I572" s="14"/>
      <c r="J572" s="14"/>
      <c r="K572" s="14"/>
      <c r="L572" s="14"/>
      <c r="M572" s="14"/>
      <c r="N572" s="14"/>
      <c r="O572" s="14"/>
      <c r="P572" s="14"/>
      <c r="Q572" s="14"/>
      <c r="R572" s="14"/>
      <c r="S572" s="14"/>
      <c r="T572" s="14"/>
      <c r="U572" s="14"/>
      <c r="V572" s="14"/>
      <c r="W572" s="14"/>
      <c r="X572" s="14"/>
      <c r="Y572" s="14"/>
      <c r="Z572" s="14"/>
    </row>
    <row r="573" spans="1:26" ht="12.75" customHeight="1">
      <c r="A573" s="19"/>
      <c r="B573" s="300"/>
      <c r="C573" s="19"/>
      <c r="D573" s="27"/>
      <c r="E573" s="20"/>
      <c r="F573" s="14"/>
      <c r="G573" s="14"/>
      <c r="H573" s="14"/>
      <c r="I573" s="14"/>
      <c r="J573" s="14"/>
      <c r="K573" s="14"/>
      <c r="L573" s="14"/>
      <c r="M573" s="14"/>
      <c r="N573" s="14"/>
      <c r="O573" s="14"/>
      <c r="P573" s="14"/>
      <c r="Q573" s="14"/>
      <c r="R573" s="14"/>
      <c r="S573" s="14"/>
      <c r="T573" s="14"/>
      <c r="U573" s="14"/>
      <c r="V573" s="14"/>
      <c r="W573" s="14"/>
      <c r="X573" s="14"/>
      <c r="Y573" s="14"/>
      <c r="Z573" s="14"/>
    </row>
    <row r="574" spans="1:26" ht="12.75" customHeight="1">
      <c r="A574" s="19"/>
      <c r="B574" s="300"/>
      <c r="C574" s="19"/>
      <c r="D574" s="27"/>
      <c r="E574" s="20"/>
      <c r="F574" s="14"/>
      <c r="G574" s="14"/>
      <c r="H574" s="14"/>
      <c r="I574" s="14"/>
      <c r="J574" s="14"/>
      <c r="K574" s="14"/>
      <c r="L574" s="14"/>
      <c r="M574" s="14"/>
      <c r="N574" s="14"/>
      <c r="O574" s="14"/>
      <c r="P574" s="14"/>
      <c r="Q574" s="14"/>
      <c r="R574" s="14"/>
      <c r="S574" s="14"/>
      <c r="T574" s="14"/>
      <c r="U574" s="14"/>
      <c r="V574" s="14"/>
      <c r="W574" s="14"/>
      <c r="X574" s="14"/>
      <c r="Y574" s="14"/>
      <c r="Z574" s="14"/>
    </row>
    <row r="575" spans="1:26" ht="12.75" customHeight="1">
      <c r="A575" s="19"/>
      <c r="B575" s="300"/>
      <c r="C575" s="19"/>
      <c r="D575" s="27"/>
      <c r="E575" s="20"/>
      <c r="F575" s="14"/>
      <c r="G575" s="14"/>
      <c r="H575" s="14"/>
      <c r="I575" s="14"/>
      <c r="J575" s="14"/>
      <c r="K575" s="14"/>
      <c r="L575" s="14"/>
      <c r="M575" s="14"/>
      <c r="N575" s="14"/>
      <c r="O575" s="14"/>
      <c r="P575" s="14"/>
      <c r="Q575" s="14"/>
      <c r="R575" s="14"/>
      <c r="S575" s="14"/>
      <c r="T575" s="14"/>
      <c r="U575" s="14"/>
      <c r="V575" s="14"/>
      <c r="W575" s="14"/>
      <c r="X575" s="14"/>
      <c r="Y575" s="14"/>
      <c r="Z575" s="14"/>
    </row>
    <row r="576" spans="1:26" ht="12.75" customHeight="1">
      <c r="A576" s="19"/>
      <c r="B576" s="300"/>
      <c r="C576" s="19"/>
      <c r="D576" s="27"/>
      <c r="E576" s="20"/>
      <c r="F576" s="14"/>
      <c r="G576" s="14"/>
      <c r="H576" s="14"/>
      <c r="I576" s="14"/>
      <c r="J576" s="14"/>
      <c r="K576" s="14"/>
      <c r="L576" s="14"/>
      <c r="M576" s="14"/>
      <c r="N576" s="14"/>
      <c r="O576" s="14"/>
      <c r="P576" s="14"/>
      <c r="Q576" s="14"/>
      <c r="R576" s="14"/>
      <c r="S576" s="14"/>
      <c r="T576" s="14"/>
      <c r="U576" s="14"/>
      <c r="V576" s="14"/>
      <c r="W576" s="14"/>
      <c r="X576" s="14"/>
      <c r="Y576" s="14"/>
      <c r="Z576" s="14"/>
    </row>
    <row r="577" spans="1:26" ht="12.75" customHeight="1">
      <c r="A577" s="19"/>
      <c r="B577" s="300"/>
      <c r="C577" s="19"/>
      <c r="D577" s="27"/>
      <c r="E577" s="20"/>
      <c r="F577" s="14"/>
      <c r="G577" s="14"/>
      <c r="H577" s="14"/>
      <c r="I577" s="14"/>
      <c r="J577" s="14"/>
      <c r="K577" s="14"/>
      <c r="L577" s="14"/>
      <c r="M577" s="14"/>
      <c r="N577" s="14"/>
      <c r="O577" s="14"/>
      <c r="P577" s="14"/>
      <c r="Q577" s="14"/>
      <c r="R577" s="14"/>
      <c r="S577" s="14"/>
      <c r="T577" s="14"/>
      <c r="U577" s="14"/>
      <c r="V577" s="14"/>
      <c r="W577" s="14"/>
      <c r="X577" s="14"/>
      <c r="Y577" s="14"/>
      <c r="Z577" s="14"/>
    </row>
    <row r="578" spans="1:26" ht="12.75" customHeight="1">
      <c r="A578" s="19"/>
      <c r="B578" s="300"/>
      <c r="C578" s="19"/>
      <c r="D578" s="27"/>
      <c r="E578" s="20"/>
      <c r="F578" s="14"/>
      <c r="G578" s="14"/>
      <c r="H578" s="14"/>
      <c r="I578" s="14"/>
      <c r="J578" s="14"/>
      <c r="K578" s="14"/>
      <c r="L578" s="14"/>
      <c r="M578" s="14"/>
      <c r="N578" s="14"/>
      <c r="O578" s="14"/>
      <c r="P578" s="14"/>
      <c r="Q578" s="14"/>
      <c r="R578" s="14"/>
      <c r="S578" s="14"/>
      <c r="T578" s="14"/>
      <c r="U578" s="14"/>
      <c r="V578" s="14"/>
      <c r="W578" s="14"/>
      <c r="X578" s="14"/>
      <c r="Y578" s="14"/>
      <c r="Z578" s="14"/>
    </row>
    <row r="579" spans="1:26" ht="12.75" customHeight="1">
      <c r="A579" s="19"/>
      <c r="B579" s="300"/>
      <c r="C579" s="19"/>
      <c r="D579" s="27"/>
      <c r="E579" s="20"/>
      <c r="F579" s="14"/>
      <c r="G579" s="14"/>
      <c r="H579" s="14"/>
      <c r="I579" s="14"/>
      <c r="J579" s="14"/>
      <c r="K579" s="14"/>
      <c r="L579" s="14"/>
      <c r="M579" s="14"/>
      <c r="N579" s="14"/>
      <c r="O579" s="14"/>
      <c r="P579" s="14"/>
      <c r="Q579" s="14"/>
      <c r="R579" s="14"/>
      <c r="S579" s="14"/>
      <c r="T579" s="14"/>
      <c r="U579" s="14"/>
      <c r="V579" s="14"/>
      <c r="W579" s="14"/>
      <c r="X579" s="14"/>
      <c r="Y579" s="14"/>
      <c r="Z579" s="14"/>
    </row>
    <row r="580" spans="1:26" ht="12.75" customHeight="1">
      <c r="A580" s="19"/>
      <c r="B580" s="300"/>
      <c r="C580" s="19"/>
      <c r="D580" s="27"/>
      <c r="E580" s="20"/>
      <c r="F580" s="14"/>
      <c r="G580" s="14"/>
      <c r="H580" s="14"/>
      <c r="I580" s="14"/>
      <c r="J580" s="14"/>
      <c r="K580" s="14"/>
      <c r="L580" s="14"/>
      <c r="M580" s="14"/>
      <c r="N580" s="14"/>
      <c r="O580" s="14"/>
      <c r="P580" s="14"/>
      <c r="Q580" s="14"/>
      <c r="R580" s="14"/>
      <c r="S580" s="14"/>
      <c r="T580" s="14"/>
      <c r="U580" s="14"/>
      <c r="V580" s="14"/>
      <c r="W580" s="14"/>
      <c r="X580" s="14"/>
      <c r="Y580" s="14"/>
      <c r="Z580" s="14"/>
    </row>
    <row r="581" spans="1:26" ht="12.75" customHeight="1">
      <c r="A581" s="19"/>
      <c r="B581" s="300"/>
      <c r="C581" s="19"/>
      <c r="D581" s="27"/>
      <c r="E581" s="20"/>
      <c r="F581" s="14"/>
      <c r="G581" s="14"/>
      <c r="H581" s="14"/>
      <c r="I581" s="14"/>
      <c r="J581" s="14"/>
      <c r="K581" s="14"/>
      <c r="L581" s="14"/>
      <c r="M581" s="14"/>
      <c r="N581" s="14"/>
      <c r="O581" s="14"/>
      <c r="P581" s="14"/>
      <c r="Q581" s="14"/>
      <c r="R581" s="14"/>
      <c r="S581" s="14"/>
      <c r="T581" s="14"/>
      <c r="U581" s="14"/>
      <c r="V581" s="14"/>
      <c r="W581" s="14"/>
      <c r="X581" s="14"/>
      <c r="Y581" s="14"/>
      <c r="Z581" s="14"/>
    </row>
    <row r="582" spans="1:26" ht="12.75" customHeight="1">
      <c r="A582" s="19"/>
      <c r="B582" s="300"/>
      <c r="C582" s="19"/>
      <c r="D582" s="27"/>
      <c r="E582" s="20"/>
      <c r="F582" s="14"/>
      <c r="G582" s="14"/>
      <c r="H582" s="14"/>
      <c r="I582" s="14"/>
      <c r="J582" s="14"/>
      <c r="K582" s="14"/>
      <c r="L582" s="14"/>
      <c r="M582" s="14"/>
      <c r="N582" s="14"/>
      <c r="O582" s="14"/>
      <c r="P582" s="14"/>
      <c r="Q582" s="14"/>
      <c r="R582" s="14"/>
      <c r="S582" s="14"/>
      <c r="T582" s="14"/>
      <c r="U582" s="14"/>
      <c r="V582" s="14"/>
      <c r="W582" s="14"/>
      <c r="X582" s="14"/>
      <c r="Y582" s="14"/>
      <c r="Z582" s="14"/>
    </row>
    <row r="583" spans="1:26" ht="12.75" customHeight="1">
      <c r="A583" s="19"/>
      <c r="B583" s="300"/>
      <c r="C583" s="19"/>
      <c r="D583" s="27"/>
      <c r="E583" s="20"/>
      <c r="F583" s="14"/>
      <c r="G583" s="14"/>
      <c r="H583" s="14"/>
      <c r="I583" s="14"/>
      <c r="J583" s="14"/>
      <c r="K583" s="14"/>
      <c r="L583" s="14"/>
      <c r="M583" s="14"/>
      <c r="N583" s="14"/>
      <c r="O583" s="14"/>
      <c r="P583" s="14"/>
      <c r="Q583" s="14"/>
      <c r="R583" s="14"/>
      <c r="S583" s="14"/>
      <c r="T583" s="14"/>
      <c r="U583" s="14"/>
      <c r="V583" s="14"/>
      <c r="W583" s="14"/>
      <c r="X583" s="14"/>
      <c r="Y583" s="14"/>
      <c r="Z583" s="14"/>
    </row>
    <row r="584" spans="1:26" ht="12.75" customHeight="1">
      <c r="A584" s="19"/>
      <c r="B584" s="300"/>
      <c r="C584" s="19"/>
      <c r="D584" s="27"/>
      <c r="E584" s="20"/>
      <c r="F584" s="14"/>
      <c r="G584" s="14"/>
      <c r="H584" s="14"/>
      <c r="I584" s="14"/>
      <c r="J584" s="14"/>
      <c r="K584" s="14"/>
      <c r="L584" s="14"/>
      <c r="M584" s="14"/>
      <c r="N584" s="14"/>
      <c r="O584" s="14"/>
      <c r="P584" s="14"/>
      <c r="Q584" s="14"/>
      <c r="R584" s="14"/>
      <c r="S584" s="14"/>
      <c r="T584" s="14"/>
      <c r="U584" s="14"/>
      <c r="V584" s="14"/>
      <c r="W584" s="14"/>
      <c r="X584" s="14"/>
      <c r="Y584" s="14"/>
      <c r="Z584" s="14"/>
    </row>
    <row r="585" spans="1:26" ht="12.75" customHeight="1">
      <c r="A585" s="19"/>
      <c r="B585" s="300"/>
      <c r="C585" s="19"/>
      <c r="D585" s="27"/>
      <c r="E585" s="20"/>
      <c r="F585" s="14"/>
      <c r="G585" s="14"/>
      <c r="H585" s="14"/>
      <c r="I585" s="14"/>
      <c r="J585" s="14"/>
      <c r="K585" s="14"/>
      <c r="L585" s="14"/>
      <c r="M585" s="14"/>
      <c r="N585" s="14"/>
      <c r="O585" s="14"/>
      <c r="P585" s="14"/>
      <c r="Q585" s="14"/>
      <c r="R585" s="14"/>
      <c r="S585" s="14"/>
      <c r="T585" s="14"/>
      <c r="U585" s="14"/>
      <c r="V585" s="14"/>
      <c r="W585" s="14"/>
      <c r="X585" s="14"/>
      <c r="Y585" s="14"/>
      <c r="Z585" s="14"/>
    </row>
    <row r="586" spans="1:26" ht="12.75" customHeight="1">
      <c r="A586" s="19"/>
      <c r="B586" s="300"/>
      <c r="C586" s="19"/>
      <c r="D586" s="27"/>
      <c r="E586" s="20"/>
      <c r="F586" s="14"/>
      <c r="G586" s="14"/>
      <c r="H586" s="14"/>
      <c r="I586" s="14"/>
      <c r="J586" s="14"/>
      <c r="K586" s="14"/>
      <c r="L586" s="14"/>
      <c r="M586" s="14"/>
      <c r="N586" s="14"/>
      <c r="O586" s="14"/>
      <c r="P586" s="14"/>
      <c r="Q586" s="14"/>
      <c r="R586" s="14"/>
      <c r="S586" s="14"/>
      <c r="T586" s="14"/>
      <c r="U586" s="14"/>
      <c r="V586" s="14"/>
      <c r="W586" s="14"/>
      <c r="X586" s="14"/>
      <c r="Y586" s="14"/>
      <c r="Z586" s="14"/>
    </row>
    <row r="587" spans="1:26" ht="12.75" customHeight="1">
      <c r="A587" s="19"/>
      <c r="B587" s="300"/>
      <c r="C587" s="19"/>
      <c r="D587" s="27"/>
      <c r="E587" s="20"/>
      <c r="F587" s="14"/>
      <c r="G587" s="14"/>
      <c r="H587" s="14"/>
      <c r="I587" s="14"/>
      <c r="J587" s="14"/>
      <c r="K587" s="14"/>
      <c r="L587" s="14"/>
      <c r="M587" s="14"/>
      <c r="N587" s="14"/>
      <c r="O587" s="14"/>
      <c r="P587" s="14"/>
      <c r="Q587" s="14"/>
      <c r="R587" s="14"/>
      <c r="S587" s="14"/>
      <c r="T587" s="14"/>
      <c r="U587" s="14"/>
      <c r="V587" s="14"/>
      <c r="W587" s="14"/>
      <c r="X587" s="14"/>
      <c r="Y587" s="14"/>
      <c r="Z587" s="14"/>
    </row>
    <row r="588" spans="1:26" ht="12.75" customHeight="1">
      <c r="A588" s="19"/>
      <c r="B588" s="300"/>
      <c r="C588" s="19"/>
      <c r="D588" s="27"/>
      <c r="E588" s="20"/>
      <c r="F588" s="14"/>
      <c r="G588" s="14"/>
      <c r="H588" s="14"/>
      <c r="I588" s="14"/>
      <c r="J588" s="14"/>
      <c r="K588" s="14"/>
      <c r="L588" s="14"/>
      <c r="M588" s="14"/>
      <c r="N588" s="14"/>
      <c r="O588" s="14"/>
      <c r="P588" s="14"/>
      <c r="Q588" s="14"/>
      <c r="R588" s="14"/>
      <c r="S588" s="14"/>
      <c r="T588" s="14"/>
      <c r="U588" s="14"/>
      <c r="V588" s="14"/>
      <c r="W588" s="14"/>
      <c r="X588" s="14"/>
      <c r="Y588" s="14"/>
      <c r="Z588" s="14"/>
    </row>
    <row r="589" spans="1:26" ht="12.75" customHeight="1">
      <c r="A589" s="19"/>
      <c r="B589" s="300"/>
      <c r="C589" s="19"/>
      <c r="D589" s="27"/>
      <c r="E589" s="20"/>
      <c r="F589" s="14"/>
      <c r="G589" s="14"/>
      <c r="H589" s="14"/>
      <c r="I589" s="14"/>
      <c r="J589" s="14"/>
      <c r="K589" s="14"/>
      <c r="L589" s="14"/>
      <c r="M589" s="14"/>
      <c r="N589" s="14"/>
      <c r="O589" s="14"/>
      <c r="P589" s="14"/>
      <c r="Q589" s="14"/>
      <c r="R589" s="14"/>
      <c r="S589" s="14"/>
      <c r="T589" s="14"/>
      <c r="U589" s="14"/>
      <c r="V589" s="14"/>
      <c r="W589" s="14"/>
      <c r="X589" s="14"/>
      <c r="Y589" s="14"/>
      <c r="Z589" s="14"/>
    </row>
    <row r="590" spans="1:26" ht="12.75" customHeight="1">
      <c r="A590" s="19"/>
      <c r="B590" s="300"/>
      <c r="C590" s="19"/>
      <c r="D590" s="27"/>
      <c r="E590" s="20"/>
      <c r="F590" s="14"/>
      <c r="G590" s="14"/>
      <c r="H590" s="14"/>
      <c r="I590" s="14"/>
      <c r="J590" s="14"/>
      <c r="K590" s="14"/>
      <c r="L590" s="14"/>
      <c r="M590" s="14"/>
      <c r="N590" s="14"/>
      <c r="O590" s="14"/>
      <c r="P590" s="14"/>
      <c r="Q590" s="14"/>
      <c r="R590" s="14"/>
      <c r="S590" s="14"/>
      <c r="T590" s="14"/>
      <c r="U590" s="14"/>
      <c r="V590" s="14"/>
      <c r="W590" s="14"/>
      <c r="X590" s="14"/>
      <c r="Y590" s="14"/>
      <c r="Z590" s="14"/>
    </row>
    <row r="591" spans="1:26" ht="12.75" customHeight="1">
      <c r="A591" s="19"/>
      <c r="B591" s="300"/>
      <c r="C591" s="19"/>
      <c r="D591" s="27"/>
      <c r="E591" s="20"/>
      <c r="F591" s="14"/>
      <c r="G591" s="14"/>
      <c r="H591" s="14"/>
      <c r="I591" s="14"/>
      <c r="J591" s="14"/>
      <c r="K591" s="14"/>
      <c r="L591" s="14"/>
      <c r="M591" s="14"/>
      <c r="N591" s="14"/>
      <c r="O591" s="14"/>
      <c r="P591" s="14"/>
      <c r="Q591" s="14"/>
      <c r="R591" s="14"/>
      <c r="S591" s="14"/>
      <c r="T591" s="14"/>
      <c r="U591" s="14"/>
      <c r="V591" s="14"/>
      <c r="W591" s="14"/>
      <c r="X591" s="14"/>
      <c r="Y591" s="14"/>
      <c r="Z591" s="14"/>
    </row>
    <row r="592" spans="1:26" ht="12.75" customHeight="1">
      <c r="A592" s="19"/>
      <c r="B592" s="300"/>
      <c r="C592" s="19"/>
      <c r="D592" s="27"/>
      <c r="E592" s="20"/>
      <c r="F592" s="14"/>
      <c r="G592" s="14"/>
      <c r="H592" s="14"/>
      <c r="I592" s="14"/>
      <c r="J592" s="14"/>
      <c r="K592" s="14"/>
      <c r="L592" s="14"/>
      <c r="M592" s="14"/>
      <c r="N592" s="14"/>
      <c r="O592" s="14"/>
      <c r="P592" s="14"/>
      <c r="Q592" s="14"/>
      <c r="R592" s="14"/>
      <c r="S592" s="14"/>
      <c r="T592" s="14"/>
      <c r="U592" s="14"/>
      <c r="V592" s="14"/>
      <c r="W592" s="14"/>
      <c r="X592" s="14"/>
      <c r="Y592" s="14"/>
      <c r="Z592" s="14"/>
    </row>
    <row r="593" spans="1:26" ht="12.75" customHeight="1">
      <c r="A593" s="19"/>
      <c r="B593" s="300"/>
      <c r="C593" s="19"/>
      <c r="D593" s="27"/>
      <c r="E593" s="20"/>
      <c r="F593" s="14"/>
      <c r="G593" s="14"/>
      <c r="H593" s="14"/>
      <c r="I593" s="14"/>
      <c r="J593" s="14"/>
      <c r="K593" s="14"/>
      <c r="L593" s="14"/>
      <c r="M593" s="14"/>
      <c r="N593" s="14"/>
      <c r="O593" s="14"/>
      <c r="P593" s="14"/>
      <c r="Q593" s="14"/>
      <c r="R593" s="14"/>
      <c r="S593" s="14"/>
      <c r="T593" s="14"/>
      <c r="U593" s="14"/>
      <c r="V593" s="14"/>
      <c r="W593" s="14"/>
      <c r="X593" s="14"/>
      <c r="Y593" s="14"/>
      <c r="Z593" s="14"/>
    </row>
    <row r="594" spans="1:26" ht="12.75" customHeight="1">
      <c r="A594" s="19"/>
      <c r="B594" s="300"/>
      <c r="C594" s="19"/>
      <c r="D594" s="27"/>
      <c r="E594" s="20"/>
      <c r="F594" s="14"/>
      <c r="G594" s="14"/>
      <c r="H594" s="14"/>
      <c r="I594" s="14"/>
      <c r="J594" s="14"/>
      <c r="K594" s="14"/>
      <c r="L594" s="14"/>
      <c r="M594" s="14"/>
      <c r="N594" s="14"/>
      <c r="O594" s="14"/>
      <c r="P594" s="14"/>
      <c r="Q594" s="14"/>
      <c r="R594" s="14"/>
      <c r="S594" s="14"/>
      <c r="T594" s="14"/>
      <c r="U594" s="14"/>
      <c r="V594" s="14"/>
      <c r="W594" s="14"/>
      <c r="X594" s="14"/>
      <c r="Y594" s="14"/>
      <c r="Z594" s="14"/>
    </row>
    <row r="595" spans="1:26" ht="12.75" customHeight="1">
      <c r="A595" s="19"/>
      <c r="B595" s="300"/>
      <c r="C595" s="19"/>
      <c r="D595" s="27"/>
      <c r="E595" s="20"/>
      <c r="F595" s="14"/>
      <c r="G595" s="14"/>
      <c r="H595" s="14"/>
      <c r="I595" s="14"/>
      <c r="J595" s="14"/>
      <c r="K595" s="14"/>
      <c r="L595" s="14"/>
      <c r="M595" s="14"/>
      <c r="N595" s="14"/>
      <c r="O595" s="14"/>
      <c r="P595" s="14"/>
      <c r="Q595" s="14"/>
      <c r="R595" s="14"/>
      <c r="S595" s="14"/>
      <c r="T595" s="14"/>
      <c r="U595" s="14"/>
      <c r="V595" s="14"/>
      <c r="W595" s="14"/>
      <c r="X595" s="14"/>
      <c r="Y595" s="14"/>
      <c r="Z595" s="14"/>
    </row>
    <row r="596" spans="1:26" ht="12.75" customHeight="1">
      <c r="A596" s="19"/>
      <c r="B596" s="300"/>
      <c r="C596" s="19"/>
      <c r="D596" s="27"/>
      <c r="E596" s="20"/>
      <c r="F596" s="14"/>
      <c r="G596" s="14"/>
      <c r="H596" s="14"/>
      <c r="I596" s="14"/>
      <c r="J596" s="14"/>
      <c r="K596" s="14"/>
      <c r="L596" s="14"/>
      <c r="M596" s="14"/>
      <c r="N596" s="14"/>
      <c r="O596" s="14"/>
      <c r="P596" s="14"/>
      <c r="Q596" s="14"/>
      <c r="R596" s="14"/>
      <c r="S596" s="14"/>
      <c r="T596" s="14"/>
      <c r="U596" s="14"/>
      <c r="V596" s="14"/>
      <c r="W596" s="14"/>
      <c r="X596" s="14"/>
      <c r="Y596" s="14"/>
      <c r="Z596" s="14"/>
    </row>
    <row r="597" spans="1:26" ht="12.75" customHeight="1">
      <c r="A597" s="19"/>
      <c r="B597" s="300"/>
      <c r="C597" s="19"/>
      <c r="D597" s="27"/>
      <c r="E597" s="20"/>
      <c r="F597" s="14"/>
      <c r="G597" s="14"/>
      <c r="H597" s="14"/>
      <c r="I597" s="14"/>
      <c r="J597" s="14"/>
      <c r="K597" s="14"/>
      <c r="L597" s="14"/>
      <c r="M597" s="14"/>
      <c r="N597" s="14"/>
      <c r="O597" s="14"/>
      <c r="P597" s="14"/>
      <c r="Q597" s="14"/>
      <c r="R597" s="14"/>
      <c r="S597" s="14"/>
      <c r="T597" s="14"/>
      <c r="U597" s="14"/>
      <c r="V597" s="14"/>
      <c r="W597" s="14"/>
      <c r="X597" s="14"/>
      <c r="Y597" s="14"/>
      <c r="Z597" s="14"/>
    </row>
    <row r="598" spans="1:26" ht="12.75" customHeight="1">
      <c r="A598" s="19"/>
      <c r="B598" s="300"/>
      <c r="C598" s="19"/>
      <c r="D598" s="27"/>
      <c r="E598" s="20"/>
      <c r="F598" s="14"/>
      <c r="G598" s="14"/>
      <c r="H598" s="14"/>
      <c r="I598" s="14"/>
      <c r="J598" s="14"/>
      <c r="K598" s="14"/>
      <c r="L598" s="14"/>
      <c r="M598" s="14"/>
      <c r="N598" s="14"/>
      <c r="O598" s="14"/>
      <c r="P598" s="14"/>
      <c r="Q598" s="14"/>
      <c r="R598" s="14"/>
      <c r="S598" s="14"/>
      <c r="T598" s="14"/>
      <c r="U598" s="14"/>
      <c r="V598" s="14"/>
      <c r="W598" s="14"/>
      <c r="X598" s="14"/>
      <c r="Y598" s="14"/>
      <c r="Z598" s="14"/>
    </row>
    <row r="599" spans="1:26" ht="12.75" customHeight="1">
      <c r="A599" s="19"/>
      <c r="B599" s="300"/>
      <c r="C599" s="19"/>
      <c r="D599" s="27"/>
      <c r="E599" s="20"/>
      <c r="F599" s="14"/>
      <c r="G599" s="14"/>
      <c r="H599" s="14"/>
      <c r="I599" s="14"/>
      <c r="J599" s="14"/>
      <c r="K599" s="14"/>
      <c r="L599" s="14"/>
      <c r="M599" s="14"/>
      <c r="N599" s="14"/>
      <c r="O599" s="14"/>
      <c r="P599" s="14"/>
      <c r="Q599" s="14"/>
      <c r="R599" s="14"/>
      <c r="S599" s="14"/>
      <c r="T599" s="14"/>
      <c r="U599" s="14"/>
      <c r="V599" s="14"/>
      <c r="W599" s="14"/>
      <c r="X599" s="14"/>
      <c r="Y599" s="14"/>
      <c r="Z599" s="14"/>
    </row>
    <row r="600" spans="1:26" ht="12.75" customHeight="1">
      <c r="A600" s="19"/>
      <c r="B600" s="300"/>
      <c r="C600" s="19"/>
      <c r="D600" s="27"/>
      <c r="E600" s="20"/>
      <c r="F600" s="14"/>
      <c r="G600" s="14"/>
      <c r="H600" s="14"/>
      <c r="I600" s="14"/>
      <c r="J600" s="14"/>
      <c r="K600" s="14"/>
      <c r="L600" s="14"/>
      <c r="M600" s="14"/>
      <c r="N600" s="14"/>
      <c r="O600" s="14"/>
      <c r="P600" s="14"/>
      <c r="Q600" s="14"/>
      <c r="R600" s="14"/>
      <c r="S600" s="14"/>
      <c r="T600" s="14"/>
      <c r="U600" s="14"/>
      <c r="V600" s="14"/>
      <c r="W600" s="14"/>
      <c r="X600" s="14"/>
      <c r="Y600" s="14"/>
      <c r="Z600" s="14"/>
    </row>
    <row r="601" spans="1:26" ht="12.75" customHeight="1">
      <c r="A601" s="19"/>
      <c r="B601" s="300"/>
      <c r="C601" s="19"/>
      <c r="D601" s="27"/>
      <c r="E601" s="20"/>
      <c r="F601" s="14"/>
      <c r="G601" s="14"/>
      <c r="H601" s="14"/>
      <c r="I601" s="14"/>
      <c r="J601" s="14"/>
      <c r="K601" s="14"/>
      <c r="L601" s="14"/>
      <c r="M601" s="14"/>
      <c r="N601" s="14"/>
      <c r="O601" s="14"/>
      <c r="P601" s="14"/>
      <c r="Q601" s="14"/>
      <c r="R601" s="14"/>
      <c r="S601" s="14"/>
      <c r="T601" s="14"/>
      <c r="U601" s="14"/>
      <c r="V601" s="14"/>
      <c r="W601" s="14"/>
      <c r="X601" s="14"/>
      <c r="Y601" s="14"/>
      <c r="Z601" s="14"/>
    </row>
    <row r="602" spans="1:26" ht="12.75" customHeight="1">
      <c r="A602" s="19"/>
      <c r="B602" s="300"/>
      <c r="C602" s="19"/>
      <c r="D602" s="27"/>
      <c r="E602" s="20"/>
      <c r="F602" s="14"/>
      <c r="G602" s="14"/>
      <c r="H602" s="14"/>
      <c r="I602" s="14"/>
      <c r="J602" s="14"/>
      <c r="K602" s="14"/>
      <c r="L602" s="14"/>
      <c r="M602" s="14"/>
      <c r="N602" s="14"/>
      <c r="O602" s="14"/>
      <c r="P602" s="14"/>
      <c r="Q602" s="14"/>
      <c r="R602" s="14"/>
      <c r="S602" s="14"/>
      <c r="T602" s="14"/>
      <c r="U602" s="14"/>
      <c r="V602" s="14"/>
      <c r="W602" s="14"/>
      <c r="X602" s="14"/>
      <c r="Y602" s="14"/>
      <c r="Z602" s="14"/>
    </row>
    <row r="603" spans="1:26" ht="12.75" customHeight="1">
      <c r="A603" s="19"/>
      <c r="B603" s="300"/>
      <c r="C603" s="19"/>
      <c r="D603" s="27"/>
      <c r="E603" s="20"/>
      <c r="F603" s="14"/>
      <c r="G603" s="14"/>
      <c r="H603" s="14"/>
      <c r="I603" s="14"/>
      <c r="J603" s="14"/>
      <c r="K603" s="14"/>
      <c r="L603" s="14"/>
      <c r="M603" s="14"/>
      <c r="N603" s="14"/>
      <c r="O603" s="14"/>
      <c r="P603" s="14"/>
      <c r="Q603" s="14"/>
      <c r="R603" s="14"/>
      <c r="S603" s="14"/>
      <c r="T603" s="14"/>
      <c r="U603" s="14"/>
      <c r="V603" s="14"/>
      <c r="W603" s="14"/>
      <c r="X603" s="14"/>
      <c r="Y603" s="14"/>
      <c r="Z603" s="14"/>
    </row>
    <row r="604" spans="1:26" ht="12.75" customHeight="1">
      <c r="A604" s="19"/>
      <c r="B604" s="300"/>
      <c r="C604" s="19"/>
      <c r="D604" s="27"/>
      <c r="E604" s="20"/>
      <c r="F604" s="14"/>
      <c r="G604" s="14"/>
      <c r="H604" s="14"/>
      <c r="I604" s="14"/>
      <c r="J604" s="14"/>
      <c r="K604" s="14"/>
      <c r="L604" s="14"/>
      <c r="M604" s="14"/>
      <c r="N604" s="14"/>
      <c r="O604" s="14"/>
      <c r="P604" s="14"/>
      <c r="Q604" s="14"/>
      <c r="R604" s="14"/>
      <c r="S604" s="14"/>
      <c r="T604" s="14"/>
      <c r="U604" s="14"/>
      <c r="V604" s="14"/>
      <c r="W604" s="14"/>
      <c r="X604" s="14"/>
      <c r="Y604" s="14"/>
      <c r="Z604" s="14"/>
    </row>
    <row r="605" spans="1:26" ht="12.75" customHeight="1">
      <c r="A605" s="19"/>
      <c r="B605" s="300"/>
      <c r="C605" s="19"/>
      <c r="D605" s="27"/>
      <c r="E605" s="20"/>
      <c r="F605" s="14"/>
      <c r="G605" s="14"/>
      <c r="H605" s="14"/>
      <c r="I605" s="14"/>
      <c r="J605" s="14"/>
      <c r="K605" s="14"/>
      <c r="L605" s="14"/>
      <c r="M605" s="14"/>
      <c r="N605" s="14"/>
      <c r="O605" s="14"/>
      <c r="P605" s="14"/>
      <c r="Q605" s="14"/>
      <c r="R605" s="14"/>
      <c r="S605" s="14"/>
      <c r="T605" s="14"/>
      <c r="U605" s="14"/>
      <c r="V605" s="14"/>
      <c r="W605" s="14"/>
      <c r="X605" s="14"/>
      <c r="Y605" s="14"/>
      <c r="Z605" s="14"/>
    </row>
    <row r="606" spans="1:26" ht="12.75" customHeight="1">
      <c r="A606" s="19"/>
      <c r="B606" s="300"/>
      <c r="C606" s="19"/>
      <c r="D606" s="27"/>
      <c r="E606" s="20"/>
      <c r="F606" s="14"/>
      <c r="G606" s="14"/>
      <c r="H606" s="14"/>
      <c r="I606" s="14"/>
      <c r="J606" s="14"/>
      <c r="K606" s="14"/>
      <c r="L606" s="14"/>
      <c r="M606" s="14"/>
      <c r="N606" s="14"/>
      <c r="O606" s="14"/>
      <c r="P606" s="14"/>
      <c r="Q606" s="14"/>
      <c r="R606" s="14"/>
      <c r="S606" s="14"/>
      <c r="T606" s="14"/>
      <c r="U606" s="14"/>
      <c r="V606" s="14"/>
      <c r="W606" s="14"/>
      <c r="X606" s="14"/>
      <c r="Y606" s="14"/>
      <c r="Z606" s="14"/>
    </row>
    <row r="607" spans="1:26" ht="12.75" customHeight="1">
      <c r="A607" s="19"/>
      <c r="B607" s="300"/>
      <c r="C607" s="19"/>
      <c r="D607" s="27"/>
      <c r="E607" s="20"/>
      <c r="F607" s="14"/>
      <c r="G607" s="14"/>
      <c r="H607" s="14"/>
      <c r="I607" s="14"/>
      <c r="J607" s="14"/>
      <c r="K607" s="14"/>
      <c r="L607" s="14"/>
      <c r="M607" s="14"/>
      <c r="N607" s="14"/>
      <c r="O607" s="14"/>
      <c r="P607" s="14"/>
      <c r="Q607" s="14"/>
      <c r="R607" s="14"/>
      <c r="S607" s="14"/>
      <c r="T607" s="14"/>
      <c r="U607" s="14"/>
      <c r="V607" s="14"/>
      <c r="W607" s="14"/>
      <c r="X607" s="14"/>
      <c r="Y607" s="14"/>
      <c r="Z607" s="14"/>
    </row>
    <row r="608" spans="1:26" ht="12.75" customHeight="1">
      <c r="A608" s="19"/>
      <c r="B608" s="300"/>
      <c r="C608" s="19"/>
      <c r="D608" s="27"/>
      <c r="E608" s="20"/>
      <c r="F608" s="14"/>
      <c r="G608" s="14"/>
      <c r="H608" s="14"/>
      <c r="I608" s="14"/>
      <c r="J608" s="14"/>
      <c r="K608" s="14"/>
      <c r="L608" s="14"/>
      <c r="M608" s="14"/>
      <c r="N608" s="14"/>
      <c r="O608" s="14"/>
      <c r="P608" s="14"/>
      <c r="Q608" s="14"/>
      <c r="R608" s="14"/>
      <c r="S608" s="14"/>
      <c r="T608" s="14"/>
      <c r="U608" s="14"/>
      <c r="V608" s="14"/>
      <c r="W608" s="14"/>
      <c r="X608" s="14"/>
      <c r="Y608" s="14"/>
      <c r="Z608" s="14"/>
    </row>
    <row r="609" spans="1:26" ht="12.75" customHeight="1">
      <c r="A609" s="19"/>
      <c r="B609" s="300"/>
      <c r="C609" s="19"/>
      <c r="D609" s="27"/>
      <c r="E609" s="20"/>
      <c r="F609" s="14"/>
      <c r="G609" s="14"/>
      <c r="H609" s="14"/>
      <c r="I609" s="14"/>
      <c r="J609" s="14"/>
      <c r="K609" s="14"/>
      <c r="L609" s="14"/>
      <c r="M609" s="14"/>
      <c r="N609" s="14"/>
      <c r="O609" s="14"/>
      <c r="P609" s="14"/>
      <c r="Q609" s="14"/>
      <c r="R609" s="14"/>
      <c r="S609" s="14"/>
      <c r="T609" s="14"/>
      <c r="U609" s="14"/>
      <c r="V609" s="14"/>
      <c r="W609" s="14"/>
      <c r="X609" s="14"/>
      <c r="Y609" s="14"/>
      <c r="Z609" s="14"/>
    </row>
    <row r="610" spans="1:26" ht="12.75" customHeight="1">
      <c r="A610" s="19"/>
      <c r="B610" s="300"/>
      <c r="C610" s="19"/>
      <c r="D610" s="27"/>
      <c r="E610" s="20"/>
      <c r="F610" s="14"/>
      <c r="G610" s="14"/>
      <c r="H610" s="14"/>
      <c r="I610" s="14"/>
      <c r="J610" s="14"/>
      <c r="K610" s="14"/>
      <c r="L610" s="14"/>
      <c r="M610" s="14"/>
      <c r="N610" s="14"/>
      <c r="O610" s="14"/>
      <c r="P610" s="14"/>
      <c r="Q610" s="14"/>
      <c r="R610" s="14"/>
      <c r="S610" s="14"/>
      <c r="T610" s="14"/>
      <c r="U610" s="14"/>
      <c r="V610" s="14"/>
      <c r="W610" s="14"/>
      <c r="X610" s="14"/>
      <c r="Y610" s="14"/>
      <c r="Z610" s="14"/>
    </row>
    <row r="611" spans="1:26" ht="12.75" customHeight="1">
      <c r="A611" s="19"/>
      <c r="B611" s="300"/>
      <c r="C611" s="19"/>
      <c r="D611" s="27"/>
      <c r="E611" s="20"/>
      <c r="F611" s="14"/>
      <c r="G611" s="14"/>
      <c r="H611" s="14"/>
      <c r="I611" s="14"/>
      <c r="J611" s="14"/>
      <c r="K611" s="14"/>
      <c r="L611" s="14"/>
      <c r="M611" s="14"/>
      <c r="N611" s="14"/>
      <c r="O611" s="14"/>
      <c r="P611" s="14"/>
      <c r="Q611" s="14"/>
      <c r="R611" s="14"/>
      <c r="S611" s="14"/>
      <c r="T611" s="14"/>
      <c r="U611" s="14"/>
      <c r="V611" s="14"/>
      <c r="W611" s="14"/>
      <c r="X611" s="14"/>
      <c r="Y611" s="14"/>
      <c r="Z611" s="14"/>
    </row>
    <row r="612" spans="1:26" ht="12.75" customHeight="1">
      <c r="A612" s="19"/>
      <c r="B612" s="300"/>
      <c r="C612" s="19"/>
      <c r="D612" s="27"/>
      <c r="E612" s="20"/>
      <c r="F612" s="14"/>
      <c r="G612" s="14"/>
      <c r="H612" s="14"/>
      <c r="I612" s="14"/>
      <c r="J612" s="14"/>
      <c r="K612" s="14"/>
      <c r="L612" s="14"/>
      <c r="M612" s="14"/>
      <c r="N612" s="14"/>
      <c r="O612" s="14"/>
      <c r="P612" s="14"/>
      <c r="Q612" s="14"/>
      <c r="R612" s="14"/>
      <c r="S612" s="14"/>
      <c r="T612" s="14"/>
      <c r="U612" s="14"/>
      <c r="V612" s="14"/>
      <c r="W612" s="14"/>
      <c r="X612" s="14"/>
      <c r="Y612" s="14"/>
      <c r="Z612" s="14"/>
    </row>
    <row r="613" spans="1:26" ht="12.75" customHeight="1">
      <c r="A613" s="19"/>
      <c r="B613" s="300"/>
      <c r="C613" s="19"/>
      <c r="D613" s="27"/>
      <c r="E613" s="20"/>
      <c r="F613" s="14"/>
      <c r="G613" s="14"/>
      <c r="H613" s="14"/>
      <c r="I613" s="14"/>
      <c r="J613" s="14"/>
      <c r="K613" s="14"/>
      <c r="L613" s="14"/>
      <c r="M613" s="14"/>
      <c r="N613" s="14"/>
      <c r="O613" s="14"/>
      <c r="P613" s="14"/>
      <c r="Q613" s="14"/>
      <c r="R613" s="14"/>
      <c r="S613" s="14"/>
      <c r="T613" s="14"/>
      <c r="U613" s="14"/>
      <c r="V613" s="14"/>
      <c r="W613" s="14"/>
      <c r="X613" s="14"/>
      <c r="Y613" s="14"/>
      <c r="Z613" s="14"/>
    </row>
    <row r="614" spans="1:26" ht="12.75" customHeight="1">
      <c r="A614" s="19"/>
      <c r="B614" s="300"/>
      <c r="C614" s="19"/>
      <c r="D614" s="27"/>
      <c r="E614" s="20"/>
      <c r="F614" s="14"/>
      <c r="G614" s="14"/>
      <c r="H614" s="14"/>
      <c r="I614" s="14"/>
      <c r="J614" s="14"/>
      <c r="K614" s="14"/>
      <c r="L614" s="14"/>
      <c r="M614" s="14"/>
      <c r="N614" s="14"/>
      <c r="O614" s="14"/>
      <c r="P614" s="14"/>
      <c r="Q614" s="14"/>
      <c r="R614" s="14"/>
      <c r="S614" s="14"/>
      <c r="T614" s="14"/>
      <c r="U614" s="14"/>
      <c r="V614" s="14"/>
      <c r="W614" s="14"/>
      <c r="X614" s="14"/>
      <c r="Y614" s="14"/>
      <c r="Z614" s="14"/>
    </row>
    <row r="615" spans="1:26" ht="12.75" customHeight="1">
      <c r="A615" s="19"/>
      <c r="B615" s="300"/>
      <c r="C615" s="19"/>
      <c r="D615" s="27"/>
      <c r="E615" s="20"/>
      <c r="F615" s="14"/>
      <c r="G615" s="14"/>
      <c r="H615" s="14"/>
      <c r="I615" s="14"/>
      <c r="J615" s="14"/>
      <c r="K615" s="14"/>
      <c r="L615" s="14"/>
      <c r="M615" s="14"/>
      <c r="N615" s="14"/>
      <c r="O615" s="14"/>
      <c r="P615" s="14"/>
      <c r="Q615" s="14"/>
      <c r="R615" s="14"/>
      <c r="S615" s="14"/>
      <c r="T615" s="14"/>
      <c r="U615" s="14"/>
      <c r="V615" s="14"/>
      <c r="W615" s="14"/>
      <c r="X615" s="14"/>
      <c r="Y615" s="14"/>
      <c r="Z615" s="14"/>
    </row>
    <row r="616" spans="1:26" ht="12.75" customHeight="1">
      <c r="A616" s="19"/>
      <c r="B616" s="300"/>
      <c r="C616" s="19"/>
      <c r="D616" s="27"/>
      <c r="E616" s="20"/>
      <c r="F616" s="14"/>
      <c r="G616" s="14"/>
      <c r="H616" s="14"/>
      <c r="I616" s="14"/>
      <c r="J616" s="14"/>
      <c r="K616" s="14"/>
      <c r="L616" s="14"/>
      <c r="M616" s="14"/>
      <c r="N616" s="14"/>
      <c r="O616" s="14"/>
      <c r="P616" s="14"/>
      <c r="Q616" s="14"/>
      <c r="R616" s="14"/>
      <c r="S616" s="14"/>
      <c r="T616" s="14"/>
      <c r="U616" s="14"/>
      <c r="V616" s="14"/>
      <c r="W616" s="14"/>
      <c r="X616" s="14"/>
      <c r="Y616" s="14"/>
      <c r="Z616" s="14"/>
    </row>
    <row r="617" spans="1:26" ht="12.75" customHeight="1">
      <c r="A617" s="19"/>
      <c r="B617" s="300"/>
      <c r="C617" s="19"/>
      <c r="D617" s="27"/>
      <c r="E617" s="20"/>
      <c r="F617" s="14"/>
      <c r="G617" s="14"/>
      <c r="H617" s="14"/>
      <c r="I617" s="14"/>
      <c r="J617" s="14"/>
      <c r="K617" s="14"/>
      <c r="L617" s="14"/>
      <c r="M617" s="14"/>
      <c r="N617" s="14"/>
      <c r="O617" s="14"/>
      <c r="P617" s="14"/>
      <c r="Q617" s="14"/>
      <c r="R617" s="14"/>
      <c r="S617" s="14"/>
      <c r="T617" s="14"/>
      <c r="U617" s="14"/>
      <c r="V617" s="14"/>
      <c r="W617" s="14"/>
      <c r="X617" s="14"/>
      <c r="Y617" s="14"/>
      <c r="Z617" s="14"/>
    </row>
    <row r="618" spans="1:26" ht="12.75" customHeight="1">
      <c r="A618" s="19"/>
      <c r="B618" s="300"/>
      <c r="C618" s="19"/>
      <c r="D618" s="27"/>
      <c r="E618" s="20"/>
      <c r="F618" s="14"/>
      <c r="G618" s="14"/>
      <c r="H618" s="14"/>
      <c r="I618" s="14"/>
      <c r="J618" s="14"/>
      <c r="K618" s="14"/>
      <c r="L618" s="14"/>
      <c r="M618" s="14"/>
      <c r="N618" s="14"/>
      <c r="O618" s="14"/>
      <c r="P618" s="14"/>
      <c r="Q618" s="14"/>
      <c r="R618" s="14"/>
      <c r="S618" s="14"/>
      <c r="T618" s="14"/>
      <c r="U618" s="14"/>
      <c r="V618" s="14"/>
      <c r="W618" s="14"/>
      <c r="X618" s="14"/>
      <c r="Y618" s="14"/>
      <c r="Z618" s="14"/>
    </row>
    <row r="619" spans="1:26" ht="12.75" customHeight="1">
      <c r="A619" s="19"/>
      <c r="B619" s="300"/>
      <c r="C619" s="19"/>
      <c r="D619" s="27"/>
      <c r="E619" s="20"/>
      <c r="F619" s="14"/>
      <c r="G619" s="14"/>
      <c r="H619" s="14"/>
      <c r="I619" s="14"/>
      <c r="J619" s="14"/>
      <c r="K619" s="14"/>
      <c r="L619" s="14"/>
      <c r="M619" s="14"/>
      <c r="N619" s="14"/>
      <c r="O619" s="14"/>
      <c r="P619" s="14"/>
      <c r="Q619" s="14"/>
      <c r="R619" s="14"/>
      <c r="S619" s="14"/>
      <c r="T619" s="14"/>
      <c r="U619" s="14"/>
      <c r="V619" s="14"/>
      <c r="W619" s="14"/>
      <c r="X619" s="14"/>
      <c r="Y619" s="14"/>
      <c r="Z619" s="14"/>
    </row>
    <row r="620" spans="1:26" ht="12.75" customHeight="1">
      <c r="A620" s="19"/>
      <c r="B620" s="300"/>
      <c r="C620" s="19"/>
      <c r="D620" s="27"/>
      <c r="E620" s="20"/>
      <c r="F620" s="14"/>
      <c r="G620" s="14"/>
      <c r="H620" s="14"/>
      <c r="I620" s="14"/>
      <c r="J620" s="14"/>
      <c r="K620" s="14"/>
      <c r="L620" s="14"/>
      <c r="M620" s="14"/>
      <c r="N620" s="14"/>
      <c r="O620" s="14"/>
      <c r="P620" s="14"/>
      <c r="Q620" s="14"/>
      <c r="R620" s="14"/>
      <c r="S620" s="14"/>
      <c r="T620" s="14"/>
      <c r="U620" s="14"/>
      <c r="V620" s="14"/>
      <c r="W620" s="14"/>
      <c r="X620" s="14"/>
      <c r="Y620" s="14"/>
      <c r="Z620" s="14"/>
    </row>
    <row r="621" spans="1:26" ht="12.75" customHeight="1">
      <c r="A621" s="19"/>
      <c r="B621" s="300"/>
      <c r="C621" s="19"/>
      <c r="D621" s="27"/>
      <c r="E621" s="20"/>
      <c r="F621" s="14"/>
      <c r="G621" s="14"/>
      <c r="H621" s="14"/>
      <c r="I621" s="14"/>
      <c r="J621" s="14"/>
      <c r="K621" s="14"/>
      <c r="L621" s="14"/>
      <c r="M621" s="14"/>
      <c r="N621" s="14"/>
      <c r="O621" s="14"/>
      <c r="P621" s="14"/>
      <c r="Q621" s="14"/>
      <c r="R621" s="14"/>
      <c r="S621" s="14"/>
      <c r="T621" s="14"/>
      <c r="U621" s="14"/>
      <c r="V621" s="14"/>
      <c r="W621" s="14"/>
      <c r="X621" s="14"/>
      <c r="Y621" s="14"/>
      <c r="Z621" s="14"/>
    </row>
    <row r="622" spans="1:26" ht="12.75" customHeight="1">
      <c r="A622" s="19"/>
      <c r="B622" s="300"/>
      <c r="C622" s="19"/>
      <c r="D622" s="27"/>
      <c r="E622" s="20"/>
      <c r="F622" s="14"/>
      <c r="G622" s="14"/>
      <c r="H622" s="14"/>
      <c r="I622" s="14"/>
      <c r="J622" s="14"/>
      <c r="K622" s="14"/>
      <c r="L622" s="14"/>
      <c r="M622" s="14"/>
      <c r="N622" s="14"/>
      <c r="O622" s="14"/>
      <c r="P622" s="14"/>
      <c r="Q622" s="14"/>
      <c r="R622" s="14"/>
      <c r="S622" s="14"/>
      <c r="T622" s="14"/>
      <c r="U622" s="14"/>
      <c r="V622" s="14"/>
      <c r="W622" s="14"/>
      <c r="X622" s="14"/>
      <c r="Y622" s="14"/>
      <c r="Z622" s="14"/>
    </row>
    <row r="623" spans="1:26" ht="12.75" customHeight="1">
      <c r="A623" s="19"/>
      <c r="B623" s="300"/>
      <c r="C623" s="19"/>
      <c r="D623" s="27"/>
      <c r="E623" s="20"/>
      <c r="F623" s="14"/>
      <c r="G623" s="14"/>
      <c r="H623" s="14"/>
      <c r="I623" s="14"/>
      <c r="J623" s="14"/>
      <c r="K623" s="14"/>
      <c r="L623" s="14"/>
      <c r="M623" s="14"/>
      <c r="N623" s="14"/>
      <c r="O623" s="14"/>
      <c r="P623" s="14"/>
      <c r="Q623" s="14"/>
      <c r="R623" s="14"/>
      <c r="S623" s="14"/>
      <c r="T623" s="14"/>
      <c r="U623" s="14"/>
      <c r="V623" s="14"/>
      <c r="W623" s="14"/>
      <c r="X623" s="14"/>
      <c r="Y623" s="14"/>
      <c r="Z623" s="14"/>
    </row>
    <row r="624" spans="1:26" ht="12.75" customHeight="1">
      <c r="A624" s="19"/>
      <c r="B624" s="300"/>
      <c r="C624" s="19"/>
      <c r="D624" s="27"/>
      <c r="E624" s="20"/>
      <c r="F624" s="14"/>
      <c r="G624" s="14"/>
      <c r="H624" s="14"/>
      <c r="I624" s="14"/>
      <c r="J624" s="14"/>
      <c r="K624" s="14"/>
      <c r="L624" s="14"/>
      <c r="M624" s="14"/>
      <c r="N624" s="14"/>
      <c r="O624" s="14"/>
      <c r="P624" s="14"/>
      <c r="Q624" s="14"/>
      <c r="R624" s="14"/>
      <c r="S624" s="14"/>
      <c r="T624" s="14"/>
      <c r="U624" s="14"/>
      <c r="V624" s="14"/>
      <c r="W624" s="14"/>
      <c r="X624" s="14"/>
      <c r="Y624" s="14"/>
      <c r="Z624" s="14"/>
    </row>
    <row r="625" spans="1:26" ht="12.75" customHeight="1">
      <c r="A625" s="19"/>
      <c r="B625" s="300"/>
      <c r="C625" s="19"/>
      <c r="D625" s="27"/>
      <c r="E625" s="20"/>
      <c r="F625" s="14"/>
      <c r="G625" s="14"/>
      <c r="H625" s="14"/>
      <c r="I625" s="14"/>
      <c r="J625" s="14"/>
      <c r="K625" s="14"/>
      <c r="L625" s="14"/>
      <c r="M625" s="14"/>
      <c r="N625" s="14"/>
      <c r="O625" s="14"/>
      <c r="P625" s="14"/>
      <c r="Q625" s="14"/>
      <c r="R625" s="14"/>
      <c r="S625" s="14"/>
      <c r="T625" s="14"/>
      <c r="U625" s="14"/>
      <c r="V625" s="14"/>
      <c r="W625" s="14"/>
      <c r="X625" s="14"/>
      <c r="Y625" s="14"/>
      <c r="Z625" s="14"/>
    </row>
    <row r="626" spans="1:26" ht="12.75" customHeight="1">
      <c r="A626" s="19"/>
      <c r="B626" s="300"/>
      <c r="C626" s="19"/>
      <c r="D626" s="27"/>
      <c r="E626" s="20"/>
      <c r="F626" s="14"/>
      <c r="G626" s="14"/>
      <c r="H626" s="14"/>
      <c r="I626" s="14"/>
      <c r="J626" s="14"/>
      <c r="K626" s="14"/>
      <c r="L626" s="14"/>
      <c r="M626" s="14"/>
      <c r="N626" s="14"/>
      <c r="O626" s="14"/>
      <c r="P626" s="14"/>
      <c r="Q626" s="14"/>
      <c r="R626" s="14"/>
      <c r="S626" s="14"/>
      <c r="T626" s="14"/>
      <c r="U626" s="14"/>
      <c r="V626" s="14"/>
      <c r="W626" s="14"/>
      <c r="X626" s="14"/>
      <c r="Y626" s="14"/>
      <c r="Z626" s="14"/>
    </row>
    <row r="627" spans="1:26" ht="12.75" customHeight="1">
      <c r="A627" s="19"/>
      <c r="B627" s="300"/>
      <c r="C627" s="19"/>
      <c r="D627" s="27"/>
      <c r="E627" s="20"/>
      <c r="F627" s="14"/>
      <c r="G627" s="14"/>
      <c r="H627" s="14"/>
      <c r="I627" s="14"/>
      <c r="J627" s="14"/>
      <c r="K627" s="14"/>
      <c r="L627" s="14"/>
      <c r="M627" s="14"/>
      <c r="N627" s="14"/>
      <c r="O627" s="14"/>
      <c r="P627" s="14"/>
      <c r="Q627" s="14"/>
      <c r="R627" s="14"/>
      <c r="S627" s="14"/>
      <c r="T627" s="14"/>
      <c r="U627" s="14"/>
      <c r="V627" s="14"/>
      <c r="W627" s="14"/>
      <c r="X627" s="14"/>
      <c r="Y627" s="14"/>
      <c r="Z627" s="14"/>
    </row>
    <row r="628" spans="1:26" ht="12.75" customHeight="1">
      <c r="A628" s="19"/>
      <c r="B628" s="300"/>
      <c r="C628" s="19"/>
      <c r="D628" s="27"/>
      <c r="E628" s="20"/>
      <c r="F628" s="14"/>
      <c r="G628" s="14"/>
      <c r="H628" s="14"/>
      <c r="I628" s="14"/>
      <c r="J628" s="14"/>
      <c r="K628" s="14"/>
      <c r="L628" s="14"/>
      <c r="M628" s="14"/>
      <c r="N628" s="14"/>
      <c r="O628" s="14"/>
      <c r="P628" s="14"/>
      <c r="Q628" s="14"/>
      <c r="R628" s="14"/>
      <c r="S628" s="14"/>
      <c r="T628" s="14"/>
      <c r="U628" s="14"/>
      <c r="V628" s="14"/>
      <c r="W628" s="14"/>
      <c r="X628" s="14"/>
      <c r="Y628" s="14"/>
      <c r="Z628" s="14"/>
    </row>
    <row r="629" spans="1:26" ht="12.75" customHeight="1">
      <c r="A629" s="19"/>
      <c r="B629" s="300"/>
      <c r="C629" s="19"/>
      <c r="D629" s="27"/>
      <c r="E629" s="20"/>
      <c r="F629" s="14"/>
      <c r="G629" s="14"/>
      <c r="H629" s="14"/>
      <c r="I629" s="14"/>
      <c r="J629" s="14"/>
      <c r="K629" s="14"/>
      <c r="L629" s="14"/>
      <c r="M629" s="14"/>
      <c r="N629" s="14"/>
      <c r="O629" s="14"/>
      <c r="P629" s="14"/>
      <c r="Q629" s="14"/>
      <c r="R629" s="14"/>
      <c r="S629" s="14"/>
      <c r="T629" s="14"/>
      <c r="U629" s="14"/>
      <c r="V629" s="14"/>
      <c r="W629" s="14"/>
      <c r="X629" s="14"/>
      <c r="Y629" s="14"/>
      <c r="Z629" s="14"/>
    </row>
    <row r="630" spans="1:26" ht="12.75" customHeight="1">
      <c r="A630" s="19"/>
      <c r="B630" s="300"/>
      <c r="C630" s="19"/>
      <c r="D630" s="27"/>
      <c r="E630" s="20"/>
      <c r="F630" s="14"/>
      <c r="G630" s="14"/>
      <c r="H630" s="14"/>
      <c r="I630" s="14"/>
      <c r="J630" s="14"/>
      <c r="K630" s="14"/>
      <c r="L630" s="14"/>
      <c r="M630" s="14"/>
      <c r="N630" s="14"/>
      <c r="O630" s="14"/>
      <c r="P630" s="14"/>
      <c r="Q630" s="14"/>
      <c r="R630" s="14"/>
      <c r="S630" s="14"/>
      <c r="T630" s="14"/>
      <c r="U630" s="14"/>
      <c r="V630" s="14"/>
      <c r="W630" s="14"/>
      <c r="X630" s="14"/>
      <c r="Y630" s="14"/>
      <c r="Z630" s="14"/>
    </row>
    <row r="631" spans="1:26" ht="12.75" customHeight="1">
      <c r="A631" s="19"/>
      <c r="B631" s="300"/>
      <c r="C631" s="19"/>
      <c r="D631" s="27"/>
      <c r="E631" s="20"/>
      <c r="F631" s="14"/>
      <c r="G631" s="14"/>
      <c r="H631" s="14"/>
      <c r="I631" s="14"/>
      <c r="J631" s="14"/>
      <c r="K631" s="14"/>
      <c r="L631" s="14"/>
      <c r="M631" s="14"/>
      <c r="N631" s="14"/>
      <c r="O631" s="14"/>
      <c r="P631" s="14"/>
      <c r="Q631" s="14"/>
      <c r="R631" s="14"/>
      <c r="S631" s="14"/>
      <c r="T631" s="14"/>
      <c r="U631" s="14"/>
      <c r="V631" s="14"/>
      <c r="W631" s="14"/>
      <c r="X631" s="14"/>
      <c r="Y631" s="14"/>
      <c r="Z631" s="14"/>
    </row>
    <row r="632" spans="1:26" ht="12.75" customHeight="1">
      <c r="A632" s="19"/>
      <c r="B632" s="300"/>
      <c r="C632" s="19"/>
      <c r="D632" s="27"/>
      <c r="E632" s="20"/>
      <c r="F632" s="14"/>
      <c r="G632" s="14"/>
      <c r="H632" s="14"/>
      <c r="I632" s="14"/>
      <c r="J632" s="14"/>
      <c r="K632" s="14"/>
      <c r="L632" s="14"/>
      <c r="M632" s="14"/>
      <c r="N632" s="14"/>
      <c r="O632" s="14"/>
      <c r="P632" s="14"/>
      <c r="Q632" s="14"/>
      <c r="R632" s="14"/>
      <c r="S632" s="14"/>
      <c r="T632" s="14"/>
      <c r="U632" s="14"/>
      <c r="V632" s="14"/>
      <c r="W632" s="14"/>
      <c r="X632" s="14"/>
      <c r="Y632" s="14"/>
      <c r="Z632" s="14"/>
    </row>
    <row r="633" spans="1:26" ht="12.75" customHeight="1">
      <c r="A633" s="19"/>
      <c r="B633" s="300"/>
      <c r="C633" s="19"/>
      <c r="D633" s="27"/>
      <c r="E633" s="20"/>
      <c r="F633" s="14"/>
      <c r="G633" s="14"/>
      <c r="H633" s="14"/>
      <c r="I633" s="14"/>
      <c r="J633" s="14"/>
      <c r="K633" s="14"/>
      <c r="L633" s="14"/>
      <c r="M633" s="14"/>
      <c r="N633" s="14"/>
      <c r="O633" s="14"/>
      <c r="P633" s="14"/>
      <c r="Q633" s="14"/>
      <c r="R633" s="14"/>
      <c r="S633" s="14"/>
      <c r="T633" s="14"/>
      <c r="U633" s="14"/>
      <c r="V633" s="14"/>
      <c r="W633" s="14"/>
      <c r="X633" s="14"/>
      <c r="Y633" s="14"/>
      <c r="Z633" s="14"/>
    </row>
    <row r="634" spans="1:26" ht="12.75" customHeight="1">
      <c r="A634" s="19"/>
      <c r="B634" s="300"/>
      <c r="C634" s="19"/>
      <c r="D634" s="27"/>
      <c r="E634" s="20"/>
      <c r="F634" s="14"/>
      <c r="G634" s="14"/>
      <c r="H634" s="14"/>
      <c r="I634" s="14"/>
      <c r="J634" s="14"/>
      <c r="K634" s="14"/>
      <c r="L634" s="14"/>
      <c r="M634" s="14"/>
      <c r="N634" s="14"/>
      <c r="O634" s="14"/>
      <c r="P634" s="14"/>
      <c r="Q634" s="14"/>
      <c r="R634" s="14"/>
      <c r="S634" s="14"/>
      <c r="T634" s="14"/>
      <c r="U634" s="14"/>
      <c r="V634" s="14"/>
      <c r="W634" s="14"/>
      <c r="X634" s="14"/>
      <c r="Y634" s="14"/>
      <c r="Z634" s="14"/>
    </row>
    <row r="635" spans="1:26" ht="12.75" customHeight="1">
      <c r="A635" s="19"/>
      <c r="B635" s="300"/>
      <c r="C635" s="19"/>
      <c r="D635" s="27"/>
      <c r="E635" s="20"/>
      <c r="F635" s="14"/>
      <c r="G635" s="14"/>
      <c r="H635" s="14"/>
      <c r="I635" s="14"/>
      <c r="J635" s="14"/>
      <c r="K635" s="14"/>
      <c r="L635" s="14"/>
      <c r="M635" s="14"/>
      <c r="N635" s="14"/>
      <c r="O635" s="14"/>
      <c r="P635" s="14"/>
      <c r="Q635" s="14"/>
      <c r="R635" s="14"/>
      <c r="S635" s="14"/>
      <c r="T635" s="14"/>
      <c r="U635" s="14"/>
      <c r="V635" s="14"/>
      <c r="W635" s="14"/>
      <c r="X635" s="14"/>
      <c r="Y635" s="14"/>
      <c r="Z635" s="14"/>
    </row>
    <row r="636" spans="1:26" ht="12.75" customHeight="1">
      <c r="A636" s="19"/>
      <c r="B636" s="300"/>
      <c r="C636" s="19"/>
      <c r="D636" s="27"/>
      <c r="E636" s="20"/>
      <c r="F636" s="14"/>
      <c r="G636" s="14"/>
      <c r="H636" s="14"/>
      <c r="I636" s="14"/>
      <c r="J636" s="14"/>
      <c r="K636" s="14"/>
      <c r="L636" s="14"/>
      <c r="M636" s="14"/>
      <c r="N636" s="14"/>
      <c r="O636" s="14"/>
      <c r="P636" s="14"/>
      <c r="Q636" s="14"/>
      <c r="R636" s="14"/>
      <c r="S636" s="14"/>
      <c r="T636" s="14"/>
      <c r="U636" s="14"/>
      <c r="V636" s="14"/>
      <c r="W636" s="14"/>
      <c r="X636" s="14"/>
      <c r="Y636" s="14"/>
      <c r="Z636" s="14"/>
    </row>
    <row r="637" spans="1:26" ht="12.75" customHeight="1">
      <c r="A637" s="19"/>
      <c r="B637" s="300"/>
      <c r="C637" s="19"/>
      <c r="D637" s="27"/>
      <c r="E637" s="20"/>
      <c r="F637" s="14"/>
      <c r="G637" s="14"/>
      <c r="H637" s="14"/>
      <c r="I637" s="14"/>
      <c r="J637" s="14"/>
      <c r="K637" s="14"/>
      <c r="L637" s="14"/>
      <c r="M637" s="14"/>
      <c r="N637" s="14"/>
      <c r="O637" s="14"/>
      <c r="P637" s="14"/>
      <c r="Q637" s="14"/>
      <c r="R637" s="14"/>
      <c r="S637" s="14"/>
      <c r="T637" s="14"/>
      <c r="U637" s="14"/>
      <c r="V637" s="14"/>
      <c r="W637" s="14"/>
      <c r="X637" s="14"/>
      <c r="Y637" s="14"/>
      <c r="Z637" s="14"/>
    </row>
    <row r="638" spans="1:26" ht="12.75" customHeight="1">
      <c r="A638" s="19"/>
      <c r="B638" s="300"/>
      <c r="C638" s="19"/>
      <c r="D638" s="27"/>
      <c r="E638" s="20"/>
      <c r="F638" s="14"/>
      <c r="G638" s="14"/>
      <c r="H638" s="14"/>
      <c r="I638" s="14"/>
      <c r="J638" s="14"/>
      <c r="K638" s="14"/>
      <c r="L638" s="14"/>
      <c r="M638" s="14"/>
      <c r="N638" s="14"/>
      <c r="O638" s="14"/>
      <c r="P638" s="14"/>
      <c r="Q638" s="14"/>
      <c r="R638" s="14"/>
      <c r="S638" s="14"/>
      <c r="T638" s="14"/>
      <c r="U638" s="14"/>
      <c r="V638" s="14"/>
      <c r="W638" s="14"/>
      <c r="X638" s="14"/>
      <c r="Y638" s="14"/>
      <c r="Z638" s="14"/>
    </row>
    <row r="639" spans="1:26" ht="12.75" customHeight="1">
      <c r="A639" s="19"/>
      <c r="B639" s="300"/>
      <c r="C639" s="19"/>
      <c r="D639" s="27"/>
      <c r="E639" s="20"/>
      <c r="F639" s="14"/>
      <c r="G639" s="14"/>
      <c r="H639" s="14"/>
      <c r="I639" s="14"/>
      <c r="J639" s="14"/>
      <c r="K639" s="14"/>
      <c r="L639" s="14"/>
      <c r="M639" s="14"/>
      <c r="N639" s="14"/>
      <c r="O639" s="14"/>
      <c r="P639" s="14"/>
      <c r="Q639" s="14"/>
      <c r="R639" s="14"/>
      <c r="S639" s="14"/>
      <c r="T639" s="14"/>
      <c r="U639" s="14"/>
      <c r="V639" s="14"/>
      <c r="W639" s="14"/>
      <c r="X639" s="14"/>
      <c r="Y639" s="14"/>
      <c r="Z639" s="14"/>
    </row>
    <row r="640" spans="1:26" ht="12.75" customHeight="1">
      <c r="A640" s="19"/>
      <c r="B640" s="300"/>
      <c r="C640" s="19"/>
      <c r="D640" s="27"/>
      <c r="E640" s="20"/>
      <c r="F640" s="14"/>
      <c r="G640" s="14"/>
      <c r="H640" s="14"/>
      <c r="I640" s="14"/>
      <c r="J640" s="14"/>
      <c r="K640" s="14"/>
      <c r="L640" s="14"/>
      <c r="M640" s="14"/>
      <c r="N640" s="14"/>
      <c r="O640" s="14"/>
      <c r="P640" s="14"/>
      <c r="Q640" s="14"/>
      <c r="R640" s="14"/>
      <c r="S640" s="14"/>
      <c r="T640" s="14"/>
      <c r="U640" s="14"/>
      <c r="V640" s="14"/>
      <c r="W640" s="14"/>
      <c r="X640" s="14"/>
      <c r="Y640" s="14"/>
      <c r="Z640" s="14"/>
    </row>
    <row r="641" spans="1:26" ht="12.75" customHeight="1">
      <c r="A641" s="19"/>
      <c r="B641" s="300"/>
      <c r="C641" s="19"/>
      <c r="D641" s="27"/>
      <c r="E641" s="20"/>
      <c r="F641" s="14"/>
      <c r="G641" s="14"/>
      <c r="H641" s="14"/>
      <c r="I641" s="14"/>
      <c r="J641" s="14"/>
      <c r="K641" s="14"/>
      <c r="L641" s="14"/>
      <c r="M641" s="14"/>
      <c r="N641" s="14"/>
      <c r="O641" s="14"/>
      <c r="P641" s="14"/>
      <c r="Q641" s="14"/>
      <c r="R641" s="14"/>
      <c r="S641" s="14"/>
      <c r="T641" s="14"/>
      <c r="U641" s="14"/>
      <c r="V641" s="14"/>
      <c r="W641" s="14"/>
      <c r="X641" s="14"/>
      <c r="Y641" s="14"/>
      <c r="Z641" s="14"/>
    </row>
    <row r="642" spans="1:26" ht="12.75" customHeight="1">
      <c r="A642" s="19"/>
      <c r="B642" s="300"/>
      <c r="C642" s="19"/>
      <c r="D642" s="27"/>
      <c r="E642" s="20"/>
      <c r="F642" s="14"/>
      <c r="G642" s="14"/>
      <c r="H642" s="14"/>
      <c r="I642" s="14"/>
      <c r="J642" s="14"/>
      <c r="K642" s="14"/>
      <c r="L642" s="14"/>
      <c r="M642" s="14"/>
      <c r="N642" s="14"/>
      <c r="O642" s="14"/>
      <c r="P642" s="14"/>
      <c r="Q642" s="14"/>
      <c r="R642" s="14"/>
      <c r="S642" s="14"/>
      <c r="T642" s="14"/>
      <c r="U642" s="14"/>
      <c r="V642" s="14"/>
      <c r="W642" s="14"/>
      <c r="X642" s="14"/>
      <c r="Y642" s="14"/>
      <c r="Z642" s="14"/>
    </row>
    <row r="643" spans="1:26" ht="12.75" customHeight="1">
      <c r="A643" s="19"/>
      <c r="B643" s="300"/>
      <c r="C643" s="19"/>
      <c r="D643" s="27"/>
      <c r="E643" s="20"/>
      <c r="F643" s="14"/>
      <c r="G643" s="14"/>
      <c r="H643" s="14"/>
      <c r="I643" s="14"/>
      <c r="J643" s="14"/>
      <c r="K643" s="14"/>
      <c r="L643" s="14"/>
      <c r="M643" s="14"/>
      <c r="N643" s="14"/>
      <c r="O643" s="14"/>
      <c r="P643" s="14"/>
      <c r="Q643" s="14"/>
      <c r="R643" s="14"/>
      <c r="S643" s="14"/>
      <c r="T643" s="14"/>
      <c r="U643" s="14"/>
      <c r="V643" s="14"/>
      <c r="W643" s="14"/>
      <c r="X643" s="14"/>
      <c r="Y643" s="14"/>
      <c r="Z643" s="14"/>
    </row>
    <row r="644" spans="1:26" ht="12.75" customHeight="1">
      <c r="A644" s="19"/>
      <c r="B644" s="300"/>
      <c r="C644" s="19"/>
      <c r="D644" s="27"/>
      <c r="E644" s="20"/>
      <c r="F644" s="14"/>
      <c r="G644" s="14"/>
      <c r="H644" s="14"/>
      <c r="I644" s="14"/>
      <c r="J644" s="14"/>
      <c r="K644" s="14"/>
      <c r="L644" s="14"/>
      <c r="M644" s="14"/>
      <c r="N644" s="14"/>
      <c r="O644" s="14"/>
      <c r="P644" s="14"/>
      <c r="Q644" s="14"/>
      <c r="R644" s="14"/>
      <c r="S644" s="14"/>
      <c r="T644" s="14"/>
      <c r="U644" s="14"/>
      <c r="V644" s="14"/>
      <c r="W644" s="14"/>
      <c r="X644" s="14"/>
      <c r="Y644" s="14"/>
      <c r="Z644" s="14"/>
    </row>
    <row r="645" spans="1:26" ht="12.75" customHeight="1">
      <c r="A645" s="19"/>
      <c r="B645" s="300"/>
      <c r="C645" s="19"/>
      <c r="D645" s="27"/>
      <c r="E645" s="20"/>
      <c r="F645" s="14"/>
      <c r="G645" s="14"/>
      <c r="H645" s="14"/>
      <c r="I645" s="14"/>
      <c r="J645" s="14"/>
      <c r="K645" s="14"/>
      <c r="L645" s="14"/>
      <c r="M645" s="14"/>
      <c r="N645" s="14"/>
      <c r="O645" s="14"/>
      <c r="P645" s="14"/>
      <c r="Q645" s="14"/>
      <c r="R645" s="14"/>
      <c r="S645" s="14"/>
      <c r="T645" s="14"/>
      <c r="U645" s="14"/>
      <c r="V645" s="14"/>
      <c r="W645" s="14"/>
      <c r="X645" s="14"/>
      <c r="Y645" s="14"/>
      <c r="Z645" s="14"/>
    </row>
    <row r="646" spans="1:26" ht="12.75" customHeight="1">
      <c r="A646" s="19"/>
      <c r="B646" s="300"/>
      <c r="C646" s="19"/>
      <c r="D646" s="27"/>
      <c r="E646" s="20"/>
      <c r="F646" s="14"/>
      <c r="G646" s="14"/>
      <c r="H646" s="14"/>
      <c r="I646" s="14"/>
      <c r="J646" s="14"/>
      <c r="K646" s="14"/>
      <c r="L646" s="14"/>
      <c r="M646" s="14"/>
      <c r="N646" s="14"/>
      <c r="O646" s="14"/>
      <c r="P646" s="14"/>
      <c r="Q646" s="14"/>
      <c r="R646" s="14"/>
      <c r="S646" s="14"/>
      <c r="T646" s="14"/>
      <c r="U646" s="14"/>
      <c r="V646" s="14"/>
      <c r="W646" s="14"/>
      <c r="X646" s="14"/>
      <c r="Y646" s="14"/>
      <c r="Z646" s="14"/>
    </row>
    <row r="647" spans="1:26" ht="12.75" customHeight="1">
      <c r="A647" s="19"/>
      <c r="B647" s="300"/>
      <c r="C647" s="19"/>
      <c r="D647" s="27"/>
      <c r="E647" s="20"/>
      <c r="F647" s="14"/>
      <c r="G647" s="14"/>
      <c r="H647" s="14"/>
      <c r="I647" s="14"/>
      <c r="J647" s="14"/>
      <c r="K647" s="14"/>
      <c r="L647" s="14"/>
      <c r="M647" s="14"/>
      <c r="N647" s="14"/>
      <c r="O647" s="14"/>
      <c r="P647" s="14"/>
      <c r="Q647" s="14"/>
      <c r="R647" s="14"/>
      <c r="S647" s="14"/>
      <c r="T647" s="14"/>
      <c r="U647" s="14"/>
      <c r="V647" s="14"/>
      <c r="W647" s="14"/>
      <c r="X647" s="14"/>
      <c r="Y647" s="14"/>
      <c r="Z647" s="14"/>
    </row>
    <row r="648" spans="1:26" ht="12.75" customHeight="1">
      <c r="A648" s="19"/>
      <c r="B648" s="300"/>
      <c r="C648" s="19"/>
      <c r="D648" s="27"/>
      <c r="E648" s="20"/>
      <c r="F648" s="14"/>
      <c r="G648" s="14"/>
      <c r="H648" s="14"/>
      <c r="I648" s="14"/>
      <c r="J648" s="14"/>
      <c r="K648" s="14"/>
      <c r="L648" s="14"/>
      <c r="M648" s="14"/>
      <c r="N648" s="14"/>
      <c r="O648" s="14"/>
      <c r="P648" s="14"/>
      <c r="Q648" s="14"/>
      <c r="R648" s="14"/>
      <c r="S648" s="14"/>
      <c r="T648" s="14"/>
      <c r="U648" s="14"/>
      <c r="V648" s="14"/>
      <c r="W648" s="14"/>
      <c r="X648" s="14"/>
      <c r="Y648" s="14"/>
      <c r="Z648" s="14"/>
    </row>
    <row r="649" spans="1:26" ht="12.75" customHeight="1">
      <c r="A649" s="19"/>
      <c r="B649" s="300"/>
      <c r="C649" s="19"/>
      <c r="D649" s="27"/>
      <c r="E649" s="20"/>
      <c r="F649" s="14"/>
      <c r="G649" s="14"/>
      <c r="H649" s="14"/>
      <c r="I649" s="14"/>
      <c r="J649" s="14"/>
      <c r="K649" s="14"/>
      <c r="L649" s="14"/>
      <c r="M649" s="14"/>
      <c r="N649" s="14"/>
      <c r="O649" s="14"/>
      <c r="P649" s="14"/>
      <c r="Q649" s="14"/>
      <c r="R649" s="14"/>
      <c r="S649" s="14"/>
      <c r="T649" s="14"/>
      <c r="U649" s="14"/>
      <c r="V649" s="14"/>
      <c r="W649" s="14"/>
      <c r="X649" s="14"/>
      <c r="Y649" s="14"/>
      <c r="Z649" s="14"/>
    </row>
    <row r="650" spans="1:26" ht="12.75" customHeight="1">
      <c r="A650" s="19"/>
      <c r="B650" s="300"/>
      <c r="C650" s="19"/>
      <c r="D650" s="27"/>
      <c r="E650" s="20"/>
      <c r="F650" s="14"/>
      <c r="G650" s="14"/>
      <c r="H650" s="14"/>
      <c r="I650" s="14"/>
      <c r="J650" s="14"/>
      <c r="K650" s="14"/>
      <c r="L650" s="14"/>
      <c r="M650" s="14"/>
      <c r="N650" s="14"/>
      <c r="O650" s="14"/>
      <c r="P650" s="14"/>
      <c r="Q650" s="14"/>
      <c r="R650" s="14"/>
      <c r="S650" s="14"/>
      <c r="T650" s="14"/>
      <c r="U650" s="14"/>
      <c r="V650" s="14"/>
      <c r="W650" s="14"/>
      <c r="X650" s="14"/>
      <c r="Y650" s="14"/>
      <c r="Z650" s="14"/>
    </row>
    <row r="651" spans="1:26" ht="12.75" customHeight="1">
      <c r="A651" s="19"/>
      <c r="B651" s="300"/>
      <c r="C651" s="19"/>
      <c r="D651" s="27"/>
      <c r="E651" s="20"/>
      <c r="F651" s="14"/>
      <c r="G651" s="14"/>
      <c r="H651" s="14"/>
      <c r="I651" s="14"/>
      <c r="J651" s="14"/>
      <c r="K651" s="14"/>
      <c r="L651" s="14"/>
      <c r="M651" s="14"/>
      <c r="N651" s="14"/>
      <c r="O651" s="14"/>
      <c r="P651" s="14"/>
      <c r="Q651" s="14"/>
      <c r="R651" s="14"/>
      <c r="S651" s="14"/>
      <c r="T651" s="14"/>
      <c r="U651" s="14"/>
      <c r="V651" s="14"/>
      <c r="W651" s="14"/>
      <c r="X651" s="14"/>
      <c r="Y651" s="14"/>
      <c r="Z651" s="14"/>
    </row>
    <row r="652" spans="1:26" ht="12.75" customHeight="1">
      <c r="A652" s="19"/>
      <c r="B652" s="300"/>
      <c r="C652" s="19"/>
      <c r="D652" s="27"/>
      <c r="E652" s="20"/>
      <c r="F652" s="14"/>
      <c r="G652" s="14"/>
      <c r="H652" s="14"/>
      <c r="I652" s="14"/>
      <c r="J652" s="14"/>
      <c r="K652" s="14"/>
      <c r="L652" s="14"/>
      <c r="M652" s="14"/>
      <c r="N652" s="14"/>
      <c r="O652" s="14"/>
      <c r="P652" s="14"/>
      <c r="Q652" s="14"/>
      <c r="R652" s="14"/>
      <c r="S652" s="14"/>
      <c r="T652" s="14"/>
      <c r="U652" s="14"/>
      <c r="V652" s="14"/>
      <c r="W652" s="14"/>
      <c r="X652" s="14"/>
      <c r="Y652" s="14"/>
      <c r="Z652" s="14"/>
    </row>
    <row r="653" spans="1:26" ht="12.75" customHeight="1">
      <c r="A653" s="19"/>
      <c r="B653" s="300"/>
      <c r="C653" s="19"/>
      <c r="D653" s="27"/>
      <c r="E653" s="20"/>
      <c r="F653" s="14"/>
      <c r="G653" s="14"/>
      <c r="H653" s="14"/>
      <c r="I653" s="14"/>
      <c r="J653" s="14"/>
      <c r="K653" s="14"/>
      <c r="L653" s="14"/>
      <c r="M653" s="14"/>
      <c r="N653" s="14"/>
      <c r="O653" s="14"/>
      <c r="P653" s="14"/>
      <c r="Q653" s="14"/>
      <c r="R653" s="14"/>
      <c r="S653" s="14"/>
      <c r="T653" s="14"/>
      <c r="U653" s="14"/>
      <c r="V653" s="14"/>
      <c r="W653" s="14"/>
      <c r="X653" s="14"/>
      <c r="Y653" s="14"/>
      <c r="Z653" s="14"/>
    </row>
    <row r="654" spans="1:26" ht="12.75" customHeight="1">
      <c r="A654" s="19"/>
      <c r="B654" s="300"/>
      <c r="C654" s="19"/>
      <c r="D654" s="27"/>
      <c r="E654" s="20"/>
      <c r="F654" s="14"/>
      <c r="G654" s="14"/>
      <c r="H654" s="14"/>
      <c r="I654" s="14"/>
      <c r="J654" s="14"/>
      <c r="K654" s="14"/>
      <c r="L654" s="14"/>
      <c r="M654" s="14"/>
      <c r="N654" s="14"/>
      <c r="O654" s="14"/>
      <c r="P654" s="14"/>
      <c r="Q654" s="14"/>
      <c r="R654" s="14"/>
      <c r="S654" s="14"/>
      <c r="T654" s="14"/>
      <c r="U654" s="14"/>
      <c r="V654" s="14"/>
      <c r="W654" s="14"/>
      <c r="X654" s="14"/>
      <c r="Y654" s="14"/>
      <c r="Z654" s="14"/>
    </row>
    <row r="655" spans="1:26" ht="12.75" customHeight="1">
      <c r="A655" s="19"/>
      <c r="B655" s="300"/>
      <c r="C655" s="19"/>
      <c r="D655" s="27"/>
      <c r="E655" s="20"/>
      <c r="F655" s="14"/>
      <c r="G655" s="14"/>
      <c r="H655" s="14"/>
      <c r="I655" s="14"/>
      <c r="J655" s="14"/>
      <c r="K655" s="14"/>
      <c r="L655" s="14"/>
      <c r="M655" s="14"/>
      <c r="N655" s="14"/>
      <c r="O655" s="14"/>
      <c r="P655" s="14"/>
      <c r="Q655" s="14"/>
      <c r="R655" s="14"/>
      <c r="S655" s="14"/>
      <c r="T655" s="14"/>
      <c r="U655" s="14"/>
      <c r="V655" s="14"/>
      <c r="W655" s="14"/>
      <c r="X655" s="14"/>
      <c r="Y655" s="14"/>
      <c r="Z655" s="14"/>
    </row>
    <row r="656" spans="1:26" ht="12.75" customHeight="1">
      <c r="A656" s="19"/>
      <c r="B656" s="300"/>
      <c r="C656" s="19"/>
      <c r="D656" s="27"/>
      <c r="E656" s="20"/>
      <c r="F656" s="14"/>
      <c r="G656" s="14"/>
      <c r="H656" s="14"/>
      <c r="I656" s="14"/>
      <c r="J656" s="14"/>
      <c r="K656" s="14"/>
      <c r="L656" s="14"/>
      <c r="M656" s="14"/>
      <c r="N656" s="14"/>
      <c r="O656" s="14"/>
      <c r="P656" s="14"/>
      <c r="Q656" s="14"/>
      <c r="R656" s="14"/>
      <c r="S656" s="14"/>
      <c r="T656" s="14"/>
      <c r="U656" s="14"/>
      <c r="V656" s="14"/>
      <c r="W656" s="14"/>
      <c r="X656" s="14"/>
      <c r="Y656" s="14"/>
      <c r="Z656" s="14"/>
    </row>
    <row r="657" spans="1:26" ht="12.75" customHeight="1">
      <c r="A657" s="19"/>
      <c r="B657" s="300"/>
      <c r="C657" s="19"/>
      <c r="D657" s="27"/>
      <c r="E657" s="20"/>
      <c r="F657" s="14"/>
      <c r="G657" s="14"/>
      <c r="H657" s="14"/>
      <c r="I657" s="14"/>
      <c r="J657" s="14"/>
      <c r="K657" s="14"/>
      <c r="L657" s="14"/>
      <c r="M657" s="14"/>
      <c r="N657" s="14"/>
      <c r="O657" s="14"/>
      <c r="P657" s="14"/>
      <c r="Q657" s="14"/>
      <c r="R657" s="14"/>
      <c r="S657" s="14"/>
      <c r="T657" s="14"/>
      <c r="U657" s="14"/>
      <c r="V657" s="14"/>
      <c r="W657" s="14"/>
      <c r="X657" s="14"/>
      <c r="Y657" s="14"/>
      <c r="Z657" s="14"/>
    </row>
    <row r="658" spans="1:26" ht="12.75" customHeight="1">
      <c r="A658" s="19"/>
      <c r="B658" s="300"/>
      <c r="C658" s="19"/>
      <c r="D658" s="27"/>
      <c r="E658" s="20"/>
      <c r="F658" s="14"/>
      <c r="G658" s="14"/>
      <c r="H658" s="14"/>
      <c r="I658" s="14"/>
      <c r="J658" s="14"/>
      <c r="K658" s="14"/>
      <c r="L658" s="14"/>
      <c r="M658" s="14"/>
      <c r="N658" s="14"/>
      <c r="O658" s="14"/>
      <c r="P658" s="14"/>
      <c r="Q658" s="14"/>
      <c r="R658" s="14"/>
      <c r="S658" s="14"/>
      <c r="T658" s="14"/>
      <c r="U658" s="14"/>
      <c r="V658" s="14"/>
      <c r="W658" s="14"/>
      <c r="X658" s="14"/>
      <c r="Y658" s="14"/>
      <c r="Z658" s="14"/>
    </row>
    <row r="659" spans="1:26" ht="12.75" customHeight="1">
      <c r="A659" s="19"/>
      <c r="B659" s="300"/>
      <c r="C659" s="19"/>
      <c r="D659" s="27"/>
      <c r="E659" s="20"/>
      <c r="F659" s="14"/>
      <c r="G659" s="14"/>
      <c r="H659" s="14"/>
      <c r="I659" s="14"/>
      <c r="J659" s="14"/>
      <c r="K659" s="14"/>
      <c r="L659" s="14"/>
      <c r="M659" s="14"/>
      <c r="N659" s="14"/>
      <c r="O659" s="14"/>
      <c r="P659" s="14"/>
      <c r="Q659" s="14"/>
      <c r="R659" s="14"/>
      <c r="S659" s="14"/>
      <c r="T659" s="14"/>
      <c r="U659" s="14"/>
      <c r="V659" s="14"/>
      <c r="W659" s="14"/>
      <c r="X659" s="14"/>
      <c r="Y659" s="14"/>
      <c r="Z659" s="14"/>
    </row>
    <row r="660" spans="1:26" ht="12.75" customHeight="1">
      <c r="A660" s="19"/>
      <c r="B660" s="300"/>
      <c r="C660" s="19"/>
      <c r="D660" s="27"/>
      <c r="E660" s="20"/>
      <c r="F660" s="14"/>
      <c r="G660" s="14"/>
      <c r="H660" s="14"/>
      <c r="I660" s="14"/>
      <c r="J660" s="14"/>
      <c r="K660" s="14"/>
      <c r="L660" s="14"/>
      <c r="M660" s="14"/>
      <c r="N660" s="14"/>
      <c r="O660" s="14"/>
      <c r="P660" s="14"/>
      <c r="Q660" s="14"/>
      <c r="R660" s="14"/>
      <c r="S660" s="14"/>
      <c r="T660" s="14"/>
      <c r="U660" s="14"/>
      <c r="V660" s="14"/>
      <c r="W660" s="14"/>
      <c r="X660" s="14"/>
      <c r="Y660" s="14"/>
      <c r="Z660" s="14"/>
    </row>
    <row r="661" spans="1:26" ht="12.75" customHeight="1">
      <c r="A661" s="19"/>
      <c r="B661" s="300"/>
      <c r="C661" s="19"/>
      <c r="D661" s="27"/>
      <c r="E661" s="20"/>
      <c r="F661" s="14"/>
      <c r="G661" s="14"/>
      <c r="H661" s="14"/>
      <c r="I661" s="14"/>
      <c r="J661" s="14"/>
      <c r="K661" s="14"/>
      <c r="L661" s="14"/>
      <c r="M661" s="14"/>
      <c r="N661" s="14"/>
      <c r="O661" s="14"/>
      <c r="P661" s="14"/>
      <c r="Q661" s="14"/>
      <c r="R661" s="14"/>
      <c r="S661" s="14"/>
      <c r="T661" s="14"/>
      <c r="U661" s="14"/>
      <c r="V661" s="14"/>
      <c r="W661" s="14"/>
      <c r="X661" s="14"/>
      <c r="Y661" s="14"/>
      <c r="Z661" s="14"/>
    </row>
    <row r="662" spans="1:26" ht="12.75" customHeight="1">
      <c r="A662" s="19"/>
      <c r="B662" s="300"/>
      <c r="C662" s="19"/>
      <c r="D662" s="27"/>
      <c r="E662" s="20"/>
      <c r="F662" s="14"/>
      <c r="G662" s="14"/>
      <c r="H662" s="14"/>
      <c r="I662" s="14"/>
      <c r="J662" s="14"/>
      <c r="K662" s="14"/>
      <c r="L662" s="14"/>
      <c r="M662" s="14"/>
      <c r="N662" s="14"/>
      <c r="O662" s="14"/>
      <c r="P662" s="14"/>
      <c r="Q662" s="14"/>
      <c r="R662" s="14"/>
      <c r="S662" s="14"/>
      <c r="T662" s="14"/>
      <c r="U662" s="14"/>
      <c r="V662" s="14"/>
      <c r="W662" s="14"/>
      <c r="X662" s="14"/>
      <c r="Y662" s="14"/>
      <c r="Z662" s="14"/>
    </row>
    <row r="663" spans="1:26" ht="12.75" customHeight="1">
      <c r="A663" s="19"/>
      <c r="B663" s="300"/>
      <c r="C663" s="19"/>
      <c r="D663" s="27"/>
      <c r="E663" s="20"/>
      <c r="F663" s="14"/>
      <c r="G663" s="14"/>
      <c r="H663" s="14"/>
      <c r="I663" s="14"/>
      <c r="J663" s="14"/>
      <c r="K663" s="14"/>
      <c r="L663" s="14"/>
      <c r="M663" s="14"/>
      <c r="N663" s="14"/>
      <c r="O663" s="14"/>
      <c r="P663" s="14"/>
      <c r="Q663" s="14"/>
      <c r="R663" s="14"/>
      <c r="S663" s="14"/>
      <c r="T663" s="14"/>
      <c r="U663" s="14"/>
      <c r="V663" s="14"/>
      <c r="W663" s="14"/>
      <c r="X663" s="14"/>
      <c r="Y663" s="14"/>
      <c r="Z663" s="14"/>
    </row>
    <row r="664" spans="1:26" ht="12.75" customHeight="1">
      <c r="A664" s="19"/>
      <c r="B664" s="300"/>
      <c r="C664" s="19"/>
      <c r="D664" s="27"/>
      <c r="E664" s="20"/>
      <c r="F664" s="14"/>
      <c r="G664" s="14"/>
      <c r="H664" s="14"/>
      <c r="I664" s="14"/>
      <c r="J664" s="14"/>
      <c r="K664" s="14"/>
      <c r="L664" s="14"/>
      <c r="M664" s="14"/>
      <c r="N664" s="14"/>
      <c r="O664" s="14"/>
      <c r="P664" s="14"/>
      <c r="Q664" s="14"/>
      <c r="R664" s="14"/>
      <c r="S664" s="14"/>
      <c r="T664" s="14"/>
      <c r="U664" s="14"/>
      <c r="V664" s="14"/>
      <c r="W664" s="14"/>
      <c r="X664" s="14"/>
      <c r="Y664" s="14"/>
      <c r="Z664" s="14"/>
    </row>
    <row r="665" spans="1:26" ht="12.75" customHeight="1">
      <c r="A665" s="19"/>
      <c r="B665" s="300"/>
      <c r="C665" s="19"/>
      <c r="D665" s="27"/>
      <c r="E665" s="20"/>
      <c r="F665" s="14"/>
      <c r="G665" s="14"/>
      <c r="H665" s="14"/>
      <c r="I665" s="14"/>
      <c r="J665" s="14"/>
      <c r="K665" s="14"/>
      <c r="L665" s="14"/>
      <c r="M665" s="14"/>
      <c r="N665" s="14"/>
      <c r="O665" s="14"/>
      <c r="P665" s="14"/>
      <c r="Q665" s="14"/>
      <c r="R665" s="14"/>
      <c r="S665" s="14"/>
      <c r="T665" s="14"/>
      <c r="U665" s="14"/>
      <c r="V665" s="14"/>
      <c r="W665" s="14"/>
      <c r="X665" s="14"/>
      <c r="Y665" s="14"/>
      <c r="Z665" s="14"/>
    </row>
    <row r="666" spans="1:26" ht="12.75" customHeight="1">
      <c r="A666" s="19"/>
      <c r="B666" s="300"/>
      <c r="C666" s="19"/>
      <c r="D666" s="27"/>
      <c r="E666" s="20"/>
      <c r="F666" s="14"/>
      <c r="G666" s="14"/>
      <c r="H666" s="14"/>
      <c r="I666" s="14"/>
      <c r="J666" s="14"/>
      <c r="K666" s="14"/>
      <c r="L666" s="14"/>
      <c r="M666" s="14"/>
      <c r="N666" s="14"/>
      <c r="O666" s="14"/>
      <c r="P666" s="14"/>
      <c r="Q666" s="14"/>
      <c r="R666" s="14"/>
      <c r="S666" s="14"/>
      <c r="T666" s="14"/>
      <c r="U666" s="14"/>
      <c r="V666" s="14"/>
      <c r="W666" s="14"/>
      <c r="X666" s="14"/>
      <c r="Y666" s="14"/>
      <c r="Z666" s="14"/>
    </row>
    <row r="667" spans="1:26" ht="12.75" customHeight="1">
      <c r="A667" s="19"/>
      <c r="B667" s="300"/>
      <c r="C667" s="19"/>
      <c r="D667" s="27"/>
      <c r="E667" s="20"/>
      <c r="F667" s="14"/>
      <c r="G667" s="14"/>
      <c r="H667" s="14"/>
      <c r="I667" s="14"/>
      <c r="J667" s="14"/>
      <c r="K667" s="14"/>
      <c r="L667" s="14"/>
      <c r="M667" s="14"/>
      <c r="N667" s="14"/>
      <c r="O667" s="14"/>
      <c r="P667" s="14"/>
      <c r="Q667" s="14"/>
      <c r="R667" s="14"/>
      <c r="S667" s="14"/>
      <c r="T667" s="14"/>
      <c r="U667" s="14"/>
      <c r="V667" s="14"/>
      <c r="W667" s="14"/>
      <c r="X667" s="14"/>
      <c r="Y667" s="14"/>
      <c r="Z667" s="14"/>
    </row>
    <row r="668" spans="1:26" ht="12.75" customHeight="1">
      <c r="A668" s="19"/>
      <c r="B668" s="300"/>
      <c r="C668" s="19"/>
      <c r="D668" s="27"/>
      <c r="E668" s="20"/>
      <c r="F668" s="14"/>
      <c r="G668" s="14"/>
      <c r="H668" s="14"/>
      <c r="I668" s="14"/>
      <c r="J668" s="14"/>
      <c r="K668" s="14"/>
      <c r="L668" s="14"/>
      <c r="M668" s="14"/>
      <c r="N668" s="14"/>
      <c r="O668" s="14"/>
      <c r="P668" s="14"/>
      <c r="Q668" s="14"/>
      <c r="R668" s="14"/>
      <c r="S668" s="14"/>
      <c r="T668" s="14"/>
      <c r="U668" s="14"/>
      <c r="V668" s="14"/>
      <c r="W668" s="14"/>
      <c r="X668" s="14"/>
      <c r="Y668" s="14"/>
      <c r="Z668" s="14"/>
    </row>
    <row r="669" spans="1:26" ht="12.75" customHeight="1">
      <c r="A669" s="19"/>
      <c r="B669" s="300"/>
      <c r="C669" s="19"/>
      <c r="D669" s="27"/>
      <c r="E669" s="20"/>
      <c r="F669" s="14"/>
      <c r="G669" s="14"/>
      <c r="H669" s="14"/>
      <c r="I669" s="14"/>
      <c r="J669" s="14"/>
      <c r="K669" s="14"/>
      <c r="L669" s="14"/>
      <c r="M669" s="14"/>
      <c r="N669" s="14"/>
      <c r="O669" s="14"/>
      <c r="P669" s="14"/>
      <c r="Q669" s="14"/>
      <c r="R669" s="14"/>
      <c r="S669" s="14"/>
      <c r="T669" s="14"/>
      <c r="U669" s="14"/>
      <c r="V669" s="14"/>
      <c r="W669" s="14"/>
      <c r="X669" s="14"/>
      <c r="Y669" s="14"/>
      <c r="Z669" s="14"/>
    </row>
    <row r="670" spans="1:26" ht="12.75" customHeight="1">
      <c r="A670" s="19"/>
      <c r="B670" s="300"/>
      <c r="C670" s="19"/>
      <c r="D670" s="27"/>
      <c r="E670" s="20"/>
      <c r="F670" s="14"/>
      <c r="G670" s="14"/>
      <c r="H670" s="14"/>
      <c r="I670" s="14"/>
      <c r="J670" s="14"/>
      <c r="K670" s="14"/>
      <c r="L670" s="14"/>
      <c r="M670" s="14"/>
      <c r="N670" s="14"/>
      <c r="O670" s="14"/>
      <c r="P670" s="14"/>
      <c r="Q670" s="14"/>
      <c r="R670" s="14"/>
      <c r="S670" s="14"/>
      <c r="T670" s="14"/>
      <c r="U670" s="14"/>
      <c r="V670" s="14"/>
      <c r="W670" s="14"/>
      <c r="X670" s="14"/>
      <c r="Y670" s="14"/>
      <c r="Z670" s="14"/>
    </row>
    <row r="671" spans="1:26" ht="12.75" customHeight="1">
      <c r="A671" s="19"/>
      <c r="B671" s="300"/>
      <c r="C671" s="19"/>
      <c r="D671" s="27"/>
      <c r="E671" s="20"/>
      <c r="F671" s="14"/>
      <c r="G671" s="14"/>
      <c r="H671" s="14"/>
      <c r="I671" s="14"/>
      <c r="J671" s="14"/>
      <c r="K671" s="14"/>
      <c r="L671" s="14"/>
      <c r="M671" s="14"/>
      <c r="N671" s="14"/>
      <c r="O671" s="14"/>
      <c r="P671" s="14"/>
      <c r="Q671" s="14"/>
      <c r="R671" s="14"/>
      <c r="S671" s="14"/>
      <c r="T671" s="14"/>
      <c r="U671" s="14"/>
      <c r="V671" s="14"/>
      <c r="W671" s="14"/>
      <c r="X671" s="14"/>
      <c r="Y671" s="14"/>
      <c r="Z671" s="14"/>
    </row>
    <row r="672" spans="1:26" ht="12.75" customHeight="1">
      <c r="A672" s="19"/>
      <c r="B672" s="300"/>
      <c r="C672" s="19"/>
      <c r="D672" s="27"/>
      <c r="E672" s="20"/>
      <c r="F672" s="14"/>
      <c r="G672" s="14"/>
      <c r="H672" s="14"/>
      <c r="I672" s="14"/>
      <c r="J672" s="14"/>
      <c r="K672" s="14"/>
      <c r="L672" s="14"/>
      <c r="M672" s="14"/>
      <c r="N672" s="14"/>
      <c r="O672" s="14"/>
      <c r="P672" s="14"/>
      <c r="Q672" s="14"/>
      <c r="R672" s="14"/>
      <c r="S672" s="14"/>
      <c r="T672" s="14"/>
      <c r="U672" s="14"/>
      <c r="V672" s="14"/>
      <c r="W672" s="14"/>
      <c r="X672" s="14"/>
      <c r="Y672" s="14"/>
      <c r="Z672" s="14"/>
    </row>
    <row r="673" spans="1:26" ht="12.75" customHeight="1">
      <c r="A673" s="19"/>
      <c r="B673" s="300"/>
      <c r="C673" s="19"/>
      <c r="D673" s="27"/>
      <c r="E673" s="20"/>
      <c r="F673" s="14"/>
      <c r="G673" s="14"/>
      <c r="H673" s="14"/>
      <c r="I673" s="14"/>
      <c r="J673" s="14"/>
      <c r="K673" s="14"/>
      <c r="L673" s="14"/>
      <c r="M673" s="14"/>
      <c r="N673" s="14"/>
      <c r="O673" s="14"/>
      <c r="P673" s="14"/>
      <c r="Q673" s="14"/>
      <c r="R673" s="14"/>
      <c r="S673" s="14"/>
      <c r="T673" s="14"/>
      <c r="U673" s="14"/>
      <c r="V673" s="14"/>
      <c r="W673" s="14"/>
      <c r="X673" s="14"/>
      <c r="Y673" s="14"/>
      <c r="Z673" s="14"/>
    </row>
    <row r="674" spans="1:26" ht="12.75" customHeight="1">
      <c r="A674" s="19"/>
      <c r="B674" s="300"/>
      <c r="C674" s="19"/>
      <c r="D674" s="27"/>
      <c r="E674" s="20"/>
      <c r="F674" s="14"/>
      <c r="G674" s="14"/>
      <c r="H674" s="14"/>
      <c r="I674" s="14"/>
      <c r="J674" s="14"/>
      <c r="K674" s="14"/>
      <c r="L674" s="14"/>
      <c r="M674" s="14"/>
      <c r="N674" s="14"/>
      <c r="O674" s="14"/>
      <c r="P674" s="14"/>
      <c r="Q674" s="14"/>
      <c r="R674" s="14"/>
      <c r="S674" s="14"/>
      <c r="T674" s="14"/>
      <c r="U674" s="14"/>
      <c r="V674" s="14"/>
      <c r="W674" s="14"/>
      <c r="X674" s="14"/>
      <c r="Y674" s="14"/>
      <c r="Z674" s="14"/>
    </row>
    <row r="675" spans="1:26" ht="12.75" customHeight="1">
      <c r="A675" s="19"/>
      <c r="B675" s="300"/>
      <c r="C675" s="19"/>
      <c r="D675" s="27"/>
      <c r="E675" s="20"/>
      <c r="F675" s="14"/>
      <c r="G675" s="14"/>
      <c r="H675" s="14"/>
      <c r="I675" s="14"/>
      <c r="J675" s="14"/>
      <c r="K675" s="14"/>
      <c r="L675" s="14"/>
      <c r="M675" s="14"/>
      <c r="N675" s="14"/>
      <c r="O675" s="14"/>
      <c r="P675" s="14"/>
      <c r="Q675" s="14"/>
      <c r="R675" s="14"/>
      <c r="S675" s="14"/>
      <c r="T675" s="14"/>
      <c r="U675" s="14"/>
      <c r="V675" s="14"/>
      <c r="W675" s="14"/>
      <c r="X675" s="14"/>
      <c r="Y675" s="14"/>
      <c r="Z675" s="14"/>
    </row>
    <row r="676" spans="1:26" ht="12.75" customHeight="1">
      <c r="A676" s="19"/>
      <c r="B676" s="300"/>
      <c r="C676" s="19"/>
      <c r="D676" s="27"/>
      <c r="E676" s="20"/>
      <c r="F676" s="14"/>
      <c r="G676" s="14"/>
      <c r="H676" s="14"/>
      <c r="I676" s="14"/>
      <c r="J676" s="14"/>
      <c r="K676" s="14"/>
      <c r="L676" s="14"/>
      <c r="M676" s="14"/>
      <c r="N676" s="14"/>
      <c r="O676" s="14"/>
      <c r="P676" s="14"/>
      <c r="Q676" s="14"/>
      <c r="R676" s="14"/>
      <c r="S676" s="14"/>
      <c r="T676" s="14"/>
      <c r="U676" s="14"/>
      <c r="V676" s="14"/>
      <c r="W676" s="14"/>
      <c r="X676" s="14"/>
      <c r="Y676" s="14"/>
      <c r="Z676" s="14"/>
    </row>
    <row r="677" spans="1:26" ht="12.75" customHeight="1">
      <c r="A677" s="19"/>
      <c r="B677" s="300"/>
      <c r="C677" s="19"/>
      <c r="D677" s="27"/>
      <c r="E677" s="20"/>
      <c r="F677" s="14"/>
      <c r="G677" s="14"/>
      <c r="H677" s="14"/>
      <c r="I677" s="14"/>
      <c r="J677" s="14"/>
      <c r="K677" s="14"/>
      <c r="L677" s="14"/>
      <c r="M677" s="14"/>
      <c r="N677" s="14"/>
      <c r="O677" s="14"/>
      <c r="P677" s="14"/>
      <c r="Q677" s="14"/>
      <c r="R677" s="14"/>
      <c r="S677" s="14"/>
      <c r="T677" s="14"/>
      <c r="U677" s="14"/>
      <c r="V677" s="14"/>
      <c r="W677" s="14"/>
      <c r="X677" s="14"/>
      <c r="Y677" s="14"/>
      <c r="Z677" s="14"/>
    </row>
    <row r="678" spans="1:26" ht="12.75" customHeight="1">
      <c r="A678" s="19"/>
      <c r="B678" s="300"/>
      <c r="C678" s="19"/>
      <c r="D678" s="27"/>
      <c r="E678" s="20"/>
      <c r="F678" s="14"/>
      <c r="G678" s="14"/>
      <c r="H678" s="14"/>
      <c r="I678" s="14"/>
      <c r="J678" s="14"/>
      <c r="K678" s="14"/>
      <c r="L678" s="14"/>
      <c r="M678" s="14"/>
      <c r="N678" s="14"/>
      <c r="O678" s="14"/>
      <c r="P678" s="14"/>
      <c r="Q678" s="14"/>
      <c r="R678" s="14"/>
      <c r="S678" s="14"/>
      <c r="T678" s="14"/>
      <c r="U678" s="14"/>
      <c r="V678" s="14"/>
      <c r="W678" s="14"/>
      <c r="X678" s="14"/>
      <c r="Y678" s="14"/>
      <c r="Z678" s="14"/>
    </row>
    <row r="679" spans="1:26" ht="12.75" customHeight="1">
      <c r="A679" s="19"/>
      <c r="B679" s="300"/>
      <c r="C679" s="19"/>
      <c r="D679" s="27"/>
      <c r="E679" s="20"/>
      <c r="F679" s="14"/>
      <c r="G679" s="14"/>
      <c r="H679" s="14"/>
      <c r="I679" s="14"/>
      <c r="J679" s="14"/>
      <c r="K679" s="14"/>
      <c r="L679" s="14"/>
      <c r="M679" s="14"/>
      <c r="N679" s="14"/>
      <c r="O679" s="14"/>
      <c r="P679" s="14"/>
      <c r="Q679" s="14"/>
      <c r="R679" s="14"/>
      <c r="S679" s="14"/>
      <c r="T679" s="14"/>
      <c r="U679" s="14"/>
      <c r="V679" s="14"/>
      <c r="W679" s="14"/>
      <c r="X679" s="14"/>
      <c r="Y679" s="14"/>
      <c r="Z679" s="14"/>
    </row>
    <row r="680" spans="1:26" ht="12.75" customHeight="1">
      <c r="A680" s="19"/>
      <c r="B680" s="300"/>
      <c r="C680" s="19"/>
      <c r="D680" s="27"/>
      <c r="E680" s="20"/>
      <c r="F680" s="14"/>
      <c r="G680" s="14"/>
      <c r="H680" s="14"/>
      <c r="I680" s="14"/>
      <c r="J680" s="14"/>
      <c r="K680" s="14"/>
      <c r="L680" s="14"/>
      <c r="M680" s="14"/>
      <c r="N680" s="14"/>
      <c r="O680" s="14"/>
      <c r="P680" s="14"/>
      <c r="Q680" s="14"/>
      <c r="R680" s="14"/>
      <c r="S680" s="14"/>
      <c r="T680" s="14"/>
      <c r="U680" s="14"/>
      <c r="V680" s="14"/>
      <c r="W680" s="14"/>
      <c r="X680" s="14"/>
      <c r="Y680" s="14"/>
      <c r="Z680" s="14"/>
    </row>
    <row r="681" spans="1:26" ht="12.75" customHeight="1">
      <c r="A681" s="19"/>
      <c r="B681" s="300"/>
      <c r="C681" s="19"/>
      <c r="D681" s="27"/>
      <c r="E681" s="20"/>
      <c r="F681" s="14"/>
      <c r="G681" s="14"/>
      <c r="H681" s="14"/>
      <c r="I681" s="14"/>
      <c r="J681" s="14"/>
      <c r="K681" s="14"/>
      <c r="L681" s="14"/>
      <c r="M681" s="14"/>
      <c r="N681" s="14"/>
      <c r="O681" s="14"/>
      <c r="P681" s="14"/>
      <c r="Q681" s="14"/>
      <c r="R681" s="14"/>
      <c r="S681" s="14"/>
      <c r="T681" s="14"/>
      <c r="U681" s="14"/>
      <c r="V681" s="14"/>
      <c r="W681" s="14"/>
      <c r="X681" s="14"/>
      <c r="Y681" s="14"/>
      <c r="Z681" s="14"/>
    </row>
    <row r="682" spans="1:26" ht="12.75" customHeight="1">
      <c r="A682" s="19"/>
      <c r="B682" s="300"/>
      <c r="C682" s="19"/>
      <c r="D682" s="27"/>
      <c r="E682" s="20"/>
      <c r="F682" s="14"/>
      <c r="G682" s="14"/>
      <c r="H682" s="14"/>
      <c r="I682" s="14"/>
      <c r="J682" s="14"/>
      <c r="K682" s="14"/>
      <c r="L682" s="14"/>
      <c r="M682" s="14"/>
      <c r="N682" s="14"/>
      <c r="O682" s="14"/>
      <c r="P682" s="14"/>
      <c r="Q682" s="14"/>
      <c r="R682" s="14"/>
      <c r="S682" s="14"/>
      <c r="T682" s="14"/>
      <c r="U682" s="14"/>
      <c r="V682" s="14"/>
      <c r="W682" s="14"/>
      <c r="X682" s="14"/>
      <c r="Y682" s="14"/>
      <c r="Z682" s="14"/>
    </row>
    <row r="683" spans="1:26" ht="12.75" customHeight="1">
      <c r="A683" s="19"/>
      <c r="B683" s="300"/>
      <c r="C683" s="19"/>
      <c r="D683" s="27"/>
      <c r="E683" s="20"/>
      <c r="F683" s="14"/>
      <c r="G683" s="14"/>
      <c r="H683" s="14"/>
      <c r="I683" s="14"/>
      <c r="J683" s="14"/>
      <c r="K683" s="14"/>
      <c r="L683" s="14"/>
      <c r="M683" s="14"/>
      <c r="N683" s="14"/>
      <c r="O683" s="14"/>
      <c r="P683" s="14"/>
      <c r="Q683" s="14"/>
      <c r="R683" s="14"/>
      <c r="S683" s="14"/>
      <c r="T683" s="14"/>
      <c r="U683" s="14"/>
      <c r="V683" s="14"/>
      <c r="W683" s="14"/>
      <c r="X683" s="14"/>
      <c r="Y683" s="14"/>
      <c r="Z683" s="14"/>
    </row>
    <row r="684" spans="1:26" ht="12.75" customHeight="1">
      <c r="A684" s="19"/>
      <c r="B684" s="300"/>
      <c r="C684" s="19"/>
      <c r="D684" s="27"/>
      <c r="E684" s="20"/>
      <c r="F684" s="14"/>
      <c r="G684" s="14"/>
      <c r="H684" s="14"/>
      <c r="I684" s="14"/>
      <c r="J684" s="14"/>
      <c r="K684" s="14"/>
      <c r="L684" s="14"/>
      <c r="M684" s="14"/>
      <c r="N684" s="14"/>
      <c r="O684" s="14"/>
      <c r="P684" s="14"/>
      <c r="Q684" s="14"/>
      <c r="R684" s="14"/>
      <c r="S684" s="14"/>
      <c r="T684" s="14"/>
      <c r="U684" s="14"/>
      <c r="V684" s="14"/>
      <c r="W684" s="14"/>
      <c r="X684" s="14"/>
      <c r="Y684" s="14"/>
      <c r="Z684" s="14"/>
    </row>
    <row r="685" spans="1:26" ht="12.75" customHeight="1">
      <c r="A685" s="19"/>
      <c r="B685" s="300"/>
      <c r="C685" s="19"/>
      <c r="D685" s="27"/>
      <c r="E685" s="20"/>
      <c r="F685" s="14"/>
      <c r="G685" s="14"/>
      <c r="H685" s="14"/>
      <c r="I685" s="14"/>
      <c r="J685" s="14"/>
      <c r="K685" s="14"/>
      <c r="L685" s="14"/>
      <c r="M685" s="14"/>
      <c r="N685" s="14"/>
      <c r="O685" s="14"/>
      <c r="P685" s="14"/>
      <c r="Q685" s="14"/>
      <c r="R685" s="14"/>
      <c r="S685" s="14"/>
      <c r="T685" s="14"/>
      <c r="U685" s="14"/>
      <c r="V685" s="14"/>
      <c r="W685" s="14"/>
      <c r="X685" s="14"/>
      <c r="Y685" s="14"/>
      <c r="Z685" s="14"/>
    </row>
    <row r="686" spans="1:26" ht="12.75" customHeight="1">
      <c r="A686" s="19"/>
      <c r="B686" s="300"/>
      <c r="C686" s="19"/>
      <c r="D686" s="27"/>
      <c r="E686" s="20"/>
      <c r="F686" s="14"/>
      <c r="G686" s="14"/>
      <c r="H686" s="14"/>
      <c r="I686" s="14"/>
      <c r="J686" s="14"/>
      <c r="K686" s="14"/>
      <c r="L686" s="14"/>
      <c r="M686" s="14"/>
      <c r="N686" s="14"/>
      <c r="O686" s="14"/>
      <c r="P686" s="14"/>
      <c r="Q686" s="14"/>
      <c r="R686" s="14"/>
      <c r="S686" s="14"/>
      <c r="T686" s="14"/>
      <c r="U686" s="14"/>
      <c r="V686" s="14"/>
      <c r="W686" s="14"/>
      <c r="X686" s="14"/>
      <c r="Y686" s="14"/>
      <c r="Z686" s="14"/>
    </row>
    <row r="687" spans="1:26" ht="12.75" customHeight="1">
      <c r="A687" s="19"/>
      <c r="B687" s="300"/>
      <c r="C687" s="19"/>
      <c r="D687" s="27"/>
      <c r="E687" s="20"/>
      <c r="F687" s="14"/>
      <c r="G687" s="14"/>
      <c r="H687" s="14"/>
      <c r="I687" s="14"/>
      <c r="J687" s="14"/>
      <c r="K687" s="14"/>
      <c r="L687" s="14"/>
      <c r="M687" s="14"/>
      <c r="N687" s="14"/>
      <c r="O687" s="14"/>
      <c r="P687" s="14"/>
      <c r="Q687" s="14"/>
      <c r="R687" s="14"/>
      <c r="S687" s="14"/>
      <c r="T687" s="14"/>
      <c r="U687" s="14"/>
      <c r="V687" s="14"/>
      <c r="W687" s="14"/>
      <c r="X687" s="14"/>
      <c r="Y687" s="14"/>
      <c r="Z687" s="14"/>
    </row>
    <row r="688" spans="1:26" ht="12.75" customHeight="1">
      <c r="A688" s="19"/>
      <c r="B688" s="300"/>
      <c r="C688" s="19"/>
      <c r="D688" s="27"/>
      <c r="E688" s="20"/>
      <c r="F688" s="14"/>
      <c r="G688" s="14"/>
      <c r="H688" s="14"/>
      <c r="I688" s="14"/>
      <c r="J688" s="14"/>
      <c r="K688" s="14"/>
      <c r="L688" s="14"/>
      <c r="M688" s="14"/>
      <c r="N688" s="14"/>
      <c r="O688" s="14"/>
      <c r="P688" s="14"/>
      <c r="Q688" s="14"/>
      <c r="R688" s="14"/>
      <c r="S688" s="14"/>
      <c r="T688" s="14"/>
      <c r="U688" s="14"/>
      <c r="V688" s="14"/>
      <c r="W688" s="14"/>
      <c r="X688" s="14"/>
      <c r="Y688" s="14"/>
      <c r="Z688" s="14"/>
    </row>
    <row r="689" spans="1:26" ht="12.75" customHeight="1">
      <c r="A689" s="19"/>
      <c r="B689" s="300"/>
      <c r="C689" s="19"/>
      <c r="D689" s="27"/>
      <c r="E689" s="20"/>
      <c r="F689" s="14"/>
      <c r="G689" s="14"/>
      <c r="H689" s="14"/>
      <c r="I689" s="14"/>
      <c r="J689" s="14"/>
      <c r="K689" s="14"/>
      <c r="L689" s="14"/>
      <c r="M689" s="14"/>
      <c r="N689" s="14"/>
      <c r="O689" s="14"/>
      <c r="P689" s="14"/>
      <c r="Q689" s="14"/>
      <c r="R689" s="14"/>
      <c r="S689" s="14"/>
      <c r="T689" s="14"/>
      <c r="U689" s="14"/>
      <c r="V689" s="14"/>
      <c r="W689" s="14"/>
      <c r="X689" s="14"/>
      <c r="Y689" s="14"/>
      <c r="Z689" s="14"/>
    </row>
    <row r="690" spans="1:26" ht="12.75" customHeight="1">
      <c r="A690" s="19"/>
      <c r="B690" s="300"/>
      <c r="C690" s="19"/>
      <c r="D690" s="27"/>
      <c r="E690" s="20"/>
      <c r="F690" s="14"/>
      <c r="G690" s="14"/>
      <c r="H690" s="14"/>
      <c r="I690" s="14"/>
      <c r="J690" s="14"/>
      <c r="K690" s="14"/>
      <c r="L690" s="14"/>
      <c r="M690" s="14"/>
      <c r="N690" s="14"/>
      <c r="O690" s="14"/>
      <c r="P690" s="14"/>
      <c r="Q690" s="14"/>
      <c r="R690" s="14"/>
      <c r="S690" s="14"/>
      <c r="T690" s="14"/>
      <c r="U690" s="14"/>
      <c r="V690" s="14"/>
      <c r="W690" s="14"/>
      <c r="X690" s="14"/>
      <c r="Y690" s="14"/>
      <c r="Z690" s="14"/>
    </row>
    <row r="691" spans="1:26" ht="12.75" customHeight="1">
      <c r="A691" s="19"/>
      <c r="B691" s="300"/>
      <c r="C691" s="19"/>
      <c r="D691" s="27"/>
      <c r="E691" s="20"/>
      <c r="F691" s="14"/>
      <c r="G691" s="14"/>
      <c r="H691" s="14"/>
      <c r="I691" s="14"/>
      <c r="J691" s="14"/>
      <c r="K691" s="14"/>
      <c r="L691" s="14"/>
      <c r="M691" s="14"/>
      <c r="N691" s="14"/>
      <c r="O691" s="14"/>
      <c r="P691" s="14"/>
      <c r="Q691" s="14"/>
      <c r="R691" s="14"/>
      <c r="S691" s="14"/>
      <c r="T691" s="14"/>
      <c r="U691" s="14"/>
      <c r="V691" s="14"/>
      <c r="W691" s="14"/>
      <c r="X691" s="14"/>
      <c r="Y691" s="14"/>
      <c r="Z691" s="14"/>
    </row>
    <row r="692" spans="1:26" ht="12.75" customHeight="1">
      <c r="A692" s="19"/>
      <c r="B692" s="300"/>
      <c r="C692" s="19"/>
      <c r="D692" s="27"/>
      <c r="E692" s="20"/>
      <c r="F692" s="14"/>
      <c r="G692" s="14"/>
      <c r="H692" s="14"/>
      <c r="I692" s="14"/>
      <c r="J692" s="14"/>
      <c r="K692" s="14"/>
      <c r="L692" s="14"/>
      <c r="M692" s="14"/>
      <c r="N692" s="14"/>
      <c r="O692" s="14"/>
      <c r="P692" s="14"/>
      <c r="Q692" s="14"/>
      <c r="R692" s="14"/>
      <c r="S692" s="14"/>
      <c r="T692" s="14"/>
      <c r="U692" s="14"/>
      <c r="V692" s="14"/>
      <c r="W692" s="14"/>
      <c r="X692" s="14"/>
      <c r="Y692" s="14"/>
      <c r="Z692" s="14"/>
    </row>
    <row r="693" spans="1:26" ht="12.75" customHeight="1">
      <c r="A693" s="19"/>
      <c r="B693" s="300"/>
      <c r="C693" s="19"/>
      <c r="D693" s="27"/>
      <c r="E693" s="20"/>
      <c r="F693" s="14"/>
      <c r="G693" s="14"/>
      <c r="H693" s="14"/>
      <c r="I693" s="14"/>
      <c r="J693" s="14"/>
      <c r="K693" s="14"/>
      <c r="L693" s="14"/>
      <c r="M693" s="14"/>
      <c r="N693" s="14"/>
      <c r="O693" s="14"/>
      <c r="P693" s="14"/>
      <c r="Q693" s="14"/>
      <c r="R693" s="14"/>
      <c r="S693" s="14"/>
      <c r="T693" s="14"/>
      <c r="U693" s="14"/>
      <c r="V693" s="14"/>
      <c r="W693" s="14"/>
      <c r="X693" s="14"/>
      <c r="Y693" s="14"/>
      <c r="Z693" s="14"/>
    </row>
    <row r="694" spans="1:26" ht="12.75" customHeight="1">
      <c r="A694" s="19"/>
      <c r="B694" s="300"/>
      <c r="C694" s="19"/>
      <c r="D694" s="27"/>
      <c r="E694" s="20"/>
      <c r="F694" s="14"/>
      <c r="G694" s="14"/>
      <c r="H694" s="14"/>
      <c r="I694" s="14"/>
      <c r="J694" s="14"/>
      <c r="K694" s="14"/>
      <c r="L694" s="14"/>
      <c r="M694" s="14"/>
      <c r="N694" s="14"/>
      <c r="O694" s="14"/>
      <c r="P694" s="14"/>
      <c r="Q694" s="14"/>
      <c r="R694" s="14"/>
      <c r="S694" s="14"/>
      <c r="T694" s="14"/>
      <c r="U694" s="14"/>
      <c r="V694" s="14"/>
      <c r="W694" s="14"/>
      <c r="X694" s="14"/>
      <c r="Y694" s="14"/>
      <c r="Z694" s="14"/>
    </row>
    <row r="695" spans="1:26" ht="12.75" customHeight="1">
      <c r="A695" s="19"/>
      <c r="B695" s="300"/>
      <c r="C695" s="19"/>
      <c r="D695" s="27"/>
      <c r="E695" s="20"/>
      <c r="F695" s="14"/>
      <c r="G695" s="14"/>
      <c r="H695" s="14"/>
      <c r="I695" s="14"/>
      <c r="J695" s="14"/>
      <c r="K695" s="14"/>
      <c r="L695" s="14"/>
      <c r="M695" s="14"/>
      <c r="N695" s="14"/>
      <c r="O695" s="14"/>
      <c r="P695" s="14"/>
      <c r="Q695" s="14"/>
      <c r="R695" s="14"/>
      <c r="S695" s="14"/>
      <c r="T695" s="14"/>
      <c r="U695" s="14"/>
      <c r="V695" s="14"/>
      <c r="W695" s="14"/>
      <c r="X695" s="14"/>
      <c r="Y695" s="14"/>
      <c r="Z695" s="14"/>
    </row>
    <row r="696" spans="1:26" ht="12.75" customHeight="1">
      <c r="A696" s="19"/>
      <c r="B696" s="300"/>
      <c r="C696" s="19"/>
      <c r="D696" s="27"/>
      <c r="E696" s="20"/>
      <c r="F696" s="14"/>
      <c r="G696" s="14"/>
      <c r="H696" s="14"/>
      <c r="I696" s="14"/>
      <c r="J696" s="14"/>
      <c r="K696" s="14"/>
      <c r="L696" s="14"/>
      <c r="M696" s="14"/>
      <c r="N696" s="14"/>
      <c r="O696" s="14"/>
      <c r="P696" s="14"/>
      <c r="Q696" s="14"/>
      <c r="R696" s="14"/>
      <c r="S696" s="14"/>
      <c r="T696" s="14"/>
      <c r="U696" s="14"/>
      <c r="V696" s="14"/>
      <c r="W696" s="14"/>
      <c r="X696" s="14"/>
      <c r="Y696" s="14"/>
      <c r="Z696" s="14"/>
    </row>
    <row r="697" spans="1:26" ht="12.75" customHeight="1">
      <c r="A697" s="19"/>
      <c r="B697" s="300"/>
      <c r="C697" s="19"/>
      <c r="D697" s="27"/>
      <c r="E697" s="20"/>
      <c r="F697" s="14"/>
      <c r="G697" s="14"/>
      <c r="H697" s="14"/>
      <c r="I697" s="14"/>
      <c r="J697" s="14"/>
      <c r="K697" s="14"/>
      <c r="L697" s="14"/>
      <c r="M697" s="14"/>
      <c r="N697" s="14"/>
      <c r="O697" s="14"/>
      <c r="P697" s="14"/>
      <c r="Q697" s="14"/>
      <c r="R697" s="14"/>
      <c r="S697" s="14"/>
      <c r="T697" s="14"/>
      <c r="U697" s="14"/>
      <c r="V697" s="14"/>
      <c r="W697" s="14"/>
      <c r="X697" s="14"/>
      <c r="Y697" s="14"/>
      <c r="Z697" s="14"/>
    </row>
    <row r="698" spans="1:26" ht="12.75" customHeight="1">
      <c r="A698" s="19"/>
      <c r="B698" s="300"/>
      <c r="C698" s="19"/>
      <c r="D698" s="27"/>
      <c r="E698" s="20"/>
      <c r="F698" s="14"/>
      <c r="G698" s="14"/>
      <c r="H698" s="14"/>
      <c r="I698" s="14"/>
      <c r="J698" s="14"/>
      <c r="K698" s="14"/>
      <c r="L698" s="14"/>
      <c r="M698" s="14"/>
      <c r="N698" s="14"/>
      <c r="O698" s="14"/>
      <c r="P698" s="14"/>
      <c r="Q698" s="14"/>
      <c r="R698" s="14"/>
      <c r="S698" s="14"/>
      <c r="T698" s="14"/>
      <c r="U698" s="14"/>
      <c r="V698" s="14"/>
      <c r="W698" s="14"/>
      <c r="X698" s="14"/>
      <c r="Y698" s="14"/>
      <c r="Z698" s="14"/>
    </row>
    <row r="699" spans="1:26" ht="12.75" customHeight="1">
      <c r="A699" s="19"/>
      <c r="B699" s="300"/>
      <c r="C699" s="19"/>
      <c r="D699" s="27"/>
      <c r="E699" s="20"/>
      <c r="F699" s="14"/>
      <c r="G699" s="14"/>
      <c r="H699" s="14"/>
      <c r="I699" s="14"/>
      <c r="J699" s="14"/>
      <c r="K699" s="14"/>
      <c r="L699" s="14"/>
      <c r="M699" s="14"/>
      <c r="N699" s="14"/>
      <c r="O699" s="14"/>
      <c r="P699" s="14"/>
      <c r="Q699" s="14"/>
      <c r="R699" s="14"/>
      <c r="S699" s="14"/>
      <c r="T699" s="14"/>
      <c r="U699" s="14"/>
      <c r="V699" s="14"/>
      <c r="W699" s="14"/>
      <c r="X699" s="14"/>
      <c r="Y699" s="14"/>
      <c r="Z699" s="14"/>
    </row>
    <row r="700" spans="1:26" ht="12.75" customHeight="1">
      <c r="A700" s="19"/>
      <c r="B700" s="300"/>
      <c r="C700" s="19"/>
      <c r="D700" s="27"/>
      <c r="E700" s="20"/>
      <c r="F700" s="14"/>
      <c r="G700" s="14"/>
      <c r="H700" s="14"/>
      <c r="I700" s="14"/>
      <c r="J700" s="14"/>
      <c r="K700" s="14"/>
      <c r="L700" s="14"/>
      <c r="M700" s="14"/>
      <c r="N700" s="14"/>
      <c r="O700" s="14"/>
      <c r="P700" s="14"/>
      <c r="Q700" s="14"/>
      <c r="R700" s="14"/>
      <c r="S700" s="14"/>
      <c r="T700" s="14"/>
      <c r="U700" s="14"/>
      <c r="V700" s="14"/>
      <c r="W700" s="14"/>
      <c r="X700" s="14"/>
      <c r="Y700" s="14"/>
      <c r="Z700" s="14"/>
    </row>
    <row r="701" spans="1:26" ht="12.75" customHeight="1">
      <c r="A701" s="19"/>
      <c r="B701" s="300"/>
      <c r="C701" s="19"/>
      <c r="D701" s="27"/>
      <c r="E701" s="20"/>
      <c r="F701" s="14"/>
      <c r="G701" s="14"/>
      <c r="H701" s="14"/>
      <c r="I701" s="14"/>
      <c r="J701" s="14"/>
      <c r="K701" s="14"/>
      <c r="L701" s="14"/>
      <c r="M701" s="14"/>
      <c r="N701" s="14"/>
      <c r="O701" s="14"/>
      <c r="P701" s="14"/>
      <c r="Q701" s="14"/>
      <c r="R701" s="14"/>
      <c r="S701" s="14"/>
      <c r="T701" s="14"/>
      <c r="U701" s="14"/>
      <c r="V701" s="14"/>
      <c r="W701" s="14"/>
      <c r="X701" s="14"/>
      <c r="Y701" s="14"/>
      <c r="Z701" s="14"/>
    </row>
    <row r="702" spans="1:26" ht="12.75" customHeight="1">
      <c r="A702" s="19"/>
      <c r="B702" s="300"/>
      <c r="C702" s="19"/>
      <c r="D702" s="27"/>
      <c r="E702" s="20"/>
      <c r="F702" s="14"/>
      <c r="G702" s="14"/>
      <c r="H702" s="14"/>
      <c r="I702" s="14"/>
      <c r="J702" s="14"/>
      <c r="K702" s="14"/>
      <c r="L702" s="14"/>
      <c r="M702" s="14"/>
      <c r="N702" s="14"/>
      <c r="O702" s="14"/>
      <c r="P702" s="14"/>
      <c r="Q702" s="14"/>
      <c r="R702" s="14"/>
      <c r="S702" s="14"/>
      <c r="T702" s="14"/>
      <c r="U702" s="14"/>
      <c r="V702" s="14"/>
      <c r="W702" s="14"/>
      <c r="X702" s="14"/>
      <c r="Y702" s="14"/>
      <c r="Z702" s="14"/>
    </row>
    <row r="703" spans="1:26" ht="12.75" customHeight="1">
      <c r="A703" s="19"/>
      <c r="B703" s="300"/>
      <c r="C703" s="19"/>
      <c r="D703" s="27"/>
      <c r="E703" s="20"/>
      <c r="F703" s="14"/>
      <c r="G703" s="14"/>
      <c r="H703" s="14"/>
      <c r="I703" s="14"/>
      <c r="J703" s="14"/>
      <c r="K703" s="14"/>
      <c r="L703" s="14"/>
      <c r="M703" s="14"/>
      <c r="N703" s="14"/>
      <c r="O703" s="14"/>
      <c r="P703" s="14"/>
      <c r="Q703" s="14"/>
      <c r="R703" s="14"/>
      <c r="S703" s="14"/>
      <c r="T703" s="14"/>
      <c r="U703" s="14"/>
      <c r="V703" s="14"/>
      <c r="W703" s="14"/>
      <c r="X703" s="14"/>
      <c r="Y703" s="14"/>
      <c r="Z703" s="14"/>
    </row>
    <row r="704" spans="1:26" ht="12.75" customHeight="1">
      <c r="A704" s="19"/>
      <c r="B704" s="300"/>
      <c r="C704" s="19"/>
      <c r="D704" s="27"/>
      <c r="E704" s="20"/>
      <c r="F704" s="14"/>
      <c r="G704" s="14"/>
      <c r="H704" s="14"/>
      <c r="I704" s="14"/>
      <c r="J704" s="14"/>
      <c r="K704" s="14"/>
      <c r="L704" s="14"/>
      <c r="M704" s="14"/>
      <c r="N704" s="14"/>
      <c r="O704" s="14"/>
      <c r="P704" s="14"/>
      <c r="Q704" s="14"/>
      <c r="R704" s="14"/>
      <c r="S704" s="14"/>
      <c r="T704" s="14"/>
      <c r="U704" s="14"/>
      <c r="V704" s="14"/>
      <c r="W704" s="14"/>
      <c r="X704" s="14"/>
      <c r="Y704" s="14"/>
      <c r="Z704" s="14"/>
    </row>
    <row r="705" spans="1:26" ht="12.75" customHeight="1">
      <c r="A705" s="19"/>
      <c r="B705" s="300"/>
      <c r="C705" s="19"/>
      <c r="D705" s="27"/>
      <c r="E705" s="20"/>
      <c r="F705" s="14"/>
      <c r="G705" s="14"/>
      <c r="H705" s="14"/>
      <c r="I705" s="14"/>
      <c r="J705" s="14"/>
      <c r="K705" s="14"/>
      <c r="L705" s="14"/>
      <c r="M705" s="14"/>
      <c r="N705" s="14"/>
      <c r="O705" s="14"/>
      <c r="P705" s="14"/>
      <c r="Q705" s="14"/>
      <c r="R705" s="14"/>
      <c r="S705" s="14"/>
      <c r="T705" s="14"/>
      <c r="U705" s="14"/>
      <c r="V705" s="14"/>
      <c r="W705" s="14"/>
      <c r="X705" s="14"/>
      <c r="Y705" s="14"/>
      <c r="Z705" s="14"/>
    </row>
    <row r="706" spans="1:26" ht="12.75" customHeight="1">
      <c r="A706" s="19"/>
      <c r="B706" s="300"/>
      <c r="C706" s="19"/>
      <c r="D706" s="27"/>
      <c r="E706" s="20"/>
      <c r="F706" s="14"/>
      <c r="G706" s="14"/>
      <c r="H706" s="14"/>
      <c r="I706" s="14"/>
      <c r="J706" s="14"/>
      <c r="K706" s="14"/>
      <c r="L706" s="14"/>
      <c r="M706" s="14"/>
      <c r="N706" s="14"/>
      <c r="O706" s="14"/>
      <c r="P706" s="14"/>
      <c r="Q706" s="14"/>
      <c r="R706" s="14"/>
      <c r="S706" s="14"/>
      <c r="T706" s="14"/>
      <c r="U706" s="14"/>
      <c r="V706" s="14"/>
      <c r="W706" s="14"/>
      <c r="X706" s="14"/>
      <c r="Y706" s="14"/>
      <c r="Z706" s="14"/>
    </row>
    <row r="707" spans="1:26" ht="12.75" customHeight="1">
      <c r="A707" s="19"/>
      <c r="B707" s="300"/>
      <c r="C707" s="19"/>
      <c r="D707" s="27"/>
      <c r="E707" s="20"/>
      <c r="F707" s="14"/>
      <c r="G707" s="14"/>
      <c r="H707" s="14"/>
      <c r="I707" s="14"/>
      <c r="J707" s="14"/>
      <c r="K707" s="14"/>
      <c r="L707" s="14"/>
      <c r="M707" s="14"/>
      <c r="N707" s="14"/>
      <c r="O707" s="14"/>
      <c r="P707" s="14"/>
      <c r="Q707" s="14"/>
      <c r="R707" s="14"/>
      <c r="S707" s="14"/>
      <c r="T707" s="14"/>
      <c r="U707" s="14"/>
      <c r="V707" s="14"/>
      <c r="W707" s="14"/>
      <c r="X707" s="14"/>
      <c r="Y707" s="14"/>
      <c r="Z707" s="14"/>
    </row>
    <row r="708" spans="1:26" ht="12.75" customHeight="1">
      <c r="A708" s="19"/>
      <c r="B708" s="300"/>
      <c r="C708" s="19"/>
      <c r="D708" s="27"/>
      <c r="E708" s="20"/>
      <c r="F708" s="14"/>
      <c r="G708" s="14"/>
      <c r="H708" s="14"/>
      <c r="I708" s="14"/>
      <c r="J708" s="14"/>
      <c r="K708" s="14"/>
      <c r="L708" s="14"/>
      <c r="M708" s="14"/>
      <c r="N708" s="14"/>
      <c r="O708" s="14"/>
      <c r="P708" s="14"/>
      <c r="Q708" s="14"/>
      <c r="R708" s="14"/>
      <c r="S708" s="14"/>
      <c r="T708" s="14"/>
      <c r="U708" s="14"/>
      <c r="V708" s="14"/>
      <c r="W708" s="14"/>
      <c r="X708" s="14"/>
      <c r="Y708" s="14"/>
      <c r="Z708" s="14"/>
    </row>
    <row r="709" spans="1:26" ht="12.75" customHeight="1">
      <c r="A709" s="19"/>
      <c r="B709" s="300"/>
      <c r="C709" s="19"/>
      <c r="D709" s="27"/>
      <c r="E709" s="20"/>
      <c r="F709" s="14"/>
      <c r="G709" s="14"/>
      <c r="H709" s="14"/>
      <c r="I709" s="14"/>
      <c r="J709" s="14"/>
      <c r="K709" s="14"/>
      <c r="L709" s="14"/>
      <c r="M709" s="14"/>
      <c r="N709" s="14"/>
      <c r="O709" s="14"/>
      <c r="P709" s="14"/>
      <c r="Q709" s="14"/>
      <c r="R709" s="14"/>
      <c r="S709" s="14"/>
      <c r="T709" s="14"/>
      <c r="U709" s="14"/>
      <c r="V709" s="14"/>
      <c r="W709" s="14"/>
      <c r="X709" s="14"/>
      <c r="Y709" s="14"/>
      <c r="Z709" s="14"/>
    </row>
    <row r="710" spans="1:26" ht="12.75" customHeight="1">
      <c r="A710" s="19"/>
      <c r="B710" s="300"/>
      <c r="C710" s="19"/>
      <c r="D710" s="27"/>
      <c r="E710" s="20"/>
      <c r="F710" s="14"/>
      <c r="G710" s="14"/>
      <c r="H710" s="14"/>
      <c r="I710" s="14"/>
      <c r="J710" s="14"/>
      <c r="K710" s="14"/>
      <c r="L710" s="14"/>
      <c r="M710" s="14"/>
      <c r="N710" s="14"/>
      <c r="O710" s="14"/>
      <c r="P710" s="14"/>
      <c r="Q710" s="14"/>
      <c r="R710" s="14"/>
      <c r="S710" s="14"/>
      <c r="T710" s="14"/>
      <c r="U710" s="14"/>
      <c r="V710" s="14"/>
      <c r="W710" s="14"/>
      <c r="X710" s="14"/>
      <c r="Y710" s="14"/>
      <c r="Z710" s="14"/>
    </row>
    <row r="711" spans="1:26" ht="12.75" customHeight="1">
      <c r="A711" s="19"/>
      <c r="B711" s="300"/>
      <c r="C711" s="19"/>
      <c r="D711" s="27"/>
      <c r="E711" s="20"/>
      <c r="F711" s="14"/>
      <c r="G711" s="14"/>
      <c r="H711" s="14"/>
      <c r="I711" s="14"/>
      <c r="J711" s="14"/>
      <c r="K711" s="14"/>
      <c r="L711" s="14"/>
      <c r="M711" s="14"/>
      <c r="N711" s="14"/>
      <c r="O711" s="14"/>
      <c r="P711" s="14"/>
      <c r="Q711" s="14"/>
      <c r="R711" s="14"/>
      <c r="S711" s="14"/>
      <c r="T711" s="14"/>
      <c r="U711" s="14"/>
      <c r="V711" s="14"/>
      <c r="W711" s="14"/>
      <c r="X711" s="14"/>
      <c r="Y711" s="14"/>
      <c r="Z711" s="14"/>
    </row>
    <row r="712" spans="1:26" ht="12.75" customHeight="1">
      <c r="A712" s="19"/>
      <c r="B712" s="300"/>
      <c r="C712" s="19"/>
      <c r="D712" s="27"/>
      <c r="E712" s="20"/>
      <c r="F712" s="14"/>
      <c r="G712" s="14"/>
      <c r="H712" s="14"/>
      <c r="I712" s="14"/>
      <c r="J712" s="14"/>
      <c r="K712" s="14"/>
      <c r="L712" s="14"/>
      <c r="M712" s="14"/>
      <c r="N712" s="14"/>
      <c r="O712" s="14"/>
      <c r="P712" s="14"/>
      <c r="Q712" s="14"/>
      <c r="R712" s="14"/>
      <c r="S712" s="14"/>
      <c r="T712" s="14"/>
      <c r="U712" s="14"/>
      <c r="V712" s="14"/>
      <c r="W712" s="14"/>
      <c r="X712" s="14"/>
      <c r="Y712" s="14"/>
      <c r="Z712" s="14"/>
    </row>
    <row r="713" spans="1:26" ht="12.75" customHeight="1">
      <c r="A713" s="19"/>
      <c r="B713" s="300"/>
      <c r="C713" s="19"/>
      <c r="D713" s="27"/>
      <c r="E713" s="20"/>
      <c r="F713" s="14"/>
      <c r="G713" s="14"/>
      <c r="H713" s="14"/>
      <c r="I713" s="14"/>
      <c r="J713" s="14"/>
      <c r="K713" s="14"/>
      <c r="L713" s="14"/>
      <c r="M713" s="14"/>
      <c r="N713" s="14"/>
      <c r="O713" s="14"/>
      <c r="P713" s="14"/>
      <c r="Q713" s="14"/>
      <c r="R713" s="14"/>
      <c r="S713" s="14"/>
      <c r="T713" s="14"/>
      <c r="U713" s="14"/>
      <c r="V713" s="14"/>
      <c r="W713" s="14"/>
      <c r="X713" s="14"/>
      <c r="Y713" s="14"/>
      <c r="Z713" s="14"/>
    </row>
    <row r="714" spans="1:26" ht="12.75" customHeight="1">
      <c r="A714" s="19"/>
      <c r="B714" s="300"/>
      <c r="C714" s="19"/>
      <c r="D714" s="27"/>
      <c r="E714" s="20"/>
      <c r="F714" s="14"/>
      <c r="G714" s="14"/>
      <c r="H714" s="14"/>
      <c r="I714" s="14"/>
      <c r="J714" s="14"/>
      <c r="K714" s="14"/>
      <c r="L714" s="14"/>
      <c r="M714" s="14"/>
      <c r="N714" s="14"/>
      <c r="O714" s="14"/>
      <c r="P714" s="14"/>
      <c r="Q714" s="14"/>
      <c r="R714" s="14"/>
      <c r="S714" s="14"/>
      <c r="T714" s="14"/>
      <c r="U714" s="14"/>
      <c r="V714" s="14"/>
      <c r="W714" s="14"/>
      <c r="X714" s="14"/>
      <c r="Y714" s="14"/>
      <c r="Z714" s="14"/>
    </row>
    <row r="715" spans="1:26" ht="12.75" customHeight="1">
      <c r="A715" s="19"/>
      <c r="B715" s="300"/>
      <c r="C715" s="19"/>
      <c r="D715" s="27"/>
      <c r="E715" s="20"/>
      <c r="F715" s="14"/>
      <c r="G715" s="14"/>
      <c r="H715" s="14"/>
      <c r="I715" s="14"/>
      <c r="J715" s="14"/>
      <c r="K715" s="14"/>
      <c r="L715" s="14"/>
      <c r="M715" s="14"/>
      <c r="N715" s="14"/>
      <c r="O715" s="14"/>
      <c r="P715" s="14"/>
      <c r="Q715" s="14"/>
      <c r="R715" s="14"/>
      <c r="S715" s="14"/>
      <c r="T715" s="14"/>
      <c r="U715" s="14"/>
      <c r="V715" s="14"/>
      <c r="W715" s="14"/>
      <c r="X715" s="14"/>
      <c r="Y715" s="14"/>
      <c r="Z715" s="14"/>
    </row>
    <row r="716" spans="1:26" ht="12.75" customHeight="1">
      <c r="A716" s="19"/>
      <c r="B716" s="300"/>
      <c r="C716" s="19"/>
      <c r="D716" s="27"/>
      <c r="E716" s="20"/>
      <c r="F716" s="14"/>
      <c r="G716" s="14"/>
      <c r="H716" s="14"/>
      <c r="I716" s="14"/>
      <c r="J716" s="14"/>
      <c r="K716" s="14"/>
      <c r="L716" s="14"/>
      <c r="M716" s="14"/>
      <c r="N716" s="14"/>
      <c r="O716" s="14"/>
      <c r="P716" s="14"/>
      <c r="Q716" s="14"/>
      <c r="R716" s="14"/>
      <c r="S716" s="14"/>
      <c r="T716" s="14"/>
      <c r="U716" s="14"/>
      <c r="V716" s="14"/>
      <c r="W716" s="14"/>
      <c r="X716" s="14"/>
      <c r="Y716" s="14"/>
      <c r="Z716" s="14"/>
    </row>
    <row r="717" spans="1:26" ht="12.75" customHeight="1">
      <c r="A717" s="19"/>
      <c r="B717" s="300"/>
      <c r="C717" s="19"/>
      <c r="D717" s="27"/>
      <c r="E717" s="20"/>
      <c r="F717" s="14"/>
      <c r="G717" s="14"/>
      <c r="H717" s="14"/>
      <c r="I717" s="14"/>
      <c r="J717" s="14"/>
      <c r="K717" s="14"/>
      <c r="L717" s="14"/>
      <c r="M717" s="14"/>
      <c r="N717" s="14"/>
      <c r="O717" s="14"/>
      <c r="P717" s="14"/>
      <c r="Q717" s="14"/>
      <c r="R717" s="14"/>
      <c r="S717" s="14"/>
      <c r="T717" s="14"/>
      <c r="U717" s="14"/>
      <c r="V717" s="14"/>
      <c r="W717" s="14"/>
      <c r="X717" s="14"/>
      <c r="Y717" s="14"/>
      <c r="Z717" s="14"/>
    </row>
    <row r="718" spans="1:26" ht="12.75" customHeight="1">
      <c r="A718" s="19"/>
      <c r="B718" s="300"/>
      <c r="C718" s="19"/>
      <c r="D718" s="27"/>
      <c r="E718" s="20"/>
      <c r="F718" s="14"/>
      <c r="G718" s="14"/>
      <c r="H718" s="14"/>
      <c r="I718" s="14"/>
      <c r="J718" s="14"/>
      <c r="K718" s="14"/>
      <c r="L718" s="14"/>
      <c r="M718" s="14"/>
      <c r="N718" s="14"/>
      <c r="O718" s="14"/>
      <c r="P718" s="14"/>
      <c r="Q718" s="14"/>
      <c r="R718" s="14"/>
      <c r="S718" s="14"/>
      <c r="T718" s="14"/>
      <c r="U718" s="14"/>
      <c r="V718" s="14"/>
      <c r="W718" s="14"/>
      <c r="X718" s="14"/>
      <c r="Y718" s="14"/>
      <c r="Z718" s="14"/>
    </row>
    <row r="719" spans="1:26" ht="12.75" customHeight="1">
      <c r="A719" s="19"/>
      <c r="B719" s="300"/>
      <c r="C719" s="19"/>
      <c r="D719" s="27"/>
      <c r="E719" s="20"/>
      <c r="F719" s="14"/>
      <c r="G719" s="14"/>
      <c r="H719" s="14"/>
      <c r="I719" s="14"/>
      <c r="J719" s="14"/>
      <c r="K719" s="14"/>
      <c r="L719" s="14"/>
      <c r="M719" s="14"/>
      <c r="N719" s="14"/>
      <c r="O719" s="14"/>
      <c r="P719" s="14"/>
      <c r="Q719" s="14"/>
      <c r="R719" s="14"/>
      <c r="S719" s="14"/>
      <c r="T719" s="14"/>
      <c r="U719" s="14"/>
      <c r="V719" s="14"/>
      <c r="W719" s="14"/>
      <c r="X719" s="14"/>
      <c r="Y719" s="14"/>
      <c r="Z719" s="14"/>
    </row>
    <row r="720" spans="1:26" ht="12.75" customHeight="1">
      <c r="A720" s="19"/>
      <c r="B720" s="300"/>
      <c r="C720" s="19"/>
      <c r="D720" s="27"/>
      <c r="E720" s="20"/>
      <c r="F720" s="14"/>
      <c r="G720" s="14"/>
      <c r="H720" s="14"/>
      <c r="I720" s="14"/>
      <c r="J720" s="14"/>
      <c r="K720" s="14"/>
      <c r="L720" s="14"/>
      <c r="M720" s="14"/>
      <c r="N720" s="14"/>
      <c r="O720" s="14"/>
      <c r="P720" s="14"/>
      <c r="Q720" s="14"/>
      <c r="R720" s="14"/>
      <c r="S720" s="14"/>
      <c r="T720" s="14"/>
      <c r="U720" s="14"/>
      <c r="V720" s="14"/>
      <c r="W720" s="14"/>
      <c r="X720" s="14"/>
      <c r="Y720" s="14"/>
      <c r="Z720" s="14"/>
    </row>
    <row r="721" spans="1:26" ht="12.75" customHeight="1">
      <c r="A721" s="19"/>
      <c r="B721" s="300"/>
      <c r="C721" s="19"/>
      <c r="D721" s="27"/>
      <c r="E721" s="20"/>
      <c r="F721" s="14"/>
      <c r="G721" s="14"/>
      <c r="H721" s="14"/>
      <c r="I721" s="14"/>
      <c r="J721" s="14"/>
      <c r="K721" s="14"/>
      <c r="L721" s="14"/>
      <c r="M721" s="14"/>
      <c r="N721" s="14"/>
      <c r="O721" s="14"/>
      <c r="P721" s="14"/>
      <c r="Q721" s="14"/>
      <c r="R721" s="14"/>
      <c r="S721" s="14"/>
      <c r="T721" s="14"/>
      <c r="U721" s="14"/>
      <c r="V721" s="14"/>
      <c r="W721" s="14"/>
      <c r="X721" s="14"/>
      <c r="Y721" s="14"/>
      <c r="Z721" s="14"/>
    </row>
    <row r="722" spans="1:26" ht="12.75" customHeight="1">
      <c r="A722" s="19"/>
      <c r="B722" s="300"/>
      <c r="C722" s="19"/>
      <c r="D722" s="27"/>
      <c r="E722" s="20"/>
      <c r="F722" s="14"/>
      <c r="G722" s="14"/>
      <c r="H722" s="14"/>
      <c r="I722" s="14"/>
      <c r="J722" s="14"/>
      <c r="K722" s="14"/>
      <c r="L722" s="14"/>
      <c r="M722" s="14"/>
      <c r="N722" s="14"/>
      <c r="O722" s="14"/>
      <c r="P722" s="14"/>
      <c r="Q722" s="14"/>
      <c r="R722" s="14"/>
      <c r="S722" s="14"/>
      <c r="T722" s="14"/>
      <c r="U722" s="14"/>
      <c r="V722" s="14"/>
      <c r="W722" s="14"/>
      <c r="X722" s="14"/>
      <c r="Y722" s="14"/>
      <c r="Z722" s="14"/>
    </row>
    <row r="723" spans="1:26" ht="12.75" customHeight="1">
      <c r="A723" s="19"/>
      <c r="B723" s="300"/>
      <c r="C723" s="19"/>
      <c r="D723" s="27"/>
      <c r="E723" s="20"/>
      <c r="F723" s="14"/>
      <c r="G723" s="14"/>
      <c r="H723" s="14"/>
      <c r="I723" s="14"/>
      <c r="J723" s="14"/>
      <c r="K723" s="14"/>
      <c r="L723" s="14"/>
      <c r="M723" s="14"/>
      <c r="N723" s="14"/>
      <c r="O723" s="14"/>
      <c r="P723" s="14"/>
      <c r="Q723" s="14"/>
      <c r="R723" s="14"/>
      <c r="S723" s="14"/>
      <c r="T723" s="14"/>
      <c r="U723" s="14"/>
      <c r="V723" s="14"/>
      <c r="W723" s="14"/>
      <c r="X723" s="14"/>
      <c r="Y723" s="14"/>
      <c r="Z723" s="14"/>
    </row>
    <row r="724" spans="1:26" ht="12.75" customHeight="1">
      <c r="A724" s="19"/>
      <c r="B724" s="300"/>
      <c r="C724" s="19"/>
      <c r="D724" s="27"/>
      <c r="E724" s="20"/>
      <c r="F724" s="14"/>
      <c r="G724" s="14"/>
      <c r="H724" s="14"/>
      <c r="I724" s="14"/>
      <c r="J724" s="14"/>
      <c r="K724" s="14"/>
      <c r="L724" s="14"/>
      <c r="M724" s="14"/>
      <c r="N724" s="14"/>
      <c r="O724" s="14"/>
      <c r="P724" s="14"/>
      <c r="Q724" s="14"/>
      <c r="R724" s="14"/>
      <c r="S724" s="14"/>
      <c r="T724" s="14"/>
      <c r="U724" s="14"/>
      <c r="V724" s="14"/>
      <c r="W724" s="14"/>
      <c r="X724" s="14"/>
      <c r="Y724" s="14"/>
      <c r="Z724" s="14"/>
    </row>
    <row r="725" spans="1:26" ht="12.75" customHeight="1">
      <c r="A725" s="19"/>
      <c r="B725" s="300"/>
      <c r="C725" s="19"/>
      <c r="D725" s="27"/>
      <c r="E725" s="20"/>
      <c r="F725" s="14"/>
      <c r="G725" s="14"/>
      <c r="H725" s="14"/>
      <c r="I725" s="14"/>
      <c r="J725" s="14"/>
      <c r="K725" s="14"/>
      <c r="L725" s="14"/>
      <c r="M725" s="14"/>
      <c r="N725" s="14"/>
      <c r="O725" s="14"/>
      <c r="P725" s="14"/>
      <c r="Q725" s="14"/>
      <c r="R725" s="14"/>
      <c r="S725" s="14"/>
      <c r="T725" s="14"/>
      <c r="U725" s="14"/>
      <c r="V725" s="14"/>
      <c r="W725" s="14"/>
      <c r="X725" s="14"/>
      <c r="Y725" s="14"/>
      <c r="Z725" s="14"/>
    </row>
    <row r="726" spans="1:26" ht="12.75" customHeight="1">
      <c r="A726" s="19"/>
      <c r="B726" s="300"/>
      <c r="C726" s="19"/>
      <c r="D726" s="27"/>
      <c r="E726" s="20"/>
      <c r="F726" s="14"/>
      <c r="G726" s="14"/>
      <c r="H726" s="14"/>
      <c r="I726" s="14"/>
      <c r="J726" s="14"/>
      <c r="K726" s="14"/>
      <c r="L726" s="14"/>
      <c r="M726" s="14"/>
      <c r="N726" s="14"/>
      <c r="O726" s="14"/>
      <c r="P726" s="14"/>
      <c r="Q726" s="14"/>
      <c r="R726" s="14"/>
      <c r="S726" s="14"/>
      <c r="T726" s="14"/>
      <c r="U726" s="14"/>
      <c r="V726" s="14"/>
      <c r="W726" s="14"/>
      <c r="X726" s="14"/>
      <c r="Y726" s="14"/>
      <c r="Z726" s="14"/>
    </row>
    <row r="727" spans="1:26" ht="12.75" customHeight="1">
      <c r="A727" s="19"/>
      <c r="B727" s="300"/>
      <c r="C727" s="19"/>
      <c r="D727" s="27"/>
      <c r="E727" s="20"/>
      <c r="F727" s="14"/>
      <c r="G727" s="14"/>
      <c r="H727" s="14"/>
      <c r="I727" s="14"/>
      <c r="J727" s="14"/>
      <c r="K727" s="14"/>
      <c r="L727" s="14"/>
      <c r="M727" s="14"/>
      <c r="N727" s="14"/>
      <c r="O727" s="14"/>
      <c r="P727" s="14"/>
      <c r="Q727" s="14"/>
      <c r="R727" s="14"/>
      <c r="S727" s="14"/>
      <c r="T727" s="14"/>
      <c r="U727" s="14"/>
      <c r="V727" s="14"/>
      <c r="W727" s="14"/>
      <c r="X727" s="14"/>
      <c r="Y727" s="14"/>
      <c r="Z727" s="14"/>
    </row>
    <row r="728" spans="1:26" ht="12.75" customHeight="1">
      <c r="A728" s="19"/>
      <c r="B728" s="300"/>
      <c r="C728" s="19"/>
      <c r="D728" s="27"/>
      <c r="E728" s="20"/>
      <c r="F728" s="14"/>
      <c r="G728" s="14"/>
      <c r="H728" s="14"/>
      <c r="I728" s="14"/>
      <c r="J728" s="14"/>
      <c r="K728" s="14"/>
      <c r="L728" s="14"/>
      <c r="M728" s="14"/>
      <c r="N728" s="14"/>
      <c r="O728" s="14"/>
      <c r="P728" s="14"/>
      <c r="Q728" s="14"/>
      <c r="R728" s="14"/>
      <c r="S728" s="14"/>
      <c r="T728" s="14"/>
      <c r="U728" s="14"/>
      <c r="V728" s="14"/>
      <c r="W728" s="14"/>
      <c r="X728" s="14"/>
      <c r="Y728" s="14"/>
      <c r="Z728" s="14"/>
    </row>
    <row r="729" spans="1:26" ht="12.75" customHeight="1">
      <c r="A729" s="19"/>
      <c r="B729" s="300"/>
      <c r="C729" s="19"/>
      <c r="D729" s="27"/>
      <c r="E729" s="20"/>
      <c r="F729" s="14"/>
      <c r="G729" s="14"/>
      <c r="H729" s="14"/>
      <c r="I729" s="14"/>
      <c r="J729" s="14"/>
      <c r="K729" s="14"/>
      <c r="L729" s="14"/>
      <c r="M729" s="14"/>
      <c r="N729" s="14"/>
      <c r="O729" s="14"/>
      <c r="P729" s="14"/>
      <c r="Q729" s="14"/>
      <c r="R729" s="14"/>
      <c r="S729" s="14"/>
      <c r="T729" s="14"/>
      <c r="U729" s="14"/>
      <c r="V729" s="14"/>
      <c r="W729" s="14"/>
      <c r="X729" s="14"/>
      <c r="Y729" s="14"/>
      <c r="Z729" s="14"/>
    </row>
    <row r="730" spans="1:26" ht="12.75" customHeight="1">
      <c r="A730" s="19"/>
      <c r="B730" s="300"/>
      <c r="C730" s="19"/>
      <c r="D730" s="27"/>
      <c r="E730" s="20"/>
      <c r="F730" s="14"/>
      <c r="G730" s="14"/>
      <c r="H730" s="14"/>
      <c r="I730" s="14"/>
      <c r="J730" s="14"/>
      <c r="K730" s="14"/>
      <c r="L730" s="14"/>
      <c r="M730" s="14"/>
      <c r="N730" s="14"/>
      <c r="O730" s="14"/>
      <c r="P730" s="14"/>
      <c r="Q730" s="14"/>
      <c r="R730" s="14"/>
      <c r="S730" s="14"/>
      <c r="T730" s="14"/>
      <c r="U730" s="14"/>
      <c r="V730" s="14"/>
      <c r="W730" s="14"/>
      <c r="X730" s="14"/>
      <c r="Y730" s="14"/>
      <c r="Z730" s="14"/>
    </row>
    <row r="731" spans="1:26" ht="12.75" customHeight="1">
      <c r="A731" s="19"/>
      <c r="B731" s="300"/>
      <c r="C731" s="19"/>
      <c r="D731" s="27"/>
      <c r="E731" s="20"/>
      <c r="F731" s="14"/>
      <c r="G731" s="14"/>
      <c r="H731" s="14"/>
      <c r="I731" s="14"/>
      <c r="J731" s="14"/>
      <c r="K731" s="14"/>
      <c r="L731" s="14"/>
      <c r="M731" s="14"/>
      <c r="N731" s="14"/>
      <c r="O731" s="14"/>
      <c r="P731" s="14"/>
      <c r="Q731" s="14"/>
      <c r="R731" s="14"/>
      <c r="S731" s="14"/>
      <c r="T731" s="14"/>
      <c r="U731" s="14"/>
      <c r="V731" s="14"/>
      <c r="W731" s="14"/>
      <c r="X731" s="14"/>
      <c r="Y731" s="14"/>
      <c r="Z731" s="14"/>
    </row>
    <row r="732" spans="1:26" ht="12.75" customHeight="1">
      <c r="A732" s="19"/>
      <c r="B732" s="300"/>
      <c r="C732" s="19"/>
      <c r="D732" s="27"/>
      <c r="E732" s="20"/>
      <c r="F732" s="14"/>
      <c r="G732" s="14"/>
      <c r="H732" s="14"/>
      <c r="I732" s="14"/>
      <c r="J732" s="14"/>
      <c r="K732" s="14"/>
      <c r="L732" s="14"/>
      <c r="M732" s="14"/>
      <c r="N732" s="14"/>
      <c r="O732" s="14"/>
      <c r="P732" s="14"/>
      <c r="Q732" s="14"/>
      <c r="R732" s="14"/>
      <c r="S732" s="14"/>
      <c r="T732" s="14"/>
      <c r="U732" s="14"/>
      <c r="V732" s="14"/>
      <c r="W732" s="14"/>
      <c r="X732" s="14"/>
      <c r="Y732" s="14"/>
      <c r="Z732" s="14"/>
    </row>
    <row r="733" spans="1:26" ht="12.75" customHeight="1">
      <c r="A733" s="19"/>
      <c r="B733" s="300"/>
      <c r="C733" s="19"/>
      <c r="D733" s="27"/>
      <c r="E733" s="20"/>
      <c r="F733" s="14"/>
      <c r="G733" s="14"/>
      <c r="H733" s="14"/>
      <c r="I733" s="14"/>
      <c r="J733" s="14"/>
      <c r="K733" s="14"/>
      <c r="L733" s="14"/>
      <c r="M733" s="14"/>
      <c r="N733" s="14"/>
      <c r="O733" s="14"/>
      <c r="P733" s="14"/>
      <c r="Q733" s="14"/>
      <c r="R733" s="14"/>
      <c r="S733" s="14"/>
      <c r="T733" s="14"/>
      <c r="U733" s="14"/>
      <c r="V733" s="14"/>
      <c r="W733" s="14"/>
      <c r="X733" s="14"/>
      <c r="Y733" s="14"/>
      <c r="Z733" s="14"/>
    </row>
    <row r="734" spans="1:26" ht="12.75" customHeight="1">
      <c r="A734" s="19"/>
      <c r="B734" s="300"/>
      <c r="C734" s="19"/>
      <c r="D734" s="27"/>
      <c r="E734" s="20"/>
      <c r="F734" s="14"/>
      <c r="G734" s="14"/>
      <c r="H734" s="14"/>
      <c r="I734" s="14"/>
      <c r="J734" s="14"/>
      <c r="K734" s="14"/>
      <c r="L734" s="14"/>
      <c r="M734" s="14"/>
      <c r="N734" s="14"/>
      <c r="O734" s="14"/>
      <c r="P734" s="14"/>
      <c r="Q734" s="14"/>
      <c r="R734" s="14"/>
      <c r="S734" s="14"/>
      <c r="T734" s="14"/>
      <c r="U734" s="14"/>
      <c r="V734" s="14"/>
      <c r="W734" s="14"/>
      <c r="X734" s="14"/>
      <c r="Y734" s="14"/>
      <c r="Z734" s="14"/>
    </row>
    <row r="735" spans="1:26" ht="12.75" customHeight="1">
      <c r="A735" s="19"/>
      <c r="B735" s="300"/>
      <c r="C735" s="19"/>
      <c r="D735" s="27"/>
      <c r="E735" s="20"/>
      <c r="F735" s="14"/>
      <c r="G735" s="14"/>
      <c r="H735" s="14"/>
      <c r="I735" s="14"/>
      <c r="J735" s="14"/>
      <c r="K735" s="14"/>
      <c r="L735" s="14"/>
      <c r="M735" s="14"/>
      <c r="N735" s="14"/>
      <c r="O735" s="14"/>
      <c r="P735" s="14"/>
      <c r="Q735" s="14"/>
      <c r="R735" s="14"/>
      <c r="S735" s="14"/>
      <c r="T735" s="14"/>
      <c r="U735" s="14"/>
      <c r="V735" s="14"/>
      <c r="W735" s="14"/>
      <c r="X735" s="14"/>
      <c r="Y735" s="14"/>
      <c r="Z735" s="14"/>
    </row>
    <row r="736" spans="1:26" ht="12.75" customHeight="1">
      <c r="A736" s="19"/>
      <c r="B736" s="300"/>
      <c r="C736" s="19"/>
      <c r="D736" s="27"/>
      <c r="E736" s="20"/>
      <c r="F736" s="14"/>
      <c r="G736" s="14"/>
      <c r="H736" s="14"/>
      <c r="I736" s="14"/>
      <c r="J736" s="14"/>
      <c r="K736" s="14"/>
      <c r="L736" s="14"/>
      <c r="M736" s="14"/>
      <c r="N736" s="14"/>
      <c r="O736" s="14"/>
      <c r="P736" s="14"/>
      <c r="Q736" s="14"/>
      <c r="R736" s="14"/>
      <c r="S736" s="14"/>
      <c r="T736" s="14"/>
      <c r="U736" s="14"/>
      <c r="V736" s="14"/>
      <c r="W736" s="14"/>
      <c r="X736" s="14"/>
      <c r="Y736" s="14"/>
      <c r="Z736" s="14"/>
    </row>
    <row r="737" spans="1:26" ht="12.75" customHeight="1">
      <c r="A737" s="19"/>
      <c r="B737" s="300"/>
      <c r="C737" s="19"/>
      <c r="D737" s="27"/>
      <c r="E737" s="20"/>
      <c r="F737" s="14"/>
      <c r="G737" s="14"/>
      <c r="H737" s="14"/>
      <c r="I737" s="14"/>
      <c r="J737" s="14"/>
      <c r="K737" s="14"/>
      <c r="L737" s="14"/>
      <c r="M737" s="14"/>
      <c r="N737" s="14"/>
      <c r="O737" s="14"/>
      <c r="P737" s="14"/>
      <c r="Q737" s="14"/>
      <c r="R737" s="14"/>
      <c r="S737" s="14"/>
      <c r="T737" s="14"/>
      <c r="U737" s="14"/>
      <c r="V737" s="14"/>
      <c r="W737" s="14"/>
      <c r="X737" s="14"/>
      <c r="Y737" s="14"/>
      <c r="Z737" s="14"/>
    </row>
    <row r="738" spans="1:26" ht="12.75" customHeight="1">
      <c r="A738" s="19"/>
      <c r="B738" s="300"/>
      <c r="C738" s="19"/>
      <c r="D738" s="27"/>
      <c r="E738" s="20"/>
      <c r="F738" s="14"/>
      <c r="G738" s="14"/>
      <c r="H738" s="14"/>
      <c r="I738" s="14"/>
      <c r="J738" s="14"/>
      <c r="K738" s="14"/>
      <c r="L738" s="14"/>
      <c r="M738" s="14"/>
      <c r="N738" s="14"/>
      <c r="O738" s="14"/>
      <c r="P738" s="14"/>
      <c r="Q738" s="14"/>
      <c r="R738" s="14"/>
      <c r="S738" s="14"/>
      <c r="T738" s="14"/>
      <c r="U738" s="14"/>
      <c r="V738" s="14"/>
      <c r="W738" s="14"/>
      <c r="X738" s="14"/>
      <c r="Y738" s="14"/>
      <c r="Z738" s="14"/>
    </row>
    <row r="739" spans="1:26" ht="12.75" customHeight="1">
      <c r="A739" s="19"/>
      <c r="B739" s="300"/>
      <c r="C739" s="19"/>
      <c r="D739" s="27"/>
      <c r="E739" s="20"/>
      <c r="F739" s="14"/>
      <c r="G739" s="14"/>
      <c r="H739" s="14"/>
      <c r="I739" s="14"/>
      <c r="J739" s="14"/>
      <c r="K739" s="14"/>
      <c r="L739" s="14"/>
      <c r="M739" s="14"/>
      <c r="N739" s="14"/>
      <c r="O739" s="14"/>
      <c r="P739" s="14"/>
      <c r="Q739" s="14"/>
      <c r="R739" s="14"/>
      <c r="S739" s="14"/>
      <c r="T739" s="14"/>
      <c r="U739" s="14"/>
      <c r="V739" s="14"/>
      <c r="W739" s="14"/>
      <c r="X739" s="14"/>
      <c r="Y739" s="14"/>
      <c r="Z739" s="14"/>
    </row>
    <row r="740" spans="1:26" ht="12.75" customHeight="1">
      <c r="A740" s="19"/>
      <c r="B740" s="300"/>
      <c r="C740" s="19"/>
      <c r="D740" s="27"/>
      <c r="E740" s="20"/>
      <c r="F740" s="14"/>
      <c r="G740" s="14"/>
      <c r="H740" s="14"/>
      <c r="I740" s="14"/>
      <c r="J740" s="14"/>
      <c r="K740" s="14"/>
      <c r="L740" s="14"/>
      <c r="M740" s="14"/>
      <c r="N740" s="14"/>
      <c r="O740" s="14"/>
      <c r="P740" s="14"/>
      <c r="Q740" s="14"/>
      <c r="R740" s="14"/>
      <c r="S740" s="14"/>
      <c r="T740" s="14"/>
      <c r="U740" s="14"/>
      <c r="V740" s="14"/>
      <c r="W740" s="14"/>
      <c r="X740" s="14"/>
      <c r="Y740" s="14"/>
      <c r="Z740" s="14"/>
    </row>
    <row r="741" spans="1:26" ht="12.75" customHeight="1">
      <c r="A741" s="19"/>
      <c r="B741" s="300"/>
      <c r="C741" s="19"/>
      <c r="D741" s="27"/>
      <c r="E741" s="20"/>
      <c r="F741" s="14"/>
      <c r="G741" s="14"/>
      <c r="H741" s="14"/>
      <c r="I741" s="14"/>
      <c r="J741" s="14"/>
      <c r="K741" s="14"/>
      <c r="L741" s="14"/>
      <c r="M741" s="14"/>
      <c r="N741" s="14"/>
      <c r="O741" s="14"/>
      <c r="P741" s="14"/>
      <c r="Q741" s="14"/>
      <c r="R741" s="14"/>
      <c r="S741" s="14"/>
      <c r="T741" s="14"/>
      <c r="U741" s="14"/>
      <c r="V741" s="14"/>
      <c r="W741" s="14"/>
      <c r="X741" s="14"/>
      <c r="Y741" s="14"/>
      <c r="Z741" s="14"/>
    </row>
    <row r="742" spans="1:26" ht="12.75" customHeight="1">
      <c r="A742" s="19"/>
      <c r="B742" s="300"/>
      <c r="C742" s="19"/>
      <c r="D742" s="27"/>
      <c r="E742" s="20"/>
      <c r="F742" s="14"/>
      <c r="G742" s="14"/>
      <c r="H742" s="14"/>
      <c r="I742" s="14"/>
      <c r="J742" s="14"/>
      <c r="K742" s="14"/>
      <c r="L742" s="14"/>
      <c r="M742" s="14"/>
      <c r="N742" s="14"/>
      <c r="O742" s="14"/>
      <c r="P742" s="14"/>
      <c r="Q742" s="14"/>
      <c r="R742" s="14"/>
      <c r="S742" s="14"/>
      <c r="T742" s="14"/>
      <c r="U742" s="14"/>
      <c r="V742" s="14"/>
      <c r="W742" s="14"/>
      <c r="X742" s="14"/>
      <c r="Y742" s="14"/>
      <c r="Z742" s="14"/>
    </row>
    <row r="743" spans="1:26" ht="12.75" customHeight="1">
      <c r="A743" s="19"/>
      <c r="B743" s="300"/>
      <c r="C743" s="19"/>
      <c r="D743" s="27"/>
      <c r="E743" s="20"/>
      <c r="F743" s="14"/>
      <c r="G743" s="14"/>
      <c r="H743" s="14"/>
      <c r="I743" s="14"/>
      <c r="J743" s="14"/>
      <c r="K743" s="14"/>
      <c r="L743" s="14"/>
      <c r="M743" s="14"/>
      <c r="N743" s="14"/>
      <c r="O743" s="14"/>
      <c r="P743" s="14"/>
      <c r="Q743" s="14"/>
      <c r="R743" s="14"/>
      <c r="S743" s="14"/>
      <c r="T743" s="14"/>
      <c r="U743" s="14"/>
      <c r="V743" s="14"/>
      <c r="W743" s="14"/>
      <c r="X743" s="14"/>
      <c r="Y743" s="14"/>
      <c r="Z743" s="14"/>
    </row>
    <row r="744" spans="1:26" ht="12.75" customHeight="1">
      <c r="A744" s="19"/>
      <c r="B744" s="300"/>
      <c r="C744" s="19"/>
      <c r="D744" s="27"/>
      <c r="E744" s="20"/>
      <c r="F744" s="14"/>
      <c r="G744" s="14"/>
      <c r="H744" s="14"/>
      <c r="I744" s="14"/>
      <c r="J744" s="14"/>
      <c r="K744" s="14"/>
      <c r="L744" s="14"/>
      <c r="M744" s="14"/>
      <c r="N744" s="14"/>
      <c r="O744" s="14"/>
      <c r="P744" s="14"/>
      <c r="Q744" s="14"/>
      <c r="R744" s="14"/>
      <c r="S744" s="14"/>
      <c r="T744" s="14"/>
      <c r="U744" s="14"/>
      <c r="V744" s="14"/>
      <c r="W744" s="14"/>
      <c r="X744" s="14"/>
      <c r="Y744" s="14"/>
      <c r="Z744" s="14"/>
    </row>
    <row r="745" spans="1:26" ht="12.75" customHeight="1">
      <c r="A745" s="19"/>
      <c r="B745" s="300"/>
      <c r="C745" s="19"/>
      <c r="D745" s="27"/>
      <c r="E745" s="20"/>
      <c r="F745" s="14"/>
      <c r="G745" s="14"/>
      <c r="H745" s="14"/>
      <c r="I745" s="14"/>
      <c r="J745" s="14"/>
      <c r="K745" s="14"/>
      <c r="L745" s="14"/>
      <c r="M745" s="14"/>
      <c r="N745" s="14"/>
      <c r="O745" s="14"/>
      <c r="P745" s="14"/>
      <c r="Q745" s="14"/>
      <c r="R745" s="14"/>
      <c r="S745" s="14"/>
      <c r="T745" s="14"/>
      <c r="U745" s="14"/>
      <c r="V745" s="14"/>
      <c r="W745" s="14"/>
      <c r="X745" s="14"/>
      <c r="Y745" s="14"/>
      <c r="Z745" s="14"/>
    </row>
    <row r="746" spans="1:26" ht="12.75" customHeight="1">
      <c r="A746" s="19"/>
      <c r="B746" s="300"/>
      <c r="C746" s="19"/>
      <c r="D746" s="27"/>
      <c r="E746" s="20"/>
      <c r="F746" s="14"/>
      <c r="G746" s="14"/>
      <c r="H746" s="14"/>
      <c r="I746" s="14"/>
      <c r="J746" s="14"/>
      <c r="K746" s="14"/>
      <c r="L746" s="14"/>
      <c r="M746" s="14"/>
      <c r="N746" s="14"/>
      <c r="O746" s="14"/>
      <c r="P746" s="14"/>
      <c r="Q746" s="14"/>
      <c r="R746" s="14"/>
      <c r="S746" s="14"/>
      <c r="T746" s="14"/>
      <c r="U746" s="14"/>
      <c r="V746" s="14"/>
      <c r="W746" s="14"/>
      <c r="X746" s="14"/>
      <c r="Y746" s="14"/>
      <c r="Z746" s="14"/>
    </row>
    <row r="747" spans="1:26" ht="12.75" customHeight="1">
      <c r="A747" s="19"/>
      <c r="B747" s="300"/>
      <c r="C747" s="19"/>
      <c r="D747" s="27"/>
      <c r="E747" s="20"/>
      <c r="F747" s="14"/>
      <c r="G747" s="14"/>
      <c r="H747" s="14"/>
      <c r="I747" s="14"/>
      <c r="J747" s="14"/>
      <c r="K747" s="14"/>
      <c r="L747" s="14"/>
      <c r="M747" s="14"/>
      <c r="N747" s="14"/>
      <c r="O747" s="14"/>
      <c r="P747" s="14"/>
      <c r="Q747" s="14"/>
      <c r="R747" s="14"/>
      <c r="S747" s="14"/>
      <c r="T747" s="14"/>
      <c r="U747" s="14"/>
      <c r="V747" s="14"/>
      <c r="W747" s="14"/>
      <c r="X747" s="14"/>
      <c r="Y747" s="14"/>
      <c r="Z747" s="14"/>
    </row>
    <row r="748" spans="1:26" ht="12.75" customHeight="1">
      <c r="A748" s="19"/>
      <c r="B748" s="300"/>
      <c r="C748" s="19"/>
      <c r="D748" s="27"/>
      <c r="E748" s="20"/>
      <c r="F748" s="14"/>
      <c r="G748" s="14"/>
      <c r="H748" s="14"/>
      <c r="I748" s="14"/>
      <c r="J748" s="14"/>
      <c r="K748" s="14"/>
      <c r="L748" s="14"/>
      <c r="M748" s="14"/>
      <c r="N748" s="14"/>
      <c r="O748" s="14"/>
      <c r="P748" s="14"/>
      <c r="Q748" s="14"/>
      <c r="R748" s="14"/>
      <c r="S748" s="14"/>
      <c r="T748" s="14"/>
      <c r="U748" s="14"/>
      <c r="V748" s="14"/>
      <c r="W748" s="14"/>
      <c r="X748" s="14"/>
      <c r="Y748" s="14"/>
      <c r="Z748" s="14"/>
    </row>
    <row r="749" spans="1:26" ht="12.75" customHeight="1">
      <c r="A749" s="19"/>
      <c r="B749" s="300"/>
      <c r="C749" s="19"/>
      <c r="D749" s="27"/>
      <c r="E749" s="20"/>
      <c r="F749" s="14"/>
      <c r="G749" s="14"/>
      <c r="H749" s="14"/>
      <c r="I749" s="14"/>
      <c r="J749" s="14"/>
      <c r="K749" s="14"/>
      <c r="L749" s="14"/>
      <c r="M749" s="14"/>
      <c r="N749" s="14"/>
      <c r="O749" s="14"/>
      <c r="P749" s="14"/>
      <c r="Q749" s="14"/>
      <c r="R749" s="14"/>
      <c r="S749" s="14"/>
      <c r="T749" s="14"/>
      <c r="U749" s="14"/>
      <c r="V749" s="14"/>
      <c r="W749" s="14"/>
      <c r="X749" s="14"/>
      <c r="Y749" s="14"/>
      <c r="Z749" s="14"/>
    </row>
    <row r="750" spans="1:26" ht="12.75" customHeight="1">
      <c r="A750" s="19"/>
      <c r="B750" s="300"/>
      <c r="C750" s="19"/>
      <c r="D750" s="27"/>
      <c r="E750" s="20"/>
      <c r="F750" s="14"/>
      <c r="G750" s="14"/>
      <c r="H750" s="14"/>
      <c r="I750" s="14"/>
      <c r="J750" s="14"/>
      <c r="K750" s="14"/>
      <c r="L750" s="14"/>
      <c r="M750" s="14"/>
      <c r="N750" s="14"/>
      <c r="O750" s="14"/>
      <c r="P750" s="14"/>
      <c r="Q750" s="14"/>
      <c r="R750" s="14"/>
      <c r="S750" s="14"/>
      <c r="T750" s="14"/>
      <c r="U750" s="14"/>
      <c r="V750" s="14"/>
      <c r="W750" s="14"/>
      <c r="X750" s="14"/>
      <c r="Y750" s="14"/>
      <c r="Z750" s="14"/>
    </row>
    <row r="751" spans="1:26" ht="12.75" customHeight="1">
      <c r="A751" s="19"/>
      <c r="B751" s="300"/>
      <c r="C751" s="19"/>
      <c r="D751" s="27"/>
      <c r="E751" s="20"/>
      <c r="F751" s="14"/>
      <c r="G751" s="14"/>
      <c r="H751" s="14"/>
      <c r="I751" s="14"/>
      <c r="J751" s="14"/>
      <c r="K751" s="14"/>
      <c r="L751" s="14"/>
      <c r="M751" s="14"/>
      <c r="N751" s="14"/>
      <c r="O751" s="14"/>
      <c r="P751" s="14"/>
      <c r="Q751" s="14"/>
      <c r="R751" s="14"/>
      <c r="S751" s="14"/>
      <c r="T751" s="14"/>
      <c r="U751" s="14"/>
      <c r="V751" s="14"/>
      <c r="W751" s="14"/>
      <c r="X751" s="14"/>
      <c r="Y751" s="14"/>
      <c r="Z751" s="14"/>
    </row>
    <row r="752" spans="1:26" ht="12.75" customHeight="1">
      <c r="A752" s="19"/>
      <c r="B752" s="300"/>
      <c r="C752" s="19"/>
      <c r="D752" s="27"/>
      <c r="E752" s="20"/>
      <c r="F752" s="14"/>
      <c r="G752" s="14"/>
      <c r="H752" s="14"/>
      <c r="I752" s="14"/>
      <c r="J752" s="14"/>
      <c r="K752" s="14"/>
      <c r="L752" s="14"/>
      <c r="M752" s="14"/>
      <c r="N752" s="14"/>
      <c r="O752" s="14"/>
      <c r="P752" s="14"/>
      <c r="Q752" s="14"/>
      <c r="R752" s="14"/>
      <c r="S752" s="14"/>
      <c r="T752" s="14"/>
      <c r="U752" s="14"/>
      <c r="V752" s="14"/>
      <c r="W752" s="14"/>
      <c r="X752" s="14"/>
      <c r="Y752" s="14"/>
      <c r="Z752" s="14"/>
    </row>
    <row r="753" spans="1:26" ht="12.75" customHeight="1">
      <c r="A753" s="19"/>
      <c r="B753" s="300"/>
      <c r="C753" s="19"/>
      <c r="D753" s="27"/>
      <c r="E753" s="20"/>
      <c r="F753" s="14"/>
      <c r="G753" s="14"/>
      <c r="H753" s="14"/>
      <c r="I753" s="14"/>
      <c r="J753" s="14"/>
      <c r="K753" s="14"/>
      <c r="L753" s="14"/>
      <c r="M753" s="14"/>
      <c r="N753" s="14"/>
      <c r="O753" s="14"/>
      <c r="P753" s="14"/>
      <c r="Q753" s="14"/>
      <c r="R753" s="14"/>
      <c r="S753" s="14"/>
      <c r="T753" s="14"/>
      <c r="U753" s="14"/>
      <c r="V753" s="14"/>
      <c r="W753" s="14"/>
      <c r="X753" s="14"/>
      <c r="Y753" s="14"/>
      <c r="Z753" s="14"/>
    </row>
    <row r="754" spans="1:26" ht="12.75" customHeight="1">
      <c r="A754" s="19"/>
      <c r="B754" s="300"/>
      <c r="C754" s="19"/>
      <c r="D754" s="27"/>
      <c r="E754" s="20"/>
      <c r="F754" s="14"/>
      <c r="G754" s="14"/>
      <c r="H754" s="14"/>
      <c r="I754" s="14"/>
      <c r="J754" s="14"/>
      <c r="K754" s="14"/>
      <c r="L754" s="14"/>
      <c r="M754" s="14"/>
      <c r="N754" s="14"/>
      <c r="O754" s="14"/>
      <c r="P754" s="14"/>
      <c r="Q754" s="14"/>
      <c r="R754" s="14"/>
      <c r="S754" s="14"/>
      <c r="T754" s="14"/>
      <c r="U754" s="14"/>
      <c r="V754" s="14"/>
      <c r="W754" s="14"/>
      <c r="X754" s="14"/>
      <c r="Y754" s="14"/>
      <c r="Z754" s="14"/>
    </row>
    <row r="755" spans="1:26" ht="12.75" customHeight="1">
      <c r="A755" s="19"/>
      <c r="B755" s="300"/>
      <c r="C755" s="19"/>
      <c r="D755" s="27"/>
      <c r="E755" s="20"/>
      <c r="F755" s="14"/>
      <c r="G755" s="14"/>
      <c r="H755" s="14"/>
      <c r="I755" s="14"/>
      <c r="J755" s="14"/>
      <c r="K755" s="14"/>
      <c r="L755" s="14"/>
      <c r="M755" s="14"/>
      <c r="N755" s="14"/>
      <c r="O755" s="14"/>
      <c r="P755" s="14"/>
      <c r="Q755" s="14"/>
      <c r="R755" s="14"/>
      <c r="S755" s="14"/>
      <c r="T755" s="14"/>
      <c r="U755" s="14"/>
      <c r="V755" s="14"/>
      <c r="W755" s="14"/>
      <c r="X755" s="14"/>
      <c r="Y755" s="14"/>
      <c r="Z755" s="14"/>
    </row>
    <row r="756" spans="1:26" ht="12.75" customHeight="1">
      <c r="A756" s="19"/>
      <c r="B756" s="300"/>
      <c r="C756" s="19"/>
      <c r="D756" s="27"/>
      <c r="E756" s="20"/>
      <c r="F756" s="14"/>
      <c r="G756" s="14"/>
      <c r="H756" s="14"/>
      <c r="I756" s="14"/>
      <c r="J756" s="14"/>
      <c r="K756" s="14"/>
      <c r="L756" s="14"/>
      <c r="M756" s="14"/>
      <c r="N756" s="14"/>
      <c r="O756" s="14"/>
      <c r="P756" s="14"/>
      <c r="Q756" s="14"/>
      <c r="R756" s="14"/>
      <c r="S756" s="14"/>
      <c r="T756" s="14"/>
      <c r="U756" s="14"/>
      <c r="V756" s="14"/>
      <c r="W756" s="14"/>
      <c r="X756" s="14"/>
      <c r="Y756" s="14"/>
      <c r="Z756" s="14"/>
    </row>
    <row r="757" spans="1:26" ht="12.75" customHeight="1">
      <c r="A757" s="19"/>
      <c r="B757" s="300"/>
      <c r="C757" s="19"/>
      <c r="D757" s="27"/>
      <c r="E757" s="20"/>
      <c r="F757" s="14"/>
      <c r="G757" s="14"/>
      <c r="H757" s="14"/>
      <c r="I757" s="14"/>
      <c r="J757" s="14"/>
      <c r="K757" s="14"/>
      <c r="L757" s="14"/>
      <c r="M757" s="14"/>
      <c r="N757" s="14"/>
      <c r="O757" s="14"/>
      <c r="P757" s="14"/>
      <c r="Q757" s="14"/>
      <c r="R757" s="14"/>
      <c r="S757" s="14"/>
      <c r="T757" s="14"/>
      <c r="U757" s="14"/>
      <c r="V757" s="14"/>
      <c r="W757" s="14"/>
      <c r="X757" s="14"/>
      <c r="Y757" s="14"/>
      <c r="Z757" s="14"/>
    </row>
    <row r="758" spans="1:26" ht="12.75" customHeight="1">
      <c r="A758" s="19"/>
      <c r="B758" s="300"/>
      <c r="C758" s="19"/>
      <c r="D758" s="27"/>
      <c r="E758" s="20"/>
      <c r="F758" s="14"/>
      <c r="G758" s="14"/>
      <c r="H758" s="14"/>
      <c r="I758" s="14"/>
      <c r="J758" s="14"/>
      <c r="K758" s="14"/>
      <c r="L758" s="14"/>
      <c r="M758" s="14"/>
      <c r="N758" s="14"/>
      <c r="O758" s="14"/>
      <c r="P758" s="14"/>
      <c r="Q758" s="14"/>
      <c r="R758" s="14"/>
      <c r="S758" s="14"/>
      <c r="T758" s="14"/>
      <c r="U758" s="14"/>
      <c r="V758" s="14"/>
      <c r="W758" s="14"/>
      <c r="X758" s="14"/>
      <c r="Y758" s="14"/>
      <c r="Z758" s="14"/>
    </row>
    <row r="759" spans="1:26" ht="12.75" customHeight="1">
      <c r="A759" s="19"/>
      <c r="B759" s="300"/>
      <c r="C759" s="19"/>
      <c r="D759" s="27"/>
      <c r="E759" s="20"/>
      <c r="F759" s="14"/>
      <c r="G759" s="14"/>
      <c r="H759" s="14"/>
      <c r="I759" s="14"/>
      <c r="J759" s="14"/>
      <c r="K759" s="14"/>
      <c r="L759" s="14"/>
      <c r="M759" s="14"/>
      <c r="N759" s="14"/>
      <c r="O759" s="14"/>
      <c r="P759" s="14"/>
      <c r="Q759" s="14"/>
      <c r="R759" s="14"/>
      <c r="S759" s="14"/>
      <c r="T759" s="14"/>
      <c r="U759" s="14"/>
      <c r="V759" s="14"/>
      <c r="W759" s="14"/>
      <c r="X759" s="14"/>
      <c r="Y759" s="14"/>
      <c r="Z759" s="14"/>
    </row>
    <row r="760" spans="1:26" ht="12.75" customHeight="1">
      <c r="A760" s="19"/>
      <c r="B760" s="300"/>
      <c r="C760" s="19"/>
      <c r="D760" s="27"/>
      <c r="E760" s="20"/>
      <c r="F760" s="14"/>
      <c r="G760" s="14"/>
      <c r="H760" s="14"/>
      <c r="I760" s="14"/>
      <c r="J760" s="14"/>
      <c r="K760" s="14"/>
      <c r="L760" s="14"/>
      <c r="M760" s="14"/>
      <c r="N760" s="14"/>
      <c r="O760" s="14"/>
      <c r="P760" s="14"/>
      <c r="Q760" s="14"/>
      <c r="R760" s="14"/>
      <c r="S760" s="14"/>
      <c r="T760" s="14"/>
      <c r="U760" s="14"/>
      <c r="V760" s="14"/>
      <c r="W760" s="14"/>
      <c r="X760" s="14"/>
      <c r="Y760" s="14"/>
      <c r="Z760" s="14"/>
    </row>
    <row r="761" spans="1:26" ht="12.75" customHeight="1">
      <c r="A761" s="19"/>
      <c r="B761" s="300"/>
      <c r="C761" s="19"/>
      <c r="D761" s="27"/>
      <c r="E761" s="20"/>
      <c r="F761" s="14"/>
      <c r="G761" s="14"/>
      <c r="H761" s="14"/>
      <c r="I761" s="14"/>
      <c r="J761" s="14"/>
      <c r="K761" s="14"/>
      <c r="L761" s="14"/>
      <c r="M761" s="14"/>
      <c r="N761" s="14"/>
      <c r="O761" s="14"/>
      <c r="P761" s="14"/>
      <c r="Q761" s="14"/>
      <c r="R761" s="14"/>
      <c r="S761" s="14"/>
      <c r="T761" s="14"/>
      <c r="U761" s="14"/>
      <c r="V761" s="14"/>
      <c r="W761" s="14"/>
      <c r="X761" s="14"/>
      <c r="Y761" s="14"/>
      <c r="Z761" s="14"/>
    </row>
    <row r="762" spans="1:26" ht="12.75" customHeight="1">
      <c r="A762" s="19"/>
      <c r="B762" s="300"/>
      <c r="C762" s="19"/>
      <c r="D762" s="27"/>
      <c r="E762" s="20"/>
      <c r="F762" s="14"/>
      <c r="G762" s="14"/>
      <c r="H762" s="14"/>
      <c r="I762" s="14"/>
      <c r="J762" s="14"/>
      <c r="K762" s="14"/>
      <c r="L762" s="14"/>
      <c r="M762" s="14"/>
      <c r="N762" s="14"/>
      <c r="O762" s="14"/>
      <c r="P762" s="14"/>
      <c r="Q762" s="14"/>
      <c r="R762" s="14"/>
      <c r="S762" s="14"/>
      <c r="T762" s="14"/>
      <c r="U762" s="14"/>
      <c r="V762" s="14"/>
      <c r="W762" s="14"/>
      <c r="X762" s="14"/>
      <c r="Y762" s="14"/>
      <c r="Z762" s="14"/>
    </row>
    <row r="763" spans="1:26" ht="12.75" customHeight="1">
      <c r="A763" s="19"/>
      <c r="B763" s="300"/>
      <c r="C763" s="19"/>
      <c r="D763" s="27"/>
      <c r="E763" s="20"/>
      <c r="F763" s="14"/>
      <c r="G763" s="14"/>
      <c r="H763" s="14"/>
      <c r="I763" s="14"/>
      <c r="J763" s="14"/>
      <c r="K763" s="14"/>
      <c r="L763" s="14"/>
      <c r="M763" s="14"/>
      <c r="N763" s="14"/>
      <c r="O763" s="14"/>
      <c r="P763" s="14"/>
      <c r="Q763" s="14"/>
      <c r="R763" s="14"/>
      <c r="S763" s="14"/>
      <c r="T763" s="14"/>
      <c r="U763" s="14"/>
      <c r="V763" s="14"/>
      <c r="W763" s="14"/>
      <c r="X763" s="14"/>
      <c r="Y763" s="14"/>
      <c r="Z763" s="14"/>
    </row>
    <row r="764" spans="1:26" ht="12.75" customHeight="1">
      <c r="A764" s="19"/>
      <c r="B764" s="300"/>
      <c r="C764" s="19"/>
      <c r="D764" s="27"/>
      <c r="E764" s="20"/>
      <c r="F764" s="14"/>
      <c r="G764" s="14"/>
      <c r="H764" s="14"/>
      <c r="I764" s="14"/>
      <c r="J764" s="14"/>
      <c r="K764" s="14"/>
      <c r="L764" s="14"/>
      <c r="M764" s="14"/>
      <c r="N764" s="14"/>
      <c r="O764" s="14"/>
      <c r="P764" s="14"/>
      <c r="Q764" s="14"/>
      <c r="R764" s="14"/>
      <c r="S764" s="14"/>
      <c r="T764" s="14"/>
      <c r="U764" s="14"/>
      <c r="V764" s="14"/>
      <c r="W764" s="14"/>
      <c r="X764" s="14"/>
      <c r="Y764" s="14"/>
      <c r="Z764" s="14"/>
    </row>
    <row r="765" spans="1:26" ht="12.75" customHeight="1">
      <c r="A765" s="19"/>
      <c r="B765" s="300"/>
      <c r="C765" s="19"/>
      <c r="D765" s="27"/>
      <c r="E765" s="20"/>
      <c r="F765" s="14"/>
      <c r="G765" s="14"/>
      <c r="H765" s="14"/>
      <c r="I765" s="14"/>
      <c r="J765" s="14"/>
      <c r="K765" s="14"/>
      <c r="L765" s="14"/>
      <c r="M765" s="14"/>
      <c r="N765" s="14"/>
      <c r="O765" s="14"/>
      <c r="P765" s="14"/>
      <c r="Q765" s="14"/>
      <c r="R765" s="14"/>
      <c r="S765" s="14"/>
      <c r="T765" s="14"/>
      <c r="U765" s="14"/>
      <c r="V765" s="14"/>
      <c r="W765" s="14"/>
      <c r="X765" s="14"/>
      <c r="Y765" s="14"/>
      <c r="Z765" s="14"/>
    </row>
    <row r="766" spans="1:26" ht="12.75" customHeight="1">
      <c r="A766" s="19"/>
      <c r="B766" s="300"/>
      <c r="C766" s="19"/>
      <c r="D766" s="27"/>
      <c r="E766" s="20"/>
      <c r="F766" s="14"/>
      <c r="G766" s="14"/>
      <c r="H766" s="14"/>
      <c r="I766" s="14"/>
      <c r="J766" s="14"/>
      <c r="K766" s="14"/>
      <c r="L766" s="14"/>
      <c r="M766" s="14"/>
      <c r="N766" s="14"/>
      <c r="O766" s="14"/>
      <c r="P766" s="14"/>
      <c r="Q766" s="14"/>
      <c r="R766" s="14"/>
      <c r="S766" s="14"/>
      <c r="T766" s="14"/>
      <c r="U766" s="14"/>
      <c r="V766" s="14"/>
      <c r="W766" s="14"/>
      <c r="X766" s="14"/>
      <c r="Y766" s="14"/>
      <c r="Z766" s="14"/>
    </row>
    <row r="767" spans="1:26" ht="12.75" customHeight="1">
      <c r="A767" s="19"/>
      <c r="B767" s="300"/>
      <c r="C767" s="19"/>
      <c r="D767" s="27"/>
      <c r="E767" s="20"/>
      <c r="F767" s="14"/>
      <c r="G767" s="14"/>
      <c r="H767" s="14"/>
      <c r="I767" s="14"/>
      <c r="J767" s="14"/>
      <c r="K767" s="14"/>
      <c r="L767" s="14"/>
      <c r="M767" s="14"/>
      <c r="N767" s="14"/>
      <c r="O767" s="14"/>
      <c r="P767" s="14"/>
      <c r="Q767" s="14"/>
      <c r="R767" s="14"/>
      <c r="S767" s="14"/>
      <c r="T767" s="14"/>
      <c r="U767" s="14"/>
      <c r="V767" s="14"/>
      <c r="W767" s="14"/>
      <c r="X767" s="14"/>
      <c r="Y767" s="14"/>
      <c r="Z767" s="14"/>
    </row>
    <row r="768" spans="1:26" ht="12.75" customHeight="1">
      <c r="A768" s="19"/>
      <c r="B768" s="300"/>
      <c r="C768" s="19"/>
      <c r="D768" s="27"/>
      <c r="E768" s="20"/>
      <c r="F768" s="14"/>
      <c r="G768" s="14"/>
      <c r="H768" s="14"/>
      <c r="I768" s="14"/>
      <c r="J768" s="14"/>
      <c r="K768" s="14"/>
      <c r="L768" s="14"/>
      <c r="M768" s="14"/>
      <c r="N768" s="14"/>
      <c r="O768" s="14"/>
      <c r="P768" s="14"/>
      <c r="Q768" s="14"/>
      <c r="R768" s="14"/>
      <c r="S768" s="14"/>
      <c r="T768" s="14"/>
      <c r="U768" s="14"/>
      <c r="V768" s="14"/>
      <c r="W768" s="14"/>
      <c r="X768" s="14"/>
      <c r="Y768" s="14"/>
      <c r="Z768" s="14"/>
    </row>
    <row r="769" spans="1:26" ht="12.75" customHeight="1">
      <c r="A769" s="19"/>
      <c r="B769" s="300"/>
      <c r="C769" s="19"/>
      <c r="D769" s="27"/>
      <c r="E769" s="20"/>
      <c r="F769" s="14"/>
      <c r="G769" s="14"/>
      <c r="H769" s="14"/>
      <c r="I769" s="14"/>
      <c r="J769" s="14"/>
      <c r="K769" s="14"/>
      <c r="L769" s="14"/>
      <c r="M769" s="14"/>
      <c r="N769" s="14"/>
      <c r="O769" s="14"/>
      <c r="P769" s="14"/>
      <c r="Q769" s="14"/>
      <c r="R769" s="14"/>
      <c r="S769" s="14"/>
      <c r="T769" s="14"/>
      <c r="U769" s="14"/>
      <c r="V769" s="14"/>
      <c r="W769" s="14"/>
      <c r="X769" s="14"/>
      <c r="Y769" s="14"/>
      <c r="Z769" s="14"/>
    </row>
    <row r="770" spans="1:26" ht="12.75" customHeight="1">
      <c r="A770" s="19"/>
      <c r="B770" s="300"/>
      <c r="C770" s="19"/>
      <c r="D770" s="27"/>
      <c r="E770" s="20"/>
      <c r="F770" s="14"/>
      <c r="G770" s="14"/>
      <c r="H770" s="14"/>
      <c r="I770" s="14"/>
      <c r="J770" s="14"/>
      <c r="K770" s="14"/>
      <c r="L770" s="14"/>
      <c r="M770" s="14"/>
      <c r="N770" s="14"/>
      <c r="O770" s="14"/>
      <c r="P770" s="14"/>
      <c r="Q770" s="14"/>
      <c r="R770" s="14"/>
      <c r="S770" s="14"/>
      <c r="T770" s="14"/>
      <c r="U770" s="14"/>
      <c r="V770" s="14"/>
      <c r="W770" s="14"/>
      <c r="X770" s="14"/>
      <c r="Y770" s="14"/>
      <c r="Z770" s="14"/>
    </row>
    <row r="771" spans="1:26" ht="12.75" customHeight="1">
      <c r="A771" s="19"/>
      <c r="B771" s="300"/>
      <c r="C771" s="19"/>
      <c r="D771" s="27"/>
      <c r="E771" s="20"/>
      <c r="F771" s="14"/>
      <c r="G771" s="14"/>
      <c r="H771" s="14"/>
      <c r="I771" s="14"/>
      <c r="J771" s="14"/>
      <c r="K771" s="14"/>
      <c r="L771" s="14"/>
      <c r="M771" s="14"/>
      <c r="N771" s="14"/>
      <c r="O771" s="14"/>
      <c r="P771" s="14"/>
      <c r="Q771" s="14"/>
      <c r="R771" s="14"/>
      <c r="S771" s="14"/>
      <c r="T771" s="14"/>
      <c r="U771" s="14"/>
      <c r="V771" s="14"/>
      <c r="W771" s="14"/>
      <c r="X771" s="14"/>
      <c r="Y771" s="14"/>
      <c r="Z771" s="14"/>
    </row>
    <row r="772" spans="1:26" ht="12.75" customHeight="1">
      <c r="A772" s="19"/>
      <c r="B772" s="300"/>
      <c r="C772" s="19"/>
      <c r="D772" s="27"/>
      <c r="E772" s="20"/>
      <c r="F772" s="14"/>
      <c r="G772" s="14"/>
      <c r="H772" s="14"/>
      <c r="I772" s="14"/>
      <c r="J772" s="14"/>
      <c r="K772" s="14"/>
      <c r="L772" s="14"/>
      <c r="M772" s="14"/>
      <c r="N772" s="14"/>
      <c r="O772" s="14"/>
      <c r="P772" s="14"/>
      <c r="Q772" s="14"/>
      <c r="R772" s="14"/>
      <c r="S772" s="14"/>
      <c r="T772" s="14"/>
      <c r="U772" s="14"/>
      <c r="V772" s="14"/>
      <c r="W772" s="14"/>
      <c r="X772" s="14"/>
      <c r="Y772" s="14"/>
      <c r="Z772" s="14"/>
    </row>
    <row r="773" spans="1:26" ht="12.75" customHeight="1">
      <c r="A773" s="19"/>
      <c r="B773" s="300"/>
      <c r="C773" s="19"/>
      <c r="D773" s="27"/>
      <c r="E773" s="20"/>
      <c r="F773" s="14"/>
      <c r="G773" s="14"/>
      <c r="H773" s="14"/>
      <c r="I773" s="14"/>
      <c r="J773" s="14"/>
      <c r="K773" s="14"/>
      <c r="L773" s="14"/>
      <c r="M773" s="14"/>
      <c r="N773" s="14"/>
      <c r="O773" s="14"/>
      <c r="P773" s="14"/>
      <c r="Q773" s="14"/>
      <c r="R773" s="14"/>
      <c r="S773" s="14"/>
      <c r="T773" s="14"/>
      <c r="U773" s="14"/>
      <c r="V773" s="14"/>
      <c r="W773" s="14"/>
      <c r="X773" s="14"/>
      <c r="Y773" s="14"/>
      <c r="Z773" s="14"/>
    </row>
    <row r="774" spans="1:26" ht="12.75" customHeight="1">
      <c r="A774" s="19"/>
      <c r="B774" s="300"/>
      <c r="C774" s="19"/>
      <c r="D774" s="27"/>
      <c r="E774" s="20"/>
      <c r="F774" s="14"/>
      <c r="G774" s="14"/>
      <c r="H774" s="14"/>
      <c r="I774" s="14"/>
      <c r="J774" s="14"/>
      <c r="K774" s="14"/>
      <c r="L774" s="14"/>
      <c r="M774" s="14"/>
      <c r="N774" s="14"/>
      <c r="O774" s="14"/>
      <c r="P774" s="14"/>
      <c r="Q774" s="14"/>
      <c r="R774" s="14"/>
      <c r="S774" s="14"/>
      <c r="T774" s="14"/>
      <c r="U774" s="14"/>
      <c r="V774" s="14"/>
      <c r="W774" s="14"/>
      <c r="X774" s="14"/>
      <c r="Y774" s="14"/>
      <c r="Z774" s="14"/>
    </row>
    <row r="775" spans="1:26" ht="12.75" customHeight="1">
      <c r="A775" s="19"/>
      <c r="B775" s="300"/>
      <c r="C775" s="19"/>
      <c r="D775" s="27"/>
      <c r="E775" s="20"/>
      <c r="F775" s="14"/>
      <c r="G775" s="14"/>
      <c r="H775" s="14"/>
      <c r="I775" s="14"/>
      <c r="J775" s="14"/>
      <c r="K775" s="14"/>
      <c r="L775" s="14"/>
      <c r="M775" s="14"/>
      <c r="N775" s="14"/>
      <c r="O775" s="14"/>
      <c r="P775" s="14"/>
      <c r="Q775" s="14"/>
      <c r="R775" s="14"/>
      <c r="S775" s="14"/>
      <c r="T775" s="14"/>
      <c r="U775" s="14"/>
      <c r="V775" s="14"/>
      <c r="W775" s="14"/>
      <c r="X775" s="14"/>
      <c r="Y775" s="14"/>
      <c r="Z775" s="14"/>
    </row>
    <row r="776" spans="1:26" ht="12.75" customHeight="1">
      <c r="A776" s="19"/>
      <c r="B776" s="300"/>
      <c r="C776" s="19"/>
      <c r="D776" s="27"/>
      <c r="E776" s="20"/>
      <c r="F776" s="14"/>
      <c r="G776" s="14"/>
      <c r="H776" s="14"/>
      <c r="I776" s="14"/>
      <c r="J776" s="14"/>
      <c r="K776" s="14"/>
      <c r="L776" s="14"/>
      <c r="M776" s="14"/>
      <c r="N776" s="14"/>
      <c r="O776" s="14"/>
      <c r="P776" s="14"/>
      <c r="Q776" s="14"/>
      <c r="R776" s="14"/>
      <c r="S776" s="14"/>
      <c r="T776" s="14"/>
      <c r="U776" s="14"/>
      <c r="V776" s="14"/>
      <c r="W776" s="14"/>
      <c r="X776" s="14"/>
      <c r="Y776" s="14"/>
      <c r="Z776" s="14"/>
    </row>
    <row r="777" spans="1:26" ht="12.75" customHeight="1">
      <c r="A777" s="19"/>
      <c r="B777" s="300"/>
      <c r="C777" s="19"/>
      <c r="D777" s="27"/>
      <c r="E777" s="20"/>
      <c r="F777" s="14"/>
      <c r="G777" s="14"/>
      <c r="H777" s="14"/>
      <c r="I777" s="14"/>
      <c r="J777" s="14"/>
      <c r="K777" s="14"/>
      <c r="L777" s="14"/>
      <c r="M777" s="14"/>
      <c r="N777" s="14"/>
      <c r="O777" s="14"/>
      <c r="P777" s="14"/>
      <c r="Q777" s="14"/>
      <c r="R777" s="14"/>
      <c r="S777" s="14"/>
      <c r="T777" s="14"/>
      <c r="U777" s="14"/>
      <c r="V777" s="14"/>
      <c r="W777" s="14"/>
      <c r="X777" s="14"/>
      <c r="Y777" s="14"/>
      <c r="Z777" s="14"/>
    </row>
    <row r="778" spans="1:26" ht="12.75" customHeight="1">
      <c r="A778" s="19"/>
      <c r="B778" s="300"/>
      <c r="C778" s="19"/>
      <c r="D778" s="27"/>
      <c r="E778" s="20"/>
      <c r="F778" s="14"/>
      <c r="G778" s="14"/>
      <c r="H778" s="14"/>
      <c r="I778" s="14"/>
      <c r="J778" s="14"/>
      <c r="K778" s="14"/>
      <c r="L778" s="14"/>
      <c r="M778" s="14"/>
      <c r="N778" s="14"/>
      <c r="O778" s="14"/>
      <c r="P778" s="14"/>
      <c r="Q778" s="14"/>
      <c r="R778" s="14"/>
      <c r="S778" s="14"/>
      <c r="T778" s="14"/>
      <c r="U778" s="14"/>
      <c r="V778" s="14"/>
      <c r="W778" s="14"/>
      <c r="X778" s="14"/>
      <c r="Y778" s="14"/>
      <c r="Z778" s="14"/>
    </row>
    <row r="779" spans="1:26" ht="12.75" customHeight="1">
      <c r="A779" s="19"/>
      <c r="B779" s="300"/>
      <c r="C779" s="19"/>
      <c r="D779" s="27"/>
      <c r="E779" s="20"/>
      <c r="F779" s="14"/>
      <c r="G779" s="14"/>
      <c r="H779" s="14"/>
      <c r="I779" s="14"/>
      <c r="J779" s="14"/>
      <c r="K779" s="14"/>
      <c r="L779" s="14"/>
      <c r="M779" s="14"/>
      <c r="N779" s="14"/>
      <c r="O779" s="14"/>
      <c r="P779" s="14"/>
      <c r="Q779" s="14"/>
      <c r="R779" s="14"/>
      <c r="S779" s="14"/>
      <c r="T779" s="14"/>
      <c r="U779" s="14"/>
      <c r="V779" s="14"/>
      <c r="W779" s="14"/>
      <c r="X779" s="14"/>
      <c r="Y779" s="14"/>
      <c r="Z779" s="14"/>
    </row>
    <row r="780" spans="1:26" ht="12.75" customHeight="1">
      <c r="A780" s="19"/>
      <c r="B780" s="300"/>
      <c r="C780" s="19"/>
      <c r="D780" s="27"/>
      <c r="E780" s="20"/>
      <c r="F780" s="14"/>
      <c r="G780" s="14"/>
      <c r="H780" s="14"/>
      <c r="I780" s="14"/>
      <c r="J780" s="14"/>
      <c r="K780" s="14"/>
      <c r="L780" s="14"/>
      <c r="M780" s="14"/>
      <c r="N780" s="14"/>
      <c r="O780" s="14"/>
      <c r="P780" s="14"/>
      <c r="Q780" s="14"/>
      <c r="R780" s="14"/>
      <c r="S780" s="14"/>
      <c r="T780" s="14"/>
      <c r="U780" s="14"/>
      <c r="V780" s="14"/>
      <c r="W780" s="14"/>
      <c r="X780" s="14"/>
      <c r="Y780" s="14"/>
      <c r="Z780" s="14"/>
    </row>
    <row r="781" spans="1:26" ht="12.75" customHeight="1">
      <c r="A781" s="19"/>
      <c r="B781" s="300"/>
      <c r="C781" s="19"/>
      <c r="D781" s="27"/>
      <c r="E781" s="20"/>
      <c r="F781" s="14"/>
      <c r="G781" s="14"/>
      <c r="H781" s="14"/>
      <c r="I781" s="14"/>
      <c r="J781" s="14"/>
      <c r="K781" s="14"/>
      <c r="L781" s="14"/>
      <c r="M781" s="14"/>
      <c r="N781" s="14"/>
      <c r="O781" s="14"/>
      <c r="P781" s="14"/>
      <c r="Q781" s="14"/>
      <c r="R781" s="14"/>
      <c r="S781" s="14"/>
      <c r="T781" s="14"/>
      <c r="U781" s="14"/>
      <c r="V781" s="14"/>
      <c r="W781" s="14"/>
      <c r="X781" s="14"/>
      <c r="Y781" s="14"/>
      <c r="Z781" s="14"/>
    </row>
    <row r="782" spans="1:26" ht="12.75" customHeight="1">
      <c r="A782" s="19"/>
      <c r="B782" s="300"/>
      <c r="C782" s="19"/>
      <c r="D782" s="27"/>
      <c r="E782" s="20"/>
      <c r="F782" s="14"/>
      <c r="G782" s="14"/>
      <c r="H782" s="14"/>
      <c r="I782" s="14"/>
      <c r="J782" s="14"/>
      <c r="K782" s="14"/>
      <c r="L782" s="14"/>
      <c r="M782" s="14"/>
      <c r="N782" s="14"/>
      <c r="O782" s="14"/>
      <c r="P782" s="14"/>
      <c r="Q782" s="14"/>
      <c r="R782" s="14"/>
      <c r="S782" s="14"/>
      <c r="T782" s="14"/>
      <c r="U782" s="14"/>
      <c r="V782" s="14"/>
      <c r="W782" s="14"/>
      <c r="X782" s="14"/>
      <c r="Y782" s="14"/>
      <c r="Z782" s="14"/>
    </row>
    <row r="783" spans="1:26" ht="12.75" customHeight="1">
      <c r="A783" s="19"/>
      <c r="B783" s="300"/>
      <c r="C783" s="19"/>
      <c r="D783" s="27"/>
      <c r="E783" s="20"/>
      <c r="F783" s="14"/>
      <c r="G783" s="14"/>
      <c r="H783" s="14"/>
      <c r="I783" s="14"/>
      <c r="J783" s="14"/>
      <c r="K783" s="14"/>
      <c r="L783" s="14"/>
      <c r="M783" s="14"/>
      <c r="N783" s="14"/>
      <c r="O783" s="14"/>
      <c r="P783" s="14"/>
      <c r="Q783" s="14"/>
      <c r="R783" s="14"/>
      <c r="S783" s="14"/>
      <c r="T783" s="14"/>
      <c r="U783" s="14"/>
      <c r="V783" s="14"/>
      <c r="W783" s="14"/>
      <c r="X783" s="14"/>
      <c r="Y783" s="14"/>
      <c r="Z783" s="14"/>
    </row>
    <row r="784" spans="1:26" ht="12.75" customHeight="1">
      <c r="A784" s="19"/>
      <c r="B784" s="300"/>
      <c r="C784" s="19"/>
      <c r="D784" s="27"/>
      <c r="E784" s="20"/>
      <c r="F784" s="14"/>
      <c r="G784" s="14"/>
      <c r="H784" s="14"/>
      <c r="I784" s="14"/>
      <c r="J784" s="14"/>
      <c r="K784" s="14"/>
      <c r="L784" s="14"/>
      <c r="M784" s="14"/>
      <c r="N784" s="14"/>
      <c r="O784" s="14"/>
      <c r="P784" s="14"/>
      <c r="Q784" s="14"/>
      <c r="R784" s="14"/>
      <c r="S784" s="14"/>
      <c r="T784" s="14"/>
      <c r="U784" s="14"/>
      <c r="V784" s="14"/>
      <c r="W784" s="14"/>
      <c r="X784" s="14"/>
      <c r="Y784" s="14"/>
      <c r="Z784" s="14"/>
    </row>
    <row r="785" spans="1:26" ht="12.75" customHeight="1">
      <c r="A785" s="19"/>
      <c r="B785" s="300"/>
      <c r="C785" s="19"/>
      <c r="D785" s="27"/>
      <c r="E785" s="20"/>
      <c r="F785" s="14"/>
      <c r="G785" s="14"/>
      <c r="H785" s="14"/>
      <c r="I785" s="14"/>
      <c r="J785" s="14"/>
      <c r="K785" s="14"/>
      <c r="L785" s="14"/>
      <c r="M785" s="14"/>
      <c r="N785" s="14"/>
      <c r="O785" s="14"/>
      <c r="P785" s="14"/>
      <c r="Q785" s="14"/>
      <c r="R785" s="14"/>
      <c r="S785" s="14"/>
      <c r="T785" s="14"/>
      <c r="U785" s="14"/>
      <c r="V785" s="14"/>
      <c r="W785" s="14"/>
      <c r="X785" s="14"/>
      <c r="Y785" s="14"/>
      <c r="Z785" s="14"/>
    </row>
    <row r="786" spans="1:26" ht="12.75" customHeight="1">
      <c r="A786" s="19"/>
      <c r="B786" s="300"/>
      <c r="C786" s="19"/>
      <c r="D786" s="27"/>
      <c r="E786" s="20"/>
      <c r="F786" s="14"/>
      <c r="G786" s="14"/>
      <c r="H786" s="14"/>
      <c r="I786" s="14"/>
      <c r="J786" s="14"/>
      <c r="K786" s="14"/>
      <c r="L786" s="14"/>
      <c r="M786" s="14"/>
      <c r="N786" s="14"/>
      <c r="O786" s="14"/>
      <c r="P786" s="14"/>
      <c r="Q786" s="14"/>
      <c r="R786" s="14"/>
      <c r="S786" s="14"/>
      <c r="T786" s="14"/>
      <c r="U786" s="14"/>
      <c r="V786" s="14"/>
      <c r="W786" s="14"/>
      <c r="X786" s="14"/>
      <c r="Y786" s="14"/>
      <c r="Z786" s="14"/>
    </row>
    <row r="787" spans="1:26" ht="12.75" customHeight="1">
      <c r="A787" s="19"/>
      <c r="B787" s="300"/>
      <c r="C787" s="19"/>
      <c r="D787" s="27"/>
      <c r="E787" s="20"/>
      <c r="F787" s="14"/>
      <c r="G787" s="14"/>
      <c r="H787" s="14"/>
      <c r="I787" s="14"/>
      <c r="J787" s="14"/>
      <c r="K787" s="14"/>
      <c r="L787" s="14"/>
      <c r="M787" s="14"/>
      <c r="N787" s="14"/>
      <c r="O787" s="14"/>
      <c r="P787" s="14"/>
      <c r="Q787" s="14"/>
      <c r="R787" s="14"/>
      <c r="S787" s="14"/>
      <c r="T787" s="14"/>
      <c r="U787" s="14"/>
      <c r="V787" s="14"/>
      <c r="W787" s="14"/>
      <c r="X787" s="14"/>
      <c r="Y787" s="14"/>
      <c r="Z787" s="14"/>
    </row>
    <row r="788" spans="1:26" ht="12.75" customHeight="1">
      <c r="A788" s="19"/>
      <c r="B788" s="300"/>
      <c r="C788" s="19"/>
      <c r="D788" s="27"/>
      <c r="E788" s="20"/>
      <c r="F788" s="14"/>
      <c r="G788" s="14"/>
      <c r="H788" s="14"/>
      <c r="I788" s="14"/>
      <c r="J788" s="14"/>
      <c r="K788" s="14"/>
      <c r="L788" s="14"/>
      <c r="M788" s="14"/>
      <c r="N788" s="14"/>
      <c r="O788" s="14"/>
      <c r="P788" s="14"/>
      <c r="Q788" s="14"/>
      <c r="R788" s="14"/>
      <c r="S788" s="14"/>
      <c r="T788" s="14"/>
      <c r="U788" s="14"/>
      <c r="V788" s="14"/>
      <c r="W788" s="14"/>
      <c r="X788" s="14"/>
      <c r="Y788" s="14"/>
      <c r="Z788" s="14"/>
    </row>
    <row r="789" spans="1:26" ht="12.75" customHeight="1">
      <c r="A789" s="19"/>
      <c r="B789" s="300"/>
      <c r="C789" s="19"/>
      <c r="D789" s="27"/>
      <c r="E789" s="20"/>
      <c r="F789" s="14"/>
      <c r="G789" s="14"/>
      <c r="H789" s="14"/>
      <c r="I789" s="14"/>
      <c r="J789" s="14"/>
      <c r="K789" s="14"/>
      <c r="L789" s="14"/>
      <c r="M789" s="14"/>
      <c r="N789" s="14"/>
      <c r="O789" s="14"/>
      <c r="P789" s="14"/>
      <c r="Q789" s="14"/>
      <c r="R789" s="14"/>
      <c r="S789" s="14"/>
      <c r="T789" s="14"/>
      <c r="U789" s="14"/>
      <c r="V789" s="14"/>
      <c r="W789" s="14"/>
      <c r="X789" s="14"/>
      <c r="Y789" s="14"/>
      <c r="Z789" s="14"/>
    </row>
    <row r="790" spans="1:26" ht="12.75" customHeight="1">
      <c r="A790" s="19"/>
      <c r="B790" s="300"/>
      <c r="C790" s="19"/>
      <c r="D790" s="27"/>
      <c r="E790" s="20"/>
      <c r="F790" s="14"/>
      <c r="G790" s="14"/>
      <c r="H790" s="14"/>
      <c r="I790" s="14"/>
      <c r="J790" s="14"/>
      <c r="K790" s="14"/>
      <c r="L790" s="14"/>
      <c r="M790" s="14"/>
      <c r="N790" s="14"/>
      <c r="O790" s="14"/>
      <c r="P790" s="14"/>
      <c r="Q790" s="14"/>
      <c r="R790" s="14"/>
      <c r="S790" s="14"/>
      <c r="T790" s="14"/>
      <c r="U790" s="14"/>
      <c r="V790" s="14"/>
      <c r="W790" s="14"/>
      <c r="X790" s="14"/>
      <c r="Y790" s="14"/>
      <c r="Z790" s="14"/>
    </row>
    <row r="791" spans="1:26" ht="12.75" customHeight="1">
      <c r="A791" s="19"/>
      <c r="B791" s="300"/>
      <c r="C791" s="19"/>
      <c r="D791" s="27"/>
      <c r="E791" s="20"/>
      <c r="F791" s="14"/>
      <c r="G791" s="14"/>
      <c r="H791" s="14"/>
      <c r="I791" s="14"/>
      <c r="J791" s="14"/>
      <c r="K791" s="14"/>
      <c r="L791" s="14"/>
      <c r="M791" s="14"/>
      <c r="N791" s="14"/>
      <c r="O791" s="14"/>
      <c r="P791" s="14"/>
      <c r="Q791" s="14"/>
      <c r="R791" s="14"/>
      <c r="S791" s="14"/>
      <c r="T791" s="14"/>
      <c r="U791" s="14"/>
      <c r="V791" s="14"/>
      <c r="W791" s="14"/>
      <c r="X791" s="14"/>
      <c r="Y791" s="14"/>
      <c r="Z791" s="14"/>
    </row>
    <row r="792" spans="1:26" ht="12.75" customHeight="1">
      <c r="A792" s="19"/>
      <c r="B792" s="300"/>
      <c r="C792" s="19"/>
      <c r="D792" s="27"/>
      <c r="E792" s="20"/>
      <c r="F792" s="14"/>
      <c r="G792" s="14"/>
      <c r="H792" s="14"/>
      <c r="I792" s="14"/>
      <c r="J792" s="14"/>
      <c r="K792" s="14"/>
      <c r="L792" s="14"/>
      <c r="M792" s="14"/>
      <c r="N792" s="14"/>
      <c r="O792" s="14"/>
      <c r="P792" s="14"/>
      <c r="Q792" s="14"/>
      <c r="R792" s="14"/>
      <c r="S792" s="14"/>
      <c r="T792" s="14"/>
      <c r="U792" s="14"/>
      <c r="V792" s="14"/>
      <c r="W792" s="14"/>
      <c r="X792" s="14"/>
      <c r="Y792" s="14"/>
      <c r="Z792" s="14"/>
    </row>
    <row r="793" spans="1:26" ht="12.75" customHeight="1">
      <c r="A793" s="19"/>
      <c r="B793" s="300"/>
      <c r="C793" s="19"/>
      <c r="D793" s="27"/>
      <c r="E793" s="20"/>
      <c r="F793" s="14"/>
      <c r="G793" s="14"/>
      <c r="H793" s="14"/>
      <c r="I793" s="14"/>
      <c r="J793" s="14"/>
      <c r="K793" s="14"/>
      <c r="L793" s="14"/>
      <c r="M793" s="14"/>
      <c r="N793" s="14"/>
      <c r="O793" s="14"/>
      <c r="P793" s="14"/>
      <c r="Q793" s="14"/>
      <c r="R793" s="14"/>
      <c r="S793" s="14"/>
      <c r="T793" s="14"/>
      <c r="U793" s="14"/>
      <c r="V793" s="14"/>
      <c r="W793" s="14"/>
      <c r="X793" s="14"/>
      <c r="Y793" s="14"/>
      <c r="Z793" s="14"/>
    </row>
    <row r="794" spans="1:26" ht="12.75" customHeight="1">
      <c r="A794" s="19"/>
      <c r="B794" s="300"/>
      <c r="C794" s="19"/>
      <c r="D794" s="27"/>
      <c r="E794" s="20"/>
      <c r="F794" s="14"/>
      <c r="G794" s="14"/>
      <c r="H794" s="14"/>
      <c r="I794" s="14"/>
      <c r="J794" s="14"/>
      <c r="K794" s="14"/>
      <c r="L794" s="14"/>
      <c r="M794" s="14"/>
      <c r="N794" s="14"/>
      <c r="O794" s="14"/>
      <c r="P794" s="14"/>
      <c r="Q794" s="14"/>
      <c r="R794" s="14"/>
      <c r="S794" s="14"/>
      <c r="T794" s="14"/>
      <c r="U794" s="14"/>
      <c r="V794" s="14"/>
      <c r="W794" s="14"/>
      <c r="X794" s="14"/>
      <c r="Y794" s="14"/>
      <c r="Z794" s="14"/>
    </row>
    <row r="795" spans="1:26" ht="12.75" customHeight="1">
      <c r="A795" s="19"/>
      <c r="B795" s="300"/>
      <c r="C795" s="19"/>
      <c r="D795" s="27"/>
      <c r="E795" s="20"/>
      <c r="F795" s="14"/>
      <c r="G795" s="14"/>
      <c r="H795" s="14"/>
      <c r="I795" s="14"/>
      <c r="J795" s="14"/>
      <c r="K795" s="14"/>
      <c r="L795" s="14"/>
      <c r="M795" s="14"/>
      <c r="N795" s="14"/>
      <c r="O795" s="14"/>
      <c r="P795" s="14"/>
      <c r="Q795" s="14"/>
      <c r="R795" s="14"/>
      <c r="S795" s="14"/>
      <c r="T795" s="14"/>
      <c r="U795" s="14"/>
      <c r="V795" s="14"/>
      <c r="W795" s="14"/>
      <c r="X795" s="14"/>
      <c r="Y795" s="14"/>
      <c r="Z795" s="14"/>
    </row>
    <row r="796" spans="1:26" ht="12.75" customHeight="1">
      <c r="A796" s="19"/>
      <c r="B796" s="300"/>
      <c r="C796" s="19"/>
      <c r="D796" s="27"/>
      <c r="E796" s="20"/>
      <c r="F796" s="14"/>
      <c r="G796" s="14"/>
      <c r="H796" s="14"/>
      <c r="I796" s="14"/>
      <c r="J796" s="14"/>
      <c r="K796" s="14"/>
      <c r="L796" s="14"/>
      <c r="M796" s="14"/>
      <c r="N796" s="14"/>
      <c r="O796" s="14"/>
      <c r="P796" s="14"/>
      <c r="Q796" s="14"/>
      <c r="R796" s="14"/>
      <c r="S796" s="14"/>
      <c r="T796" s="14"/>
      <c r="U796" s="14"/>
      <c r="V796" s="14"/>
      <c r="W796" s="14"/>
      <c r="X796" s="14"/>
      <c r="Y796" s="14"/>
      <c r="Z796" s="14"/>
    </row>
    <row r="797" spans="1:26" ht="12.75" customHeight="1">
      <c r="A797" s="19"/>
      <c r="B797" s="300"/>
      <c r="C797" s="19"/>
      <c r="D797" s="27"/>
      <c r="E797" s="20"/>
      <c r="F797" s="14"/>
      <c r="G797" s="14"/>
      <c r="H797" s="14"/>
      <c r="I797" s="14"/>
      <c r="J797" s="14"/>
      <c r="K797" s="14"/>
      <c r="L797" s="14"/>
      <c r="M797" s="14"/>
      <c r="N797" s="14"/>
      <c r="O797" s="14"/>
      <c r="P797" s="14"/>
      <c r="Q797" s="14"/>
      <c r="R797" s="14"/>
      <c r="S797" s="14"/>
      <c r="T797" s="14"/>
      <c r="U797" s="14"/>
      <c r="V797" s="14"/>
      <c r="W797" s="14"/>
      <c r="X797" s="14"/>
      <c r="Y797" s="14"/>
      <c r="Z797" s="14"/>
    </row>
    <row r="798" spans="1:26" ht="12.75" customHeight="1">
      <c r="A798" s="19"/>
      <c r="B798" s="300"/>
      <c r="C798" s="19"/>
      <c r="D798" s="27"/>
      <c r="E798" s="20"/>
      <c r="F798" s="14"/>
      <c r="G798" s="14"/>
      <c r="H798" s="14"/>
      <c r="I798" s="14"/>
      <c r="J798" s="14"/>
      <c r="K798" s="14"/>
      <c r="L798" s="14"/>
      <c r="M798" s="14"/>
      <c r="N798" s="14"/>
      <c r="O798" s="14"/>
      <c r="P798" s="14"/>
      <c r="Q798" s="14"/>
      <c r="R798" s="14"/>
      <c r="S798" s="14"/>
      <c r="T798" s="14"/>
      <c r="U798" s="14"/>
      <c r="V798" s="14"/>
      <c r="W798" s="14"/>
      <c r="X798" s="14"/>
      <c r="Y798" s="14"/>
      <c r="Z798" s="14"/>
    </row>
    <row r="799" spans="1:26" ht="12.75" customHeight="1">
      <c r="A799" s="19"/>
      <c r="B799" s="300"/>
      <c r="C799" s="19"/>
      <c r="D799" s="27"/>
      <c r="E799" s="20"/>
      <c r="F799" s="14"/>
      <c r="G799" s="14"/>
      <c r="H799" s="14"/>
      <c r="I799" s="14"/>
      <c r="J799" s="14"/>
      <c r="K799" s="14"/>
      <c r="L799" s="14"/>
      <c r="M799" s="14"/>
      <c r="N799" s="14"/>
      <c r="O799" s="14"/>
      <c r="P799" s="14"/>
      <c r="Q799" s="14"/>
      <c r="R799" s="14"/>
      <c r="S799" s="14"/>
      <c r="T799" s="14"/>
      <c r="U799" s="14"/>
      <c r="V799" s="14"/>
      <c r="W799" s="14"/>
      <c r="X799" s="14"/>
      <c r="Y799" s="14"/>
      <c r="Z799" s="14"/>
    </row>
    <row r="800" spans="1:26" ht="12.75" customHeight="1">
      <c r="A800" s="19"/>
      <c r="B800" s="300"/>
      <c r="C800" s="19"/>
      <c r="D800" s="27"/>
      <c r="E800" s="20"/>
      <c r="F800" s="14"/>
      <c r="G800" s="14"/>
      <c r="H800" s="14"/>
      <c r="I800" s="14"/>
      <c r="J800" s="14"/>
      <c r="K800" s="14"/>
      <c r="L800" s="14"/>
      <c r="M800" s="14"/>
      <c r="N800" s="14"/>
      <c r="O800" s="14"/>
      <c r="P800" s="14"/>
      <c r="Q800" s="14"/>
      <c r="R800" s="14"/>
      <c r="S800" s="14"/>
      <c r="T800" s="14"/>
      <c r="U800" s="14"/>
      <c r="V800" s="14"/>
      <c r="W800" s="14"/>
      <c r="X800" s="14"/>
      <c r="Y800" s="14"/>
      <c r="Z800" s="14"/>
    </row>
    <row r="801" spans="1:26" ht="12.75" customHeight="1">
      <c r="A801" s="19"/>
      <c r="B801" s="300"/>
      <c r="C801" s="19"/>
      <c r="D801" s="27"/>
      <c r="E801" s="20"/>
      <c r="F801" s="14"/>
      <c r="G801" s="14"/>
      <c r="H801" s="14"/>
      <c r="I801" s="14"/>
      <c r="J801" s="14"/>
      <c r="K801" s="14"/>
      <c r="L801" s="14"/>
      <c r="M801" s="14"/>
      <c r="N801" s="14"/>
      <c r="O801" s="14"/>
      <c r="P801" s="14"/>
      <c r="Q801" s="14"/>
      <c r="R801" s="14"/>
      <c r="S801" s="14"/>
      <c r="T801" s="14"/>
      <c r="U801" s="14"/>
      <c r="V801" s="14"/>
      <c r="W801" s="14"/>
      <c r="X801" s="14"/>
      <c r="Y801" s="14"/>
      <c r="Z801" s="14"/>
    </row>
    <row r="802" spans="1:26" ht="12.75" customHeight="1">
      <c r="A802" s="19"/>
      <c r="B802" s="300"/>
      <c r="C802" s="19"/>
      <c r="D802" s="27"/>
      <c r="E802" s="20"/>
      <c r="F802" s="14"/>
      <c r="G802" s="14"/>
      <c r="H802" s="14"/>
      <c r="I802" s="14"/>
      <c r="J802" s="14"/>
      <c r="K802" s="14"/>
      <c r="L802" s="14"/>
      <c r="M802" s="14"/>
      <c r="N802" s="14"/>
      <c r="O802" s="14"/>
      <c r="P802" s="14"/>
      <c r="Q802" s="14"/>
      <c r="R802" s="14"/>
      <c r="S802" s="14"/>
      <c r="T802" s="14"/>
      <c r="U802" s="14"/>
      <c r="V802" s="14"/>
      <c r="W802" s="14"/>
      <c r="X802" s="14"/>
      <c r="Y802" s="14"/>
      <c r="Z802" s="14"/>
    </row>
    <row r="803" spans="1:26" ht="12.75" customHeight="1">
      <c r="A803" s="19"/>
      <c r="B803" s="300"/>
      <c r="C803" s="19"/>
      <c r="D803" s="27"/>
      <c r="E803" s="20"/>
      <c r="F803" s="14"/>
      <c r="G803" s="14"/>
      <c r="H803" s="14"/>
      <c r="I803" s="14"/>
      <c r="J803" s="14"/>
      <c r="K803" s="14"/>
      <c r="L803" s="14"/>
      <c r="M803" s="14"/>
      <c r="N803" s="14"/>
      <c r="O803" s="14"/>
      <c r="P803" s="14"/>
      <c r="Q803" s="14"/>
      <c r="R803" s="14"/>
      <c r="S803" s="14"/>
      <c r="T803" s="14"/>
      <c r="U803" s="14"/>
      <c r="V803" s="14"/>
      <c r="W803" s="14"/>
      <c r="X803" s="14"/>
      <c r="Y803" s="14"/>
      <c r="Z803" s="14"/>
    </row>
    <row r="804" spans="1:26" ht="12.75" customHeight="1">
      <c r="A804" s="19"/>
      <c r="B804" s="300"/>
      <c r="C804" s="19"/>
      <c r="D804" s="27"/>
      <c r="E804" s="20"/>
      <c r="F804" s="14"/>
      <c r="G804" s="14"/>
      <c r="H804" s="14"/>
      <c r="I804" s="14"/>
      <c r="J804" s="14"/>
      <c r="K804" s="14"/>
      <c r="L804" s="14"/>
      <c r="M804" s="14"/>
      <c r="N804" s="14"/>
      <c r="O804" s="14"/>
      <c r="P804" s="14"/>
      <c r="Q804" s="14"/>
      <c r="R804" s="14"/>
      <c r="S804" s="14"/>
      <c r="T804" s="14"/>
      <c r="U804" s="14"/>
      <c r="V804" s="14"/>
      <c r="W804" s="14"/>
      <c r="X804" s="14"/>
      <c r="Y804" s="14"/>
      <c r="Z804" s="14"/>
    </row>
    <row r="805" spans="1:26" ht="12.75" customHeight="1">
      <c r="A805" s="19"/>
      <c r="B805" s="300"/>
      <c r="C805" s="19"/>
      <c r="D805" s="27"/>
      <c r="E805" s="20"/>
      <c r="F805" s="14"/>
      <c r="G805" s="14"/>
      <c r="H805" s="14"/>
      <c r="I805" s="14"/>
      <c r="J805" s="14"/>
      <c r="K805" s="14"/>
      <c r="L805" s="14"/>
      <c r="M805" s="14"/>
      <c r="N805" s="14"/>
      <c r="O805" s="14"/>
      <c r="P805" s="14"/>
      <c r="Q805" s="14"/>
      <c r="R805" s="14"/>
      <c r="S805" s="14"/>
      <c r="T805" s="14"/>
      <c r="U805" s="14"/>
      <c r="V805" s="14"/>
      <c r="W805" s="14"/>
      <c r="X805" s="14"/>
      <c r="Y805" s="14"/>
      <c r="Z805" s="14"/>
    </row>
    <row r="806" spans="1:26" ht="12.75" customHeight="1">
      <c r="A806" s="19"/>
      <c r="B806" s="300"/>
      <c r="C806" s="19"/>
      <c r="D806" s="27"/>
      <c r="E806" s="20"/>
      <c r="F806" s="14"/>
      <c r="G806" s="14"/>
      <c r="H806" s="14"/>
      <c r="I806" s="14"/>
      <c r="J806" s="14"/>
      <c r="K806" s="14"/>
      <c r="L806" s="14"/>
      <c r="M806" s="14"/>
      <c r="N806" s="14"/>
      <c r="O806" s="14"/>
      <c r="P806" s="14"/>
      <c r="Q806" s="14"/>
      <c r="R806" s="14"/>
      <c r="S806" s="14"/>
      <c r="T806" s="14"/>
      <c r="U806" s="14"/>
      <c r="V806" s="14"/>
      <c r="W806" s="14"/>
      <c r="X806" s="14"/>
      <c r="Y806" s="14"/>
      <c r="Z806" s="14"/>
    </row>
    <row r="807" spans="1:26" ht="12.75" customHeight="1">
      <c r="A807" s="19"/>
      <c r="B807" s="300"/>
      <c r="C807" s="19"/>
      <c r="D807" s="27"/>
      <c r="E807" s="20"/>
      <c r="F807" s="14"/>
      <c r="G807" s="14"/>
      <c r="H807" s="14"/>
      <c r="I807" s="14"/>
      <c r="J807" s="14"/>
      <c r="K807" s="14"/>
      <c r="L807" s="14"/>
      <c r="M807" s="14"/>
      <c r="N807" s="14"/>
      <c r="O807" s="14"/>
      <c r="P807" s="14"/>
      <c r="Q807" s="14"/>
      <c r="R807" s="14"/>
      <c r="S807" s="14"/>
      <c r="T807" s="14"/>
      <c r="U807" s="14"/>
      <c r="V807" s="14"/>
      <c r="W807" s="14"/>
      <c r="X807" s="14"/>
      <c r="Y807" s="14"/>
      <c r="Z807" s="14"/>
    </row>
    <row r="808" spans="1:26" ht="12.75" customHeight="1">
      <c r="A808" s="19"/>
      <c r="B808" s="300"/>
      <c r="C808" s="19"/>
      <c r="D808" s="27"/>
      <c r="E808" s="20"/>
      <c r="F808" s="14"/>
      <c r="G808" s="14"/>
      <c r="H808" s="14"/>
      <c r="I808" s="14"/>
      <c r="J808" s="14"/>
      <c r="K808" s="14"/>
      <c r="L808" s="14"/>
      <c r="M808" s="14"/>
      <c r="N808" s="14"/>
      <c r="O808" s="14"/>
      <c r="P808" s="14"/>
      <c r="Q808" s="14"/>
      <c r="R808" s="14"/>
      <c r="S808" s="14"/>
      <c r="T808" s="14"/>
      <c r="U808" s="14"/>
      <c r="V808" s="14"/>
      <c r="W808" s="14"/>
      <c r="X808" s="14"/>
      <c r="Y808" s="14"/>
      <c r="Z808" s="14"/>
    </row>
    <row r="809" spans="1:26" ht="12.75" customHeight="1">
      <c r="A809" s="19"/>
      <c r="B809" s="300"/>
      <c r="C809" s="19"/>
      <c r="D809" s="27"/>
      <c r="E809" s="20"/>
      <c r="F809" s="14"/>
      <c r="G809" s="14"/>
      <c r="H809" s="14"/>
      <c r="I809" s="14"/>
      <c r="J809" s="14"/>
      <c r="K809" s="14"/>
      <c r="L809" s="14"/>
      <c r="M809" s="14"/>
      <c r="N809" s="14"/>
      <c r="O809" s="14"/>
      <c r="P809" s="14"/>
      <c r="Q809" s="14"/>
      <c r="R809" s="14"/>
      <c r="S809" s="14"/>
      <c r="T809" s="14"/>
      <c r="U809" s="14"/>
      <c r="V809" s="14"/>
      <c r="W809" s="14"/>
      <c r="X809" s="14"/>
      <c r="Y809" s="14"/>
      <c r="Z809" s="14"/>
    </row>
    <row r="810" spans="1:26" ht="12.75" customHeight="1">
      <c r="A810" s="19"/>
      <c r="B810" s="300"/>
      <c r="C810" s="19"/>
      <c r="D810" s="27"/>
      <c r="E810" s="20"/>
      <c r="F810" s="14"/>
      <c r="G810" s="14"/>
      <c r="H810" s="14"/>
      <c r="I810" s="14"/>
      <c r="J810" s="14"/>
      <c r="K810" s="14"/>
      <c r="L810" s="14"/>
      <c r="M810" s="14"/>
      <c r="N810" s="14"/>
      <c r="O810" s="14"/>
      <c r="P810" s="14"/>
      <c r="Q810" s="14"/>
      <c r="R810" s="14"/>
      <c r="S810" s="14"/>
      <c r="T810" s="14"/>
      <c r="U810" s="14"/>
      <c r="V810" s="14"/>
      <c r="W810" s="14"/>
      <c r="X810" s="14"/>
      <c r="Y810" s="14"/>
      <c r="Z810" s="14"/>
    </row>
    <row r="811" spans="1:26" ht="12.75" customHeight="1">
      <c r="A811" s="19"/>
      <c r="B811" s="300"/>
      <c r="C811" s="19"/>
      <c r="D811" s="27"/>
      <c r="E811" s="20"/>
      <c r="F811" s="14"/>
      <c r="G811" s="14"/>
      <c r="H811" s="14"/>
      <c r="I811" s="14"/>
      <c r="J811" s="14"/>
      <c r="K811" s="14"/>
      <c r="L811" s="14"/>
      <c r="M811" s="14"/>
      <c r="N811" s="14"/>
      <c r="O811" s="14"/>
      <c r="P811" s="14"/>
      <c r="Q811" s="14"/>
      <c r="R811" s="14"/>
      <c r="S811" s="14"/>
      <c r="T811" s="14"/>
      <c r="U811" s="14"/>
      <c r="V811" s="14"/>
      <c r="W811" s="14"/>
      <c r="X811" s="14"/>
      <c r="Y811" s="14"/>
      <c r="Z811" s="14"/>
    </row>
    <row r="812" spans="1:26" ht="12.75" customHeight="1">
      <c r="A812" s="19"/>
      <c r="B812" s="300"/>
      <c r="C812" s="19"/>
      <c r="D812" s="27"/>
      <c r="E812" s="20"/>
      <c r="F812" s="14"/>
      <c r="G812" s="14"/>
      <c r="H812" s="14"/>
      <c r="I812" s="14"/>
      <c r="J812" s="14"/>
      <c r="K812" s="14"/>
      <c r="L812" s="14"/>
      <c r="M812" s="14"/>
      <c r="N812" s="14"/>
      <c r="O812" s="14"/>
      <c r="P812" s="14"/>
      <c r="Q812" s="14"/>
      <c r="R812" s="14"/>
      <c r="S812" s="14"/>
      <c r="T812" s="14"/>
      <c r="U812" s="14"/>
      <c r="V812" s="14"/>
      <c r="W812" s="14"/>
      <c r="X812" s="14"/>
      <c r="Y812" s="14"/>
      <c r="Z812" s="14"/>
    </row>
    <row r="813" spans="1:26" ht="12.75" customHeight="1">
      <c r="A813" s="19"/>
      <c r="B813" s="300"/>
      <c r="C813" s="19"/>
      <c r="D813" s="27"/>
      <c r="E813" s="20"/>
      <c r="F813" s="14"/>
      <c r="G813" s="14"/>
      <c r="H813" s="14"/>
      <c r="I813" s="14"/>
      <c r="J813" s="14"/>
      <c r="K813" s="14"/>
      <c r="L813" s="14"/>
      <c r="M813" s="14"/>
      <c r="N813" s="14"/>
      <c r="O813" s="14"/>
      <c r="P813" s="14"/>
      <c r="Q813" s="14"/>
      <c r="R813" s="14"/>
      <c r="S813" s="14"/>
      <c r="T813" s="14"/>
      <c r="U813" s="14"/>
      <c r="V813" s="14"/>
      <c r="W813" s="14"/>
      <c r="X813" s="14"/>
      <c r="Y813" s="14"/>
      <c r="Z813" s="14"/>
    </row>
    <row r="814" spans="1:26" ht="12.75" customHeight="1">
      <c r="A814" s="19"/>
      <c r="B814" s="300"/>
      <c r="C814" s="19"/>
      <c r="D814" s="27"/>
      <c r="E814" s="20"/>
      <c r="F814" s="14"/>
      <c r="G814" s="14"/>
      <c r="H814" s="14"/>
      <c r="I814" s="14"/>
      <c r="J814" s="14"/>
      <c r="K814" s="14"/>
      <c r="L814" s="14"/>
      <c r="M814" s="14"/>
      <c r="N814" s="14"/>
      <c r="O814" s="14"/>
      <c r="P814" s="14"/>
      <c r="Q814" s="14"/>
      <c r="R814" s="14"/>
      <c r="S814" s="14"/>
      <c r="T814" s="14"/>
      <c r="U814" s="14"/>
      <c r="V814" s="14"/>
      <c r="W814" s="14"/>
      <c r="X814" s="14"/>
      <c r="Y814" s="14"/>
      <c r="Z814" s="14"/>
    </row>
    <row r="815" spans="1:26" ht="12.75" customHeight="1">
      <c r="A815" s="19"/>
      <c r="B815" s="300"/>
      <c r="C815" s="19"/>
      <c r="D815" s="27"/>
      <c r="E815" s="20"/>
      <c r="F815" s="14"/>
      <c r="G815" s="14"/>
      <c r="H815" s="14"/>
      <c r="I815" s="14"/>
      <c r="J815" s="14"/>
      <c r="K815" s="14"/>
      <c r="L815" s="14"/>
      <c r="M815" s="14"/>
      <c r="N815" s="14"/>
      <c r="O815" s="14"/>
      <c r="P815" s="14"/>
      <c r="Q815" s="14"/>
      <c r="R815" s="14"/>
      <c r="S815" s="14"/>
      <c r="T815" s="14"/>
      <c r="U815" s="14"/>
      <c r="V815" s="14"/>
      <c r="W815" s="14"/>
      <c r="X815" s="14"/>
      <c r="Y815" s="14"/>
      <c r="Z815" s="14"/>
    </row>
    <row r="816" spans="1:26" ht="12.75" customHeight="1">
      <c r="A816" s="19"/>
      <c r="B816" s="300"/>
      <c r="C816" s="19"/>
      <c r="D816" s="27"/>
      <c r="E816" s="20"/>
      <c r="F816" s="14"/>
      <c r="G816" s="14"/>
      <c r="H816" s="14"/>
      <c r="I816" s="14"/>
      <c r="J816" s="14"/>
      <c r="K816" s="14"/>
      <c r="L816" s="14"/>
      <c r="M816" s="14"/>
      <c r="N816" s="14"/>
      <c r="O816" s="14"/>
      <c r="P816" s="14"/>
      <c r="Q816" s="14"/>
      <c r="R816" s="14"/>
      <c r="S816" s="14"/>
      <c r="T816" s="14"/>
      <c r="U816" s="14"/>
      <c r="V816" s="14"/>
      <c r="W816" s="14"/>
      <c r="X816" s="14"/>
      <c r="Y816" s="14"/>
      <c r="Z816" s="14"/>
    </row>
    <row r="817" spans="1:26" ht="12.75" customHeight="1">
      <c r="A817" s="19"/>
      <c r="B817" s="300"/>
      <c r="C817" s="19"/>
      <c r="D817" s="27"/>
      <c r="E817" s="20"/>
      <c r="F817" s="14"/>
      <c r="G817" s="14"/>
      <c r="H817" s="14"/>
      <c r="I817" s="14"/>
      <c r="J817" s="14"/>
      <c r="K817" s="14"/>
      <c r="L817" s="14"/>
      <c r="M817" s="14"/>
      <c r="N817" s="14"/>
      <c r="O817" s="14"/>
      <c r="P817" s="14"/>
      <c r="Q817" s="14"/>
      <c r="R817" s="14"/>
      <c r="S817" s="14"/>
      <c r="T817" s="14"/>
      <c r="U817" s="14"/>
      <c r="V817" s="14"/>
      <c r="W817" s="14"/>
      <c r="X817" s="14"/>
      <c r="Y817" s="14"/>
      <c r="Z817" s="14"/>
    </row>
    <row r="818" spans="1:26" ht="12.75" customHeight="1">
      <c r="A818" s="19"/>
      <c r="B818" s="300"/>
      <c r="C818" s="19"/>
      <c r="D818" s="27"/>
      <c r="E818" s="20"/>
      <c r="F818" s="14"/>
      <c r="G818" s="14"/>
      <c r="H818" s="14"/>
      <c r="I818" s="14"/>
      <c r="J818" s="14"/>
      <c r="K818" s="14"/>
      <c r="L818" s="14"/>
      <c r="M818" s="14"/>
      <c r="N818" s="14"/>
      <c r="O818" s="14"/>
      <c r="P818" s="14"/>
      <c r="Q818" s="14"/>
      <c r="R818" s="14"/>
      <c r="S818" s="14"/>
      <c r="T818" s="14"/>
      <c r="U818" s="14"/>
      <c r="V818" s="14"/>
      <c r="W818" s="14"/>
      <c r="X818" s="14"/>
      <c r="Y818" s="14"/>
      <c r="Z818" s="14"/>
    </row>
    <row r="819" spans="1:26" ht="12.75" customHeight="1">
      <c r="A819" s="19"/>
      <c r="B819" s="300"/>
      <c r="C819" s="19"/>
      <c r="D819" s="27"/>
      <c r="E819" s="20"/>
      <c r="F819" s="14"/>
      <c r="G819" s="14"/>
      <c r="H819" s="14"/>
      <c r="I819" s="14"/>
      <c r="J819" s="14"/>
      <c r="K819" s="14"/>
      <c r="L819" s="14"/>
      <c r="M819" s="14"/>
      <c r="N819" s="14"/>
      <c r="O819" s="14"/>
      <c r="P819" s="14"/>
      <c r="Q819" s="14"/>
      <c r="R819" s="14"/>
      <c r="S819" s="14"/>
      <c r="T819" s="14"/>
      <c r="U819" s="14"/>
      <c r="V819" s="14"/>
      <c r="W819" s="14"/>
      <c r="X819" s="14"/>
      <c r="Y819" s="14"/>
      <c r="Z819" s="14"/>
    </row>
    <row r="820" spans="1:26" ht="12.75" customHeight="1">
      <c r="A820" s="19"/>
      <c r="B820" s="300"/>
      <c r="C820" s="19"/>
      <c r="D820" s="27"/>
      <c r="E820" s="20"/>
      <c r="F820" s="14"/>
      <c r="G820" s="14"/>
      <c r="H820" s="14"/>
      <c r="I820" s="14"/>
      <c r="J820" s="14"/>
      <c r="K820" s="14"/>
      <c r="L820" s="14"/>
      <c r="M820" s="14"/>
      <c r="N820" s="14"/>
      <c r="O820" s="14"/>
      <c r="P820" s="14"/>
      <c r="Q820" s="14"/>
      <c r="R820" s="14"/>
      <c r="S820" s="14"/>
      <c r="T820" s="14"/>
      <c r="U820" s="14"/>
      <c r="V820" s="14"/>
      <c r="W820" s="14"/>
      <c r="X820" s="14"/>
      <c r="Y820" s="14"/>
      <c r="Z820" s="14"/>
    </row>
    <row r="821" spans="1:26" ht="12.75" customHeight="1">
      <c r="A821" s="19"/>
      <c r="B821" s="300"/>
      <c r="C821" s="19"/>
      <c r="D821" s="27"/>
      <c r="E821" s="20"/>
      <c r="F821" s="14"/>
      <c r="G821" s="14"/>
      <c r="H821" s="14"/>
      <c r="I821" s="14"/>
      <c r="J821" s="14"/>
      <c r="K821" s="14"/>
      <c r="L821" s="14"/>
      <c r="M821" s="14"/>
      <c r="N821" s="14"/>
      <c r="O821" s="14"/>
      <c r="P821" s="14"/>
      <c r="Q821" s="14"/>
      <c r="R821" s="14"/>
      <c r="S821" s="14"/>
      <c r="T821" s="14"/>
      <c r="U821" s="14"/>
      <c r="V821" s="14"/>
      <c r="W821" s="14"/>
      <c r="X821" s="14"/>
      <c r="Y821" s="14"/>
      <c r="Z821" s="14"/>
    </row>
    <row r="822" spans="1:26" ht="12.75" customHeight="1">
      <c r="A822" s="19"/>
      <c r="B822" s="300"/>
      <c r="C822" s="19"/>
      <c r="D822" s="27"/>
      <c r="E822" s="20"/>
      <c r="F822" s="14"/>
      <c r="G822" s="14"/>
      <c r="H822" s="14"/>
      <c r="I822" s="14"/>
      <c r="J822" s="14"/>
      <c r="K822" s="14"/>
      <c r="L822" s="14"/>
      <c r="M822" s="14"/>
      <c r="N822" s="14"/>
      <c r="O822" s="14"/>
      <c r="P822" s="14"/>
      <c r="Q822" s="14"/>
      <c r="R822" s="14"/>
      <c r="S822" s="14"/>
      <c r="T822" s="14"/>
      <c r="U822" s="14"/>
      <c r="V822" s="14"/>
      <c r="W822" s="14"/>
      <c r="X822" s="14"/>
      <c r="Y822" s="14"/>
      <c r="Z822" s="14"/>
    </row>
    <row r="823" spans="1:26" ht="12.75" customHeight="1">
      <c r="A823" s="19"/>
      <c r="B823" s="300"/>
      <c r="C823" s="19"/>
      <c r="D823" s="27"/>
      <c r="E823" s="20"/>
      <c r="F823" s="14"/>
      <c r="G823" s="14"/>
      <c r="H823" s="14"/>
      <c r="I823" s="14"/>
      <c r="J823" s="14"/>
      <c r="K823" s="14"/>
      <c r="L823" s="14"/>
      <c r="M823" s="14"/>
      <c r="N823" s="14"/>
      <c r="O823" s="14"/>
      <c r="P823" s="14"/>
      <c r="Q823" s="14"/>
      <c r="R823" s="14"/>
      <c r="S823" s="14"/>
      <c r="T823" s="14"/>
      <c r="U823" s="14"/>
      <c r="V823" s="14"/>
      <c r="W823" s="14"/>
      <c r="X823" s="14"/>
      <c r="Y823" s="14"/>
      <c r="Z823" s="14"/>
    </row>
    <row r="824" spans="1:26" ht="12.75" customHeight="1">
      <c r="A824" s="19"/>
      <c r="B824" s="300"/>
      <c r="C824" s="19"/>
      <c r="D824" s="27"/>
      <c r="E824" s="20"/>
      <c r="F824" s="14"/>
      <c r="G824" s="14"/>
      <c r="H824" s="14"/>
      <c r="I824" s="14"/>
      <c r="J824" s="14"/>
      <c r="K824" s="14"/>
      <c r="L824" s="14"/>
      <c r="M824" s="14"/>
      <c r="N824" s="14"/>
      <c r="O824" s="14"/>
      <c r="P824" s="14"/>
      <c r="Q824" s="14"/>
      <c r="R824" s="14"/>
      <c r="S824" s="14"/>
      <c r="T824" s="14"/>
      <c r="U824" s="14"/>
      <c r="V824" s="14"/>
      <c r="W824" s="14"/>
      <c r="X824" s="14"/>
      <c r="Y824" s="14"/>
      <c r="Z824" s="14"/>
    </row>
    <row r="825" spans="1:26" ht="12.75" customHeight="1">
      <c r="A825" s="19"/>
      <c r="B825" s="300"/>
      <c r="C825" s="19"/>
      <c r="D825" s="27"/>
      <c r="E825" s="20"/>
      <c r="F825" s="14"/>
      <c r="G825" s="14"/>
      <c r="H825" s="14"/>
      <c r="I825" s="14"/>
      <c r="J825" s="14"/>
      <c r="K825" s="14"/>
      <c r="L825" s="14"/>
      <c r="M825" s="14"/>
      <c r="N825" s="14"/>
      <c r="O825" s="14"/>
      <c r="P825" s="14"/>
      <c r="Q825" s="14"/>
      <c r="R825" s="14"/>
      <c r="S825" s="14"/>
      <c r="T825" s="14"/>
      <c r="U825" s="14"/>
      <c r="V825" s="14"/>
      <c r="W825" s="14"/>
      <c r="X825" s="14"/>
      <c r="Y825" s="14"/>
      <c r="Z825" s="14"/>
    </row>
    <row r="826" spans="1:26" ht="12.75" customHeight="1">
      <c r="A826" s="19"/>
      <c r="B826" s="300"/>
      <c r="C826" s="19"/>
      <c r="D826" s="27"/>
      <c r="E826" s="20"/>
      <c r="F826" s="14"/>
      <c r="G826" s="14"/>
      <c r="H826" s="14"/>
      <c r="I826" s="14"/>
      <c r="J826" s="14"/>
      <c r="K826" s="14"/>
      <c r="L826" s="14"/>
      <c r="M826" s="14"/>
      <c r="N826" s="14"/>
      <c r="O826" s="14"/>
      <c r="P826" s="14"/>
      <c r="Q826" s="14"/>
      <c r="R826" s="14"/>
      <c r="S826" s="14"/>
      <c r="T826" s="14"/>
      <c r="U826" s="14"/>
      <c r="V826" s="14"/>
      <c r="W826" s="14"/>
      <c r="X826" s="14"/>
      <c r="Y826" s="14"/>
      <c r="Z826" s="14"/>
    </row>
    <row r="827" spans="1:26" ht="12.75" customHeight="1">
      <c r="A827" s="19"/>
      <c r="B827" s="300"/>
      <c r="C827" s="19"/>
      <c r="D827" s="27"/>
      <c r="E827" s="20"/>
      <c r="F827" s="14"/>
      <c r="G827" s="14"/>
      <c r="H827" s="14"/>
      <c r="I827" s="14"/>
      <c r="J827" s="14"/>
      <c r="K827" s="14"/>
      <c r="L827" s="14"/>
      <c r="M827" s="14"/>
      <c r="N827" s="14"/>
      <c r="O827" s="14"/>
      <c r="P827" s="14"/>
      <c r="Q827" s="14"/>
      <c r="R827" s="14"/>
      <c r="S827" s="14"/>
      <c r="T827" s="14"/>
      <c r="U827" s="14"/>
      <c r="V827" s="14"/>
      <c r="W827" s="14"/>
      <c r="X827" s="14"/>
      <c r="Y827" s="14"/>
      <c r="Z827" s="14"/>
    </row>
    <row r="828" spans="1:26" ht="12.75" customHeight="1">
      <c r="A828" s="19"/>
      <c r="B828" s="300"/>
      <c r="C828" s="19"/>
      <c r="D828" s="27"/>
      <c r="E828" s="20"/>
      <c r="F828" s="14"/>
      <c r="G828" s="14"/>
      <c r="H828" s="14"/>
      <c r="I828" s="14"/>
      <c r="J828" s="14"/>
      <c r="K828" s="14"/>
      <c r="L828" s="14"/>
      <c r="M828" s="14"/>
      <c r="N828" s="14"/>
      <c r="O828" s="14"/>
      <c r="P828" s="14"/>
      <c r="Q828" s="14"/>
      <c r="R828" s="14"/>
      <c r="S828" s="14"/>
      <c r="T828" s="14"/>
      <c r="U828" s="14"/>
      <c r="V828" s="14"/>
      <c r="W828" s="14"/>
      <c r="X828" s="14"/>
      <c r="Y828" s="14"/>
      <c r="Z828" s="14"/>
    </row>
    <row r="829" spans="1:26" ht="12.75" customHeight="1">
      <c r="A829" s="19"/>
      <c r="B829" s="300"/>
      <c r="C829" s="19"/>
      <c r="D829" s="27"/>
      <c r="E829" s="20"/>
      <c r="F829" s="14"/>
      <c r="G829" s="14"/>
      <c r="H829" s="14"/>
      <c r="I829" s="14"/>
      <c r="J829" s="14"/>
      <c r="K829" s="14"/>
      <c r="L829" s="14"/>
      <c r="M829" s="14"/>
      <c r="N829" s="14"/>
      <c r="O829" s="14"/>
      <c r="P829" s="14"/>
      <c r="Q829" s="14"/>
      <c r="R829" s="14"/>
      <c r="S829" s="14"/>
      <c r="T829" s="14"/>
      <c r="U829" s="14"/>
      <c r="V829" s="14"/>
      <c r="W829" s="14"/>
      <c r="X829" s="14"/>
      <c r="Y829" s="14"/>
      <c r="Z829" s="14"/>
    </row>
    <row r="830" spans="1:26" ht="12.75" customHeight="1">
      <c r="A830" s="19"/>
      <c r="B830" s="300"/>
      <c r="C830" s="19"/>
      <c r="D830" s="27"/>
      <c r="E830" s="20"/>
      <c r="F830" s="14"/>
      <c r="G830" s="14"/>
      <c r="H830" s="14"/>
      <c r="I830" s="14"/>
      <c r="J830" s="14"/>
      <c r="K830" s="14"/>
      <c r="L830" s="14"/>
      <c r="M830" s="14"/>
      <c r="N830" s="14"/>
      <c r="O830" s="14"/>
      <c r="P830" s="14"/>
      <c r="Q830" s="14"/>
      <c r="R830" s="14"/>
      <c r="S830" s="14"/>
      <c r="T830" s="14"/>
      <c r="U830" s="14"/>
      <c r="V830" s="14"/>
      <c r="W830" s="14"/>
      <c r="X830" s="14"/>
      <c r="Y830" s="14"/>
      <c r="Z830" s="14"/>
    </row>
    <row r="831" spans="1:26" ht="12.75" customHeight="1">
      <c r="A831" s="19"/>
      <c r="B831" s="300"/>
      <c r="C831" s="19"/>
      <c r="D831" s="27"/>
      <c r="E831" s="20"/>
      <c r="F831" s="14"/>
      <c r="G831" s="14"/>
      <c r="H831" s="14"/>
      <c r="I831" s="14"/>
      <c r="J831" s="14"/>
      <c r="K831" s="14"/>
      <c r="L831" s="14"/>
      <c r="M831" s="14"/>
      <c r="N831" s="14"/>
      <c r="O831" s="14"/>
      <c r="P831" s="14"/>
      <c r="Q831" s="14"/>
      <c r="R831" s="14"/>
      <c r="S831" s="14"/>
      <c r="T831" s="14"/>
      <c r="U831" s="14"/>
      <c r="V831" s="14"/>
      <c r="W831" s="14"/>
      <c r="X831" s="14"/>
      <c r="Y831" s="14"/>
      <c r="Z831" s="14"/>
    </row>
    <row r="832" spans="1:26" ht="12.75" customHeight="1">
      <c r="A832" s="19"/>
      <c r="B832" s="300"/>
      <c r="C832" s="19"/>
      <c r="D832" s="27"/>
      <c r="E832" s="20"/>
      <c r="F832" s="14"/>
      <c r="G832" s="14"/>
      <c r="H832" s="14"/>
      <c r="I832" s="14"/>
      <c r="J832" s="14"/>
      <c r="K832" s="14"/>
      <c r="L832" s="14"/>
      <c r="M832" s="14"/>
      <c r="N832" s="14"/>
      <c r="O832" s="14"/>
      <c r="P832" s="14"/>
      <c r="Q832" s="14"/>
      <c r="R832" s="14"/>
      <c r="S832" s="14"/>
      <c r="T832" s="14"/>
      <c r="U832" s="14"/>
      <c r="V832" s="14"/>
      <c r="W832" s="14"/>
      <c r="X832" s="14"/>
      <c r="Y832" s="14"/>
      <c r="Z832" s="14"/>
    </row>
    <row r="833" spans="1:26" ht="12.75" customHeight="1">
      <c r="A833" s="19"/>
      <c r="B833" s="300"/>
      <c r="C833" s="19"/>
      <c r="D833" s="27"/>
      <c r="E833" s="20"/>
      <c r="F833" s="14"/>
      <c r="G833" s="14"/>
      <c r="H833" s="14"/>
      <c r="I833" s="14"/>
      <c r="J833" s="14"/>
      <c r="K833" s="14"/>
      <c r="L833" s="14"/>
      <c r="M833" s="14"/>
      <c r="N833" s="14"/>
      <c r="O833" s="14"/>
      <c r="P833" s="14"/>
      <c r="Q833" s="14"/>
      <c r="R833" s="14"/>
      <c r="S833" s="14"/>
      <c r="T833" s="14"/>
      <c r="U833" s="14"/>
      <c r="V833" s="14"/>
      <c r="W833" s="14"/>
      <c r="X833" s="14"/>
      <c r="Y833" s="14"/>
      <c r="Z833" s="14"/>
    </row>
    <row r="834" spans="1:26" ht="12.75" customHeight="1">
      <c r="A834" s="19"/>
      <c r="B834" s="300"/>
      <c r="C834" s="19"/>
      <c r="D834" s="27"/>
      <c r="E834" s="20"/>
      <c r="F834" s="14"/>
      <c r="G834" s="14"/>
      <c r="H834" s="14"/>
      <c r="I834" s="14"/>
      <c r="J834" s="14"/>
      <c r="K834" s="14"/>
      <c r="L834" s="14"/>
      <c r="M834" s="14"/>
      <c r="N834" s="14"/>
      <c r="O834" s="14"/>
      <c r="P834" s="14"/>
      <c r="Q834" s="14"/>
      <c r="R834" s="14"/>
      <c r="S834" s="14"/>
      <c r="T834" s="14"/>
      <c r="U834" s="14"/>
      <c r="V834" s="14"/>
      <c r="W834" s="14"/>
      <c r="X834" s="14"/>
      <c r="Y834" s="14"/>
      <c r="Z834" s="14"/>
    </row>
    <row r="835" spans="1:26" ht="12.75" customHeight="1">
      <c r="A835" s="19"/>
      <c r="B835" s="300"/>
      <c r="C835" s="19"/>
      <c r="D835" s="27"/>
      <c r="E835" s="20"/>
      <c r="F835" s="14"/>
      <c r="G835" s="14"/>
      <c r="H835" s="14"/>
      <c r="I835" s="14"/>
      <c r="J835" s="14"/>
      <c r="K835" s="14"/>
      <c r="L835" s="14"/>
      <c r="M835" s="14"/>
      <c r="N835" s="14"/>
      <c r="O835" s="14"/>
      <c r="P835" s="14"/>
      <c r="Q835" s="14"/>
      <c r="R835" s="14"/>
      <c r="S835" s="14"/>
      <c r="T835" s="14"/>
      <c r="U835" s="14"/>
      <c r="V835" s="14"/>
      <c r="W835" s="14"/>
      <c r="X835" s="14"/>
      <c r="Y835" s="14"/>
      <c r="Z835" s="14"/>
    </row>
    <row r="836" spans="1:26" ht="12.75" customHeight="1">
      <c r="A836" s="19"/>
      <c r="B836" s="300"/>
      <c r="C836" s="19"/>
      <c r="D836" s="27"/>
      <c r="E836" s="20"/>
      <c r="F836" s="14"/>
      <c r="G836" s="14"/>
      <c r="H836" s="14"/>
      <c r="I836" s="14"/>
      <c r="J836" s="14"/>
      <c r="K836" s="14"/>
      <c r="L836" s="14"/>
      <c r="M836" s="14"/>
      <c r="N836" s="14"/>
      <c r="O836" s="14"/>
      <c r="P836" s="14"/>
      <c r="Q836" s="14"/>
      <c r="R836" s="14"/>
      <c r="S836" s="14"/>
      <c r="T836" s="14"/>
      <c r="U836" s="14"/>
      <c r="V836" s="14"/>
      <c r="W836" s="14"/>
      <c r="X836" s="14"/>
      <c r="Y836" s="14"/>
      <c r="Z836" s="14"/>
    </row>
    <row r="837" spans="1:26" ht="12.75" customHeight="1">
      <c r="A837" s="19"/>
      <c r="B837" s="300"/>
      <c r="C837" s="19"/>
      <c r="D837" s="27"/>
      <c r="E837" s="20"/>
      <c r="F837" s="14"/>
      <c r="G837" s="14"/>
      <c r="H837" s="14"/>
      <c r="I837" s="14"/>
      <c r="J837" s="14"/>
      <c r="K837" s="14"/>
      <c r="L837" s="14"/>
      <c r="M837" s="14"/>
      <c r="N837" s="14"/>
      <c r="O837" s="14"/>
      <c r="P837" s="14"/>
      <c r="Q837" s="14"/>
      <c r="R837" s="14"/>
      <c r="S837" s="14"/>
      <c r="T837" s="14"/>
      <c r="U837" s="14"/>
      <c r="V837" s="14"/>
      <c r="W837" s="14"/>
      <c r="X837" s="14"/>
      <c r="Y837" s="14"/>
      <c r="Z837" s="14"/>
    </row>
    <row r="838" spans="1:26" ht="12.75" customHeight="1">
      <c r="A838" s="19"/>
      <c r="B838" s="300"/>
      <c r="C838" s="19"/>
      <c r="D838" s="27"/>
      <c r="E838" s="20"/>
      <c r="F838" s="14"/>
      <c r="G838" s="14"/>
      <c r="H838" s="14"/>
      <c r="I838" s="14"/>
      <c r="J838" s="14"/>
      <c r="K838" s="14"/>
      <c r="L838" s="14"/>
      <c r="M838" s="14"/>
      <c r="N838" s="14"/>
      <c r="O838" s="14"/>
      <c r="P838" s="14"/>
      <c r="Q838" s="14"/>
      <c r="R838" s="14"/>
      <c r="S838" s="14"/>
      <c r="T838" s="14"/>
      <c r="U838" s="14"/>
      <c r="V838" s="14"/>
      <c r="W838" s="14"/>
      <c r="X838" s="14"/>
      <c r="Y838" s="14"/>
      <c r="Z838" s="14"/>
    </row>
    <row r="839" spans="1:26" ht="12.75" customHeight="1">
      <c r="A839" s="19"/>
      <c r="B839" s="300"/>
      <c r="C839" s="19"/>
      <c r="D839" s="27"/>
      <c r="E839" s="20"/>
      <c r="F839" s="14"/>
      <c r="G839" s="14"/>
      <c r="H839" s="14"/>
      <c r="I839" s="14"/>
      <c r="J839" s="14"/>
      <c r="K839" s="14"/>
      <c r="L839" s="14"/>
      <c r="M839" s="14"/>
      <c r="N839" s="14"/>
      <c r="O839" s="14"/>
      <c r="P839" s="14"/>
      <c r="Q839" s="14"/>
      <c r="R839" s="14"/>
      <c r="S839" s="14"/>
      <c r="T839" s="14"/>
      <c r="U839" s="14"/>
      <c r="V839" s="14"/>
      <c r="W839" s="14"/>
      <c r="X839" s="14"/>
      <c r="Y839" s="14"/>
      <c r="Z839" s="14"/>
    </row>
    <row r="840" spans="1:26" ht="12.75" customHeight="1">
      <c r="A840" s="19"/>
      <c r="B840" s="300"/>
      <c r="C840" s="19"/>
      <c r="D840" s="27"/>
      <c r="E840" s="20"/>
      <c r="F840" s="14"/>
      <c r="G840" s="14"/>
      <c r="H840" s="14"/>
      <c r="I840" s="14"/>
      <c r="J840" s="14"/>
      <c r="K840" s="14"/>
      <c r="L840" s="14"/>
      <c r="M840" s="14"/>
      <c r="N840" s="14"/>
      <c r="O840" s="14"/>
      <c r="P840" s="14"/>
      <c r="Q840" s="14"/>
      <c r="R840" s="14"/>
      <c r="S840" s="14"/>
      <c r="T840" s="14"/>
      <c r="U840" s="14"/>
      <c r="V840" s="14"/>
      <c r="W840" s="14"/>
      <c r="X840" s="14"/>
      <c r="Y840" s="14"/>
      <c r="Z840" s="14"/>
    </row>
    <row r="841" spans="1:26" ht="12.75" customHeight="1">
      <c r="A841" s="19"/>
      <c r="B841" s="300"/>
      <c r="C841" s="19"/>
      <c r="D841" s="27"/>
      <c r="E841" s="20"/>
      <c r="F841" s="14"/>
      <c r="G841" s="14"/>
      <c r="H841" s="14"/>
      <c r="I841" s="14"/>
      <c r="J841" s="14"/>
      <c r="K841" s="14"/>
      <c r="L841" s="14"/>
      <c r="M841" s="14"/>
      <c r="N841" s="14"/>
      <c r="O841" s="14"/>
      <c r="P841" s="14"/>
      <c r="Q841" s="14"/>
      <c r="R841" s="14"/>
      <c r="S841" s="14"/>
      <c r="T841" s="14"/>
      <c r="U841" s="14"/>
      <c r="V841" s="14"/>
      <c r="W841" s="14"/>
      <c r="X841" s="14"/>
      <c r="Y841" s="14"/>
      <c r="Z841" s="14"/>
    </row>
    <row r="842" spans="1:26" ht="12.75" customHeight="1">
      <c r="A842" s="19"/>
      <c r="B842" s="300"/>
      <c r="C842" s="19"/>
      <c r="D842" s="27"/>
      <c r="E842" s="20"/>
      <c r="F842" s="14"/>
      <c r="G842" s="14"/>
      <c r="H842" s="14"/>
      <c r="I842" s="14"/>
      <c r="J842" s="14"/>
      <c r="K842" s="14"/>
      <c r="L842" s="14"/>
      <c r="M842" s="14"/>
      <c r="N842" s="14"/>
      <c r="O842" s="14"/>
      <c r="P842" s="14"/>
      <c r="Q842" s="14"/>
      <c r="R842" s="14"/>
      <c r="S842" s="14"/>
      <c r="T842" s="14"/>
      <c r="U842" s="14"/>
      <c r="V842" s="14"/>
      <c r="W842" s="14"/>
      <c r="X842" s="14"/>
      <c r="Y842" s="14"/>
      <c r="Z842" s="14"/>
    </row>
    <row r="843" spans="1:26" ht="12.75" customHeight="1">
      <c r="A843" s="19"/>
      <c r="B843" s="300"/>
      <c r="C843" s="19"/>
      <c r="D843" s="27"/>
      <c r="E843" s="20"/>
      <c r="F843" s="14"/>
      <c r="G843" s="14"/>
      <c r="H843" s="14"/>
      <c r="I843" s="14"/>
      <c r="J843" s="14"/>
      <c r="K843" s="14"/>
      <c r="L843" s="14"/>
      <c r="M843" s="14"/>
      <c r="N843" s="14"/>
      <c r="O843" s="14"/>
      <c r="P843" s="14"/>
      <c r="Q843" s="14"/>
      <c r="R843" s="14"/>
      <c r="S843" s="14"/>
      <c r="T843" s="14"/>
      <c r="U843" s="14"/>
      <c r="V843" s="14"/>
      <c r="W843" s="14"/>
      <c r="X843" s="14"/>
      <c r="Y843" s="14"/>
      <c r="Z843" s="14"/>
    </row>
    <row r="844" spans="1:26" ht="12.75" customHeight="1">
      <c r="A844" s="19"/>
      <c r="B844" s="300"/>
      <c r="C844" s="19"/>
      <c r="D844" s="27"/>
      <c r="E844" s="20"/>
      <c r="F844" s="14"/>
      <c r="G844" s="14"/>
      <c r="H844" s="14"/>
      <c r="I844" s="14"/>
      <c r="J844" s="14"/>
      <c r="K844" s="14"/>
      <c r="L844" s="14"/>
      <c r="M844" s="14"/>
      <c r="N844" s="14"/>
      <c r="O844" s="14"/>
      <c r="P844" s="14"/>
      <c r="Q844" s="14"/>
      <c r="R844" s="14"/>
      <c r="S844" s="14"/>
      <c r="T844" s="14"/>
      <c r="U844" s="14"/>
      <c r="V844" s="14"/>
      <c r="W844" s="14"/>
      <c r="X844" s="14"/>
      <c r="Y844" s="14"/>
      <c r="Z844" s="14"/>
    </row>
    <row r="845" spans="1:26" ht="12.75" customHeight="1">
      <c r="A845" s="19"/>
      <c r="B845" s="300"/>
      <c r="C845" s="19"/>
      <c r="D845" s="27"/>
      <c r="E845" s="20"/>
      <c r="F845" s="14"/>
      <c r="G845" s="14"/>
      <c r="H845" s="14"/>
      <c r="I845" s="14"/>
      <c r="J845" s="14"/>
      <c r="K845" s="14"/>
      <c r="L845" s="14"/>
      <c r="M845" s="14"/>
      <c r="N845" s="14"/>
      <c r="O845" s="14"/>
      <c r="P845" s="14"/>
      <c r="Q845" s="14"/>
      <c r="R845" s="14"/>
      <c r="S845" s="14"/>
      <c r="T845" s="14"/>
      <c r="U845" s="14"/>
      <c r="V845" s="14"/>
      <c r="W845" s="14"/>
      <c r="X845" s="14"/>
      <c r="Y845" s="14"/>
      <c r="Z845" s="14"/>
    </row>
    <row r="846" spans="1:26" ht="12.75" customHeight="1">
      <c r="A846" s="19"/>
      <c r="B846" s="300"/>
      <c r="C846" s="19"/>
      <c r="D846" s="27"/>
      <c r="E846" s="20"/>
      <c r="F846" s="14"/>
      <c r="G846" s="14"/>
      <c r="H846" s="14"/>
      <c r="I846" s="14"/>
      <c r="J846" s="14"/>
      <c r="K846" s="14"/>
      <c r="L846" s="14"/>
      <c r="M846" s="14"/>
      <c r="N846" s="14"/>
      <c r="O846" s="14"/>
      <c r="P846" s="14"/>
      <c r="Q846" s="14"/>
      <c r="R846" s="14"/>
      <c r="S846" s="14"/>
      <c r="T846" s="14"/>
      <c r="U846" s="14"/>
      <c r="V846" s="14"/>
      <c r="W846" s="14"/>
      <c r="X846" s="14"/>
      <c r="Y846" s="14"/>
      <c r="Z846" s="14"/>
    </row>
    <row r="847" spans="1:26" ht="12.75" customHeight="1">
      <c r="A847" s="19"/>
      <c r="B847" s="300"/>
      <c r="C847" s="19"/>
      <c r="D847" s="27"/>
      <c r="E847" s="20"/>
      <c r="F847" s="14"/>
      <c r="G847" s="14"/>
      <c r="H847" s="14"/>
      <c r="I847" s="14"/>
      <c r="J847" s="14"/>
      <c r="K847" s="14"/>
      <c r="L847" s="14"/>
      <c r="M847" s="14"/>
      <c r="N847" s="14"/>
      <c r="O847" s="14"/>
      <c r="P847" s="14"/>
      <c r="Q847" s="14"/>
      <c r="R847" s="14"/>
      <c r="S847" s="14"/>
      <c r="T847" s="14"/>
      <c r="U847" s="14"/>
      <c r="V847" s="14"/>
      <c r="W847" s="14"/>
      <c r="X847" s="14"/>
      <c r="Y847" s="14"/>
      <c r="Z847" s="14"/>
    </row>
    <row r="848" spans="1:26" ht="12.75" customHeight="1">
      <c r="A848" s="19"/>
      <c r="B848" s="300"/>
      <c r="C848" s="19"/>
      <c r="D848" s="27"/>
      <c r="E848" s="20"/>
      <c r="F848" s="14"/>
      <c r="G848" s="14"/>
      <c r="H848" s="14"/>
      <c r="I848" s="14"/>
      <c r="J848" s="14"/>
      <c r="K848" s="14"/>
      <c r="L848" s="14"/>
      <c r="M848" s="14"/>
      <c r="N848" s="14"/>
      <c r="O848" s="14"/>
      <c r="P848" s="14"/>
      <c r="Q848" s="14"/>
      <c r="R848" s="14"/>
      <c r="S848" s="14"/>
      <c r="T848" s="14"/>
      <c r="U848" s="14"/>
      <c r="V848" s="14"/>
      <c r="W848" s="14"/>
      <c r="X848" s="14"/>
      <c r="Y848" s="14"/>
      <c r="Z848" s="14"/>
    </row>
    <row r="849" spans="1:26" ht="12.75" customHeight="1">
      <c r="A849" s="19"/>
      <c r="B849" s="300"/>
      <c r="C849" s="19"/>
      <c r="D849" s="27"/>
      <c r="E849" s="20"/>
      <c r="F849" s="14"/>
      <c r="G849" s="14"/>
      <c r="H849" s="14"/>
      <c r="I849" s="14"/>
      <c r="J849" s="14"/>
      <c r="K849" s="14"/>
      <c r="L849" s="14"/>
      <c r="M849" s="14"/>
      <c r="N849" s="14"/>
      <c r="O849" s="14"/>
      <c r="P849" s="14"/>
      <c r="Q849" s="14"/>
      <c r="R849" s="14"/>
      <c r="S849" s="14"/>
      <c r="T849" s="14"/>
      <c r="U849" s="14"/>
      <c r="V849" s="14"/>
      <c r="W849" s="14"/>
      <c r="X849" s="14"/>
      <c r="Y849" s="14"/>
      <c r="Z849" s="14"/>
    </row>
    <row r="850" spans="1:26" ht="12.75" customHeight="1">
      <c r="A850" s="19"/>
      <c r="B850" s="300"/>
      <c r="C850" s="19"/>
      <c r="D850" s="27"/>
      <c r="E850" s="20"/>
      <c r="F850" s="14"/>
      <c r="G850" s="14"/>
      <c r="H850" s="14"/>
      <c r="I850" s="14"/>
      <c r="J850" s="14"/>
      <c r="K850" s="14"/>
      <c r="L850" s="14"/>
      <c r="M850" s="14"/>
      <c r="N850" s="14"/>
      <c r="O850" s="14"/>
      <c r="P850" s="14"/>
      <c r="Q850" s="14"/>
      <c r="R850" s="14"/>
      <c r="S850" s="14"/>
      <c r="T850" s="14"/>
      <c r="U850" s="14"/>
      <c r="V850" s="14"/>
      <c r="W850" s="14"/>
      <c r="X850" s="14"/>
      <c r="Y850" s="14"/>
      <c r="Z850" s="14"/>
    </row>
    <row r="851" spans="1:26" ht="12.75" customHeight="1">
      <c r="A851" s="19"/>
      <c r="B851" s="300"/>
      <c r="C851" s="19"/>
      <c r="D851" s="27"/>
      <c r="E851" s="20"/>
      <c r="F851" s="14"/>
      <c r="G851" s="14"/>
      <c r="H851" s="14"/>
      <c r="I851" s="14"/>
      <c r="J851" s="14"/>
      <c r="K851" s="14"/>
      <c r="L851" s="14"/>
      <c r="M851" s="14"/>
      <c r="N851" s="14"/>
      <c r="O851" s="14"/>
      <c r="P851" s="14"/>
      <c r="Q851" s="14"/>
      <c r="R851" s="14"/>
      <c r="S851" s="14"/>
      <c r="T851" s="14"/>
      <c r="U851" s="14"/>
      <c r="V851" s="14"/>
      <c r="W851" s="14"/>
      <c r="X851" s="14"/>
      <c r="Y851" s="14"/>
      <c r="Z851" s="14"/>
    </row>
    <row r="852" spans="1:26" ht="12.75" customHeight="1">
      <c r="A852" s="19"/>
      <c r="B852" s="300"/>
      <c r="C852" s="19"/>
      <c r="D852" s="27"/>
      <c r="E852" s="20"/>
      <c r="F852" s="14"/>
      <c r="G852" s="14"/>
      <c r="H852" s="14"/>
      <c r="I852" s="14"/>
      <c r="J852" s="14"/>
      <c r="K852" s="14"/>
      <c r="L852" s="14"/>
      <c r="M852" s="14"/>
      <c r="N852" s="14"/>
      <c r="O852" s="14"/>
      <c r="P852" s="14"/>
      <c r="Q852" s="14"/>
      <c r="R852" s="14"/>
      <c r="S852" s="14"/>
      <c r="T852" s="14"/>
      <c r="U852" s="14"/>
      <c r="V852" s="14"/>
      <c r="W852" s="14"/>
      <c r="X852" s="14"/>
      <c r="Y852" s="14"/>
      <c r="Z852" s="14"/>
    </row>
    <row r="853" spans="1:26" ht="12.75" customHeight="1">
      <c r="A853" s="19"/>
      <c r="B853" s="300"/>
      <c r="C853" s="19"/>
      <c r="D853" s="27"/>
      <c r="E853" s="20"/>
      <c r="F853" s="14"/>
      <c r="G853" s="14"/>
      <c r="H853" s="14"/>
      <c r="I853" s="14"/>
      <c r="J853" s="14"/>
      <c r="K853" s="14"/>
      <c r="L853" s="14"/>
      <c r="M853" s="14"/>
      <c r="N853" s="14"/>
      <c r="O853" s="14"/>
      <c r="P853" s="14"/>
      <c r="Q853" s="14"/>
      <c r="R853" s="14"/>
      <c r="S853" s="14"/>
      <c r="T853" s="14"/>
      <c r="U853" s="14"/>
      <c r="V853" s="14"/>
      <c r="W853" s="14"/>
      <c r="X853" s="14"/>
      <c r="Y853" s="14"/>
      <c r="Z853" s="14"/>
    </row>
    <row r="854" spans="1:26" ht="12.75" customHeight="1">
      <c r="A854" s="19"/>
      <c r="B854" s="300"/>
      <c r="C854" s="19"/>
      <c r="D854" s="27"/>
      <c r="E854" s="20"/>
      <c r="F854" s="14"/>
      <c r="G854" s="14"/>
      <c r="H854" s="14"/>
      <c r="I854" s="14"/>
      <c r="J854" s="14"/>
      <c r="K854" s="14"/>
      <c r="L854" s="14"/>
      <c r="M854" s="14"/>
      <c r="N854" s="14"/>
      <c r="O854" s="14"/>
      <c r="P854" s="14"/>
      <c r="Q854" s="14"/>
      <c r="R854" s="14"/>
      <c r="S854" s="14"/>
      <c r="T854" s="14"/>
      <c r="U854" s="14"/>
      <c r="V854" s="14"/>
      <c r="W854" s="14"/>
      <c r="X854" s="14"/>
      <c r="Y854" s="14"/>
      <c r="Z854" s="14"/>
    </row>
    <row r="855" spans="1:26" ht="12.75" customHeight="1">
      <c r="A855" s="19"/>
      <c r="B855" s="300"/>
      <c r="C855" s="19"/>
      <c r="D855" s="27"/>
      <c r="E855" s="20"/>
      <c r="F855" s="14"/>
      <c r="G855" s="14"/>
      <c r="H855" s="14"/>
      <c r="I855" s="14"/>
      <c r="J855" s="14"/>
      <c r="K855" s="14"/>
      <c r="L855" s="14"/>
      <c r="M855" s="14"/>
      <c r="N855" s="14"/>
      <c r="O855" s="14"/>
      <c r="P855" s="14"/>
      <c r="Q855" s="14"/>
      <c r="R855" s="14"/>
      <c r="S855" s="14"/>
      <c r="T855" s="14"/>
      <c r="U855" s="14"/>
      <c r="V855" s="14"/>
      <c r="W855" s="14"/>
      <c r="X855" s="14"/>
      <c r="Y855" s="14"/>
      <c r="Z855" s="14"/>
    </row>
    <row r="856" spans="1:26" ht="12.75" customHeight="1">
      <c r="A856" s="19"/>
      <c r="B856" s="300"/>
      <c r="C856" s="19"/>
      <c r="D856" s="27"/>
      <c r="E856" s="20"/>
      <c r="F856" s="14"/>
      <c r="G856" s="14"/>
      <c r="H856" s="14"/>
      <c r="I856" s="14"/>
      <c r="J856" s="14"/>
      <c r="K856" s="14"/>
      <c r="L856" s="14"/>
      <c r="M856" s="14"/>
      <c r="N856" s="14"/>
      <c r="O856" s="14"/>
      <c r="P856" s="14"/>
      <c r="Q856" s="14"/>
      <c r="R856" s="14"/>
      <c r="S856" s="14"/>
      <c r="T856" s="14"/>
      <c r="U856" s="14"/>
      <c r="V856" s="14"/>
      <c r="W856" s="14"/>
      <c r="X856" s="14"/>
      <c r="Y856" s="14"/>
      <c r="Z856" s="14"/>
    </row>
    <row r="857" spans="1:26" ht="12.75" customHeight="1">
      <c r="A857" s="19"/>
      <c r="B857" s="300"/>
      <c r="C857" s="19"/>
      <c r="D857" s="27"/>
      <c r="E857" s="20"/>
      <c r="F857" s="14"/>
      <c r="G857" s="14"/>
      <c r="H857" s="14"/>
      <c r="I857" s="14"/>
      <c r="J857" s="14"/>
      <c r="K857" s="14"/>
      <c r="L857" s="14"/>
      <c r="M857" s="14"/>
      <c r="N857" s="14"/>
      <c r="O857" s="14"/>
      <c r="P857" s="14"/>
      <c r="Q857" s="14"/>
      <c r="R857" s="14"/>
      <c r="S857" s="14"/>
      <c r="T857" s="14"/>
      <c r="U857" s="14"/>
      <c r="V857" s="14"/>
      <c r="W857" s="14"/>
      <c r="X857" s="14"/>
      <c r="Y857" s="14"/>
      <c r="Z857" s="14"/>
    </row>
    <row r="858" spans="1:26" ht="12.75" customHeight="1">
      <c r="A858" s="19"/>
      <c r="B858" s="300"/>
      <c r="C858" s="19"/>
      <c r="D858" s="27"/>
      <c r="E858" s="20"/>
      <c r="F858" s="14"/>
      <c r="G858" s="14"/>
      <c r="H858" s="14"/>
      <c r="I858" s="14"/>
      <c r="J858" s="14"/>
      <c r="K858" s="14"/>
      <c r="L858" s="14"/>
      <c r="M858" s="14"/>
      <c r="N858" s="14"/>
      <c r="O858" s="14"/>
      <c r="P858" s="14"/>
      <c r="Q858" s="14"/>
      <c r="R858" s="14"/>
      <c r="S858" s="14"/>
      <c r="T858" s="14"/>
      <c r="U858" s="14"/>
      <c r="V858" s="14"/>
      <c r="W858" s="14"/>
      <c r="X858" s="14"/>
      <c r="Y858" s="14"/>
      <c r="Z858" s="14"/>
    </row>
    <row r="859" spans="1:26" ht="12.75" customHeight="1">
      <c r="A859" s="19"/>
      <c r="B859" s="300"/>
      <c r="C859" s="19"/>
      <c r="D859" s="27"/>
      <c r="E859" s="20"/>
      <c r="F859" s="14"/>
      <c r="G859" s="14"/>
      <c r="H859" s="14"/>
      <c r="I859" s="14"/>
      <c r="J859" s="14"/>
      <c r="K859" s="14"/>
      <c r="L859" s="14"/>
      <c r="M859" s="14"/>
      <c r="N859" s="14"/>
      <c r="O859" s="14"/>
      <c r="P859" s="14"/>
      <c r="Q859" s="14"/>
      <c r="R859" s="14"/>
      <c r="S859" s="14"/>
      <c r="T859" s="14"/>
      <c r="U859" s="14"/>
      <c r="V859" s="14"/>
      <c r="W859" s="14"/>
      <c r="X859" s="14"/>
      <c r="Y859" s="14"/>
      <c r="Z859" s="14"/>
    </row>
    <row r="860" spans="1:26" ht="12.75" customHeight="1">
      <c r="A860" s="19"/>
      <c r="B860" s="300"/>
      <c r="C860" s="19"/>
      <c r="D860" s="27"/>
      <c r="E860" s="20"/>
      <c r="F860" s="14"/>
      <c r="G860" s="14"/>
      <c r="H860" s="14"/>
      <c r="I860" s="14"/>
      <c r="J860" s="14"/>
      <c r="K860" s="14"/>
      <c r="L860" s="14"/>
      <c r="M860" s="14"/>
      <c r="N860" s="14"/>
      <c r="O860" s="14"/>
      <c r="P860" s="14"/>
      <c r="Q860" s="14"/>
      <c r="R860" s="14"/>
      <c r="S860" s="14"/>
      <c r="T860" s="14"/>
      <c r="U860" s="14"/>
      <c r="V860" s="14"/>
      <c r="W860" s="14"/>
      <c r="X860" s="14"/>
      <c r="Y860" s="14"/>
      <c r="Z860" s="14"/>
    </row>
    <row r="861" spans="1:26" ht="12.75" customHeight="1">
      <c r="A861" s="19"/>
      <c r="B861" s="300"/>
      <c r="C861" s="19"/>
      <c r="D861" s="27"/>
      <c r="E861" s="20"/>
      <c r="F861" s="14"/>
      <c r="G861" s="14"/>
      <c r="H861" s="14"/>
      <c r="I861" s="14"/>
      <c r="J861" s="14"/>
      <c r="K861" s="14"/>
      <c r="L861" s="14"/>
      <c r="M861" s="14"/>
      <c r="N861" s="14"/>
      <c r="O861" s="14"/>
      <c r="P861" s="14"/>
      <c r="Q861" s="14"/>
      <c r="R861" s="14"/>
      <c r="S861" s="14"/>
      <c r="T861" s="14"/>
      <c r="U861" s="14"/>
      <c r="V861" s="14"/>
      <c r="W861" s="14"/>
      <c r="X861" s="14"/>
      <c r="Y861" s="14"/>
      <c r="Z861" s="14"/>
    </row>
    <row r="862" spans="1:26" ht="12.75" customHeight="1">
      <c r="A862" s="19"/>
      <c r="B862" s="300"/>
      <c r="C862" s="19"/>
      <c r="D862" s="27"/>
      <c r="E862" s="20"/>
      <c r="F862" s="14"/>
      <c r="G862" s="14"/>
      <c r="H862" s="14"/>
      <c r="I862" s="14"/>
      <c r="J862" s="14"/>
      <c r="K862" s="14"/>
      <c r="L862" s="14"/>
      <c r="M862" s="14"/>
      <c r="N862" s="14"/>
      <c r="O862" s="14"/>
      <c r="P862" s="14"/>
      <c r="Q862" s="14"/>
      <c r="R862" s="14"/>
      <c r="S862" s="14"/>
      <c r="T862" s="14"/>
      <c r="U862" s="14"/>
      <c r="V862" s="14"/>
      <c r="W862" s="14"/>
      <c r="X862" s="14"/>
      <c r="Y862" s="14"/>
      <c r="Z862" s="14"/>
    </row>
    <row r="863" spans="1:26" ht="12.75" customHeight="1">
      <c r="A863" s="19"/>
      <c r="B863" s="300"/>
      <c r="C863" s="19"/>
      <c r="D863" s="27"/>
      <c r="E863" s="20"/>
      <c r="F863" s="14"/>
      <c r="G863" s="14"/>
      <c r="H863" s="14"/>
      <c r="I863" s="14"/>
      <c r="J863" s="14"/>
      <c r="K863" s="14"/>
      <c r="L863" s="14"/>
      <c r="M863" s="14"/>
      <c r="N863" s="14"/>
      <c r="O863" s="14"/>
      <c r="P863" s="14"/>
      <c r="Q863" s="14"/>
      <c r="R863" s="14"/>
      <c r="S863" s="14"/>
      <c r="T863" s="14"/>
      <c r="U863" s="14"/>
      <c r="V863" s="14"/>
      <c r="W863" s="14"/>
      <c r="X863" s="14"/>
      <c r="Y863" s="14"/>
      <c r="Z863" s="14"/>
    </row>
    <row r="864" spans="1:26" ht="12.75" customHeight="1">
      <c r="A864" s="19"/>
      <c r="B864" s="300"/>
      <c r="C864" s="19"/>
      <c r="D864" s="27"/>
      <c r="E864" s="20"/>
      <c r="F864" s="14"/>
      <c r="G864" s="14"/>
      <c r="H864" s="14"/>
      <c r="I864" s="14"/>
      <c r="J864" s="14"/>
      <c r="K864" s="14"/>
      <c r="L864" s="14"/>
      <c r="M864" s="14"/>
      <c r="N864" s="14"/>
      <c r="O864" s="14"/>
      <c r="P864" s="14"/>
      <c r="Q864" s="14"/>
      <c r="R864" s="14"/>
      <c r="S864" s="14"/>
      <c r="T864" s="14"/>
      <c r="U864" s="14"/>
      <c r="V864" s="14"/>
      <c r="W864" s="14"/>
      <c r="X864" s="14"/>
      <c r="Y864" s="14"/>
      <c r="Z864" s="14"/>
    </row>
    <row r="865" spans="1:26" ht="12.75" customHeight="1">
      <c r="A865" s="19"/>
      <c r="B865" s="300"/>
      <c r="C865" s="19"/>
      <c r="D865" s="27"/>
      <c r="E865" s="20"/>
      <c r="F865" s="14"/>
      <c r="G865" s="14"/>
      <c r="H865" s="14"/>
      <c r="I865" s="14"/>
      <c r="J865" s="14"/>
      <c r="K865" s="14"/>
      <c r="L865" s="14"/>
      <c r="M865" s="14"/>
      <c r="N865" s="14"/>
      <c r="O865" s="14"/>
      <c r="P865" s="14"/>
      <c r="Q865" s="14"/>
      <c r="R865" s="14"/>
      <c r="S865" s="14"/>
      <c r="T865" s="14"/>
      <c r="U865" s="14"/>
      <c r="V865" s="14"/>
      <c r="W865" s="14"/>
      <c r="X865" s="14"/>
      <c r="Y865" s="14"/>
      <c r="Z865" s="14"/>
    </row>
    <row r="866" spans="1:26" ht="12.75" customHeight="1">
      <c r="A866" s="19"/>
      <c r="B866" s="300"/>
      <c r="C866" s="19"/>
      <c r="D866" s="27"/>
      <c r="E866" s="20"/>
      <c r="F866" s="14"/>
      <c r="G866" s="14"/>
      <c r="H866" s="14"/>
      <c r="I866" s="14"/>
      <c r="J866" s="14"/>
      <c r="K866" s="14"/>
      <c r="L866" s="14"/>
      <c r="M866" s="14"/>
      <c r="N866" s="14"/>
      <c r="O866" s="14"/>
      <c r="P866" s="14"/>
      <c r="Q866" s="14"/>
      <c r="R866" s="14"/>
      <c r="S866" s="14"/>
      <c r="T866" s="14"/>
      <c r="U866" s="14"/>
      <c r="V866" s="14"/>
      <c r="W866" s="14"/>
      <c r="X866" s="14"/>
      <c r="Y866" s="14"/>
      <c r="Z866" s="14"/>
    </row>
    <row r="867" spans="1:26" ht="12.75" customHeight="1">
      <c r="A867" s="19"/>
      <c r="B867" s="300"/>
      <c r="C867" s="19"/>
      <c r="D867" s="27"/>
      <c r="E867" s="20"/>
      <c r="F867" s="14"/>
      <c r="G867" s="14"/>
      <c r="H867" s="14"/>
      <c r="I867" s="14"/>
      <c r="J867" s="14"/>
      <c r="K867" s="14"/>
      <c r="L867" s="14"/>
      <c r="M867" s="14"/>
      <c r="N867" s="14"/>
      <c r="O867" s="14"/>
      <c r="P867" s="14"/>
      <c r="Q867" s="14"/>
      <c r="R867" s="14"/>
      <c r="S867" s="14"/>
      <c r="T867" s="14"/>
      <c r="U867" s="14"/>
      <c r="V867" s="14"/>
      <c r="W867" s="14"/>
      <c r="X867" s="14"/>
      <c r="Y867" s="14"/>
      <c r="Z867" s="14"/>
    </row>
    <row r="868" spans="1:26" ht="12.75" customHeight="1">
      <c r="A868" s="19"/>
      <c r="B868" s="300"/>
      <c r="C868" s="19"/>
      <c r="D868" s="27"/>
      <c r="E868" s="20"/>
      <c r="F868" s="14"/>
      <c r="G868" s="14"/>
      <c r="H868" s="14"/>
      <c r="I868" s="14"/>
      <c r="J868" s="14"/>
      <c r="K868" s="14"/>
      <c r="L868" s="14"/>
      <c r="M868" s="14"/>
      <c r="N868" s="14"/>
      <c r="O868" s="14"/>
      <c r="P868" s="14"/>
      <c r="Q868" s="14"/>
      <c r="R868" s="14"/>
      <c r="S868" s="14"/>
      <c r="T868" s="14"/>
      <c r="U868" s="14"/>
      <c r="V868" s="14"/>
      <c r="W868" s="14"/>
      <c r="X868" s="14"/>
      <c r="Y868" s="14"/>
      <c r="Z868" s="14"/>
    </row>
    <row r="869" spans="1:26" ht="12.75" customHeight="1">
      <c r="A869" s="19"/>
      <c r="B869" s="300"/>
      <c r="C869" s="19"/>
      <c r="D869" s="27"/>
      <c r="E869" s="20"/>
      <c r="F869" s="14"/>
      <c r="G869" s="14"/>
      <c r="H869" s="14"/>
      <c r="I869" s="14"/>
      <c r="J869" s="14"/>
      <c r="K869" s="14"/>
      <c r="L869" s="14"/>
      <c r="M869" s="14"/>
      <c r="N869" s="14"/>
      <c r="O869" s="14"/>
      <c r="P869" s="14"/>
      <c r="Q869" s="14"/>
      <c r="R869" s="14"/>
      <c r="S869" s="14"/>
      <c r="T869" s="14"/>
      <c r="U869" s="14"/>
      <c r="V869" s="14"/>
      <c r="W869" s="14"/>
      <c r="X869" s="14"/>
      <c r="Y869" s="14"/>
      <c r="Z869" s="14"/>
    </row>
    <row r="870" spans="1:26" ht="12.75" customHeight="1">
      <c r="A870" s="19"/>
      <c r="B870" s="300"/>
      <c r="C870" s="19"/>
      <c r="D870" s="27"/>
      <c r="E870" s="20"/>
      <c r="F870" s="14"/>
      <c r="G870" s="14"/>
      <c r="H870" s="14"/>
      <c r="I870" s="14"/>
      <c r="J870" s="14"/>
      <c r="K870" s="14"/>
      <c r="L870" s="14"/>
      <c r="M870" s="14"/>
      <c r="N870" s="14"/>
      <c r="O870" s="14"/>
      <c r="P870" s="14"/>
      <c r="Q870" s="14"/>
      <c r="R870" s="14"/>
      <c r="S870" s="14"/>
      <c r="T870" s="14"/>
      <c r="U870" s="14"/>
      <c r="V870" s="14"/>
      <c r="W870" s="14"/>
      <c r="X870" s="14"/>
      <c r="Y870" s="14"/>
      <c r="Z870" s="14"/>
    </row>
    <row r="871" spans="1:26" ht="12.75" customHeight="1">
      <c r="A871" s="19"/>
      <c r="B871" s="300"/>
      <c r="C871" s="19"/>
      <c r="D871" s="27"/>
      <c r="E871" s="20"/>
      <c r="F871" s="14"/>
      <c r="G871" s="14"/>
      <c r="H871" s="14"/>
      <c r="I871" s="14"/>
      <c r="J871" s="14"/>
      <c r="K871" s="14"/>
      <c r="L871" s="14"/>
      <c r="M871" s="14"/>
      <c r="N871" s="14"/>
      <c r="O871" s="14"/>
      <c r="P871" s="14"/>
      <c r="Q871" s="14"/>
      <c r="R871" s="14"/>
      <c r="S871" s="14"/>
      <c r="T871" s="14"/>
      <c r="U871" s="14"/>
      <c r="V871" s="14"/>
      <c r="W871" s="14"/>
      <c r="X871" s="14"/>
      <c r="Y871" s="14"/>
      <c r="Z871" s="14"/>
    </row>
    <row r="872" spans="1:26" ht="12.75" customHeight="1">
      <c r="A872" s="19"/>
      <c r="B872" s="300"/>
      <c r="C872" s="19"/>
      <c r="D872" s="27"/>
      <c r="E872" s="20"/>
      <c r="F872" s="14"/>
      <c r="G872" s="14"/>
      <c r="H872" s="14"/>
      <c r="I872" s="14"/>
      <c r="J872" s="14"/>
      <c r="K872" s="14"/>
      <c r="L872" s="14"/>
      <c r="M872" s="14"/>
      <c r="N872" s="14"/>
      <c r="O872" s="14"/>
      <c r="P872" s="14"/>
      <c r="Q872" s="14"/>
      <c r="R872" s="14"/>
      <c r="S872" s="14"/>
      <c r="T872" s="14"/>
      <c r="U872" s="14"/>
      <c r="V872" s="14"/>
      <c r="W872" s="14"/>
      <c r="X872" s="14"/>
      <c r="Y872" s="14"/>
      <c r="Z872" s="14"/>
    </row>
    <row r="873" spans="1:26" ht="12.75" customHeight="1">
      <c r="A873" s="19"/>
      <c r="B873" s="300"/>
      <c r="C873" s="19"/>
      <c r="D873" s="27"/>
      <c r="E873" s="20"/>
      <c r="F873" s="14"/>
      <c r="G873" s="14"/>
      <c r="H873" s="14"/>
      <c r="I873" s="14"/>
      <c r="J873" s="14"/>
      <c r="K873" s="14"/>
      <c r="L873" s="14"/>
      <c r="M873" s="14"/>
      <c r="N873" s="14"/>
      <c r="O873" s="14"/>
      <c r="P873" s="14"/>
      <c r="Q873" s="14"/>
      <c r="R873" s="14"/>
      <c r="S873" s="14"/>
      <c r="T873" s="14"/>
      <c r="U873" s="14"/>
      <c r="V873" s="14"/>
      <c r="W873" s="14"/>
      <c r="X873" s="14"/>
      <c r="Y873" s="14"/>
      <c r="Z873" s="14"/>
    </row>
    <row r="874" spans="1:26" ht="12.75" customHeight="1">
      <c r="A874" s="19"/>
      <c r="B874" s="300"/>
      <c r="C874" s="19"/>
      <c r="D874" s="27"/>
      <c r="E874" s="20"/>
      <c r="F874" s="14"/>
      <c r="G874" s="14"/>
      <c r="H874" s="14"/>
      <c r="I874" s="14"/>
      <c r="J874" s="14"/>
      <c r="K874" s="14"/>
      <c r="L874" s="14"/>
      <c r="M874" s="14"/>
      <c r="N874" s="14"/>
      <c r="O874" s="14"/>
      <c r="P874" s="14"/>
      <c r="Q874" s="14"/>
      <c r="R874" s="14"/>
      <c r="S874" s="14"/>
      <c r="T874" s="14"/>
      <c r="U874" s="14"/>
      <c r="V874" s="14"/>
      <c r="W874" s="14"/>
      <c r="X874" s="14"/>
      <c r="Y874" s="14"/>
      <c r="Z874" s="14"/>
    </row>
    <row r="875" spans="1:26" ht="12.75" customHeight="1">
      <c r="A875" s="19"/>
      <c r="B875" s="300"/>
      <c r="C875" s="19"/>
      <c r="D875" s="27"/>
      <c r="E875" s="20"/>
      <c r="F875" s="14"/>
      <c r="G875" s="14"/>
      <c r="H875" s="14"/>
      <c r="I875" s="14"/>
      <c r="J875" s="14"/>
      <c r="K875" s="14"/>
      <c r="L875" s="14"/>
      <c r="M875" s="14"/>
      <c r="N875" s="14"/>
      <c r="O875" s="14"/>
      <c r="P875" s="14"/>
      <c r="Q875" s="14"/>
      <c r="R875" s="14"/>
      <c r="S875" s="14"/>
      <c r="T875" s="14"/>
      <c r="U875" s="14"/>
      <c r="V875" s="14"/>
      <c r="W875" s="14"/>
      <c r="X875" s="14"/>
      <c r="Y875" s="14"/>
      <c r="Z875" s="14"/>
    </row>
    <row r="876" spans="1:26" ht="12.75" customHeight="1">
      <c r="A876" s="19"/>
      <c r="B876" s="300"/>
      <c r="C876" s="19"/>
      <c r="D876" s="27"/>
      <c r="E876" s="20"/>
      <c r="F876" s="14"/>
      <c r="G876" s="14"/>
      <c r="H876" s="14"/>
      <c r="I876" s="14"/>
      <c r="J876" s="14"/>
      <c r="K876" s="14"/>
      <c r="L876" s="14"/>
      <c r="M876" s="14"/>
      <c r="N876" s="14"/>
      <c r="O876" s="14"/>
      <c r="P876" s="14"/>
      <c r="Q876" s="14"/>
      <c r="R876" s="14"/>
      <c r="S876" s="14"/>
      <c r="T876" s="14"/>
      <c r="U876" s="14"/>
      <c r="V876" s="14"/>
      <c r="W876" s="14"/>
      <c r="X876" s="14"/>
      <c r="Y876" s="14"/>
      <c r="Z876" s="14"/>
    </row>
    <row r="877" spans="1:26" ht="12.75" customHeight="1">
      <c r="A877" s="19"/>
      <c r="B877" s="300"/>
      <c r="C877" s="19"/>
      <c r="D877" s="27"/>
      <c r="E877" s="20"/>
      <c r="F877" s="14"/>
      <c r="G877" s="14"/>
      <c r="H877" s="14"/>
      <c r="I877" s="14"/>
      <c r="J877" s="14"/>
      <c r="K877" s="14"/>
      <c r="L877" s="14"/>
      <c r="M877" s="14"/>
      <c r="N877" s="14"/>
      <c r="O877" s="14"/>
      <c r="P877" s="14"/>
      <c r="Q877" s="14"/>
      <c r="R877" s="14"/>
      <c r="S877" s="14"/>
      <c r="T877" s="14"/>
      <c r="U877" s="14"/>
      <c r="V877" s="14"/>
      <c r="W877" s="14"/>
      <c r="X877" s="14"/>
      <c r="Y877" s="14"/>
      <c r="Z877" s="14"/>
    </row>
    <row r="878" spans="1:26" ht="12.75" customHeight="1">
      <c r="A878" s="19"/>
      <c r="B878" s="300"/>
      <c r="C878" s="19"/>
      <c r="D878" s="27"/>
      <c r="E878" s="20"/>
      <c r="F878" s="14"/>
      <c r="G878" s="14"/>
      <c r="H878" s="14"/>
      <c r="I878" s="14"/>
      <c r="J878" s="14"/>
      <c r="K878" s="14"/>
      <c r="L878" s="14"/>
      <c r="M878" s="14"/>
      <c r="N878" s="14"/>
      <c r="O878" s="14"/>
      <c r="P878" s="14"/>
      <c r="Q878" s="14"/>
      <c r="R878" s="14"/>
      <c r="S878" s="14"/>
      <c r="T878" s="14"/>
      <c r="U878" s="14"/>
      <c r="V878" s="14"/>
      <c r="W878" s="14"/>
      <c r="X878" s="14"/>
      <c r="Y878" s="14"/>
      <c r="Z878" s="14"/>
    </row>
    <row r="879" spans="1:26" ht="12.75" customHeight="1">
      <c r="A879" s="19"/>
      <c r="B879" s="300"/>
      <c r="C879" s="19"/>
      <c r="D879" s="27"/>
      <c r="E879" s="20"/>
      <c r="F879" s="14"/>
      <c r="G879" s="14"/>
      <c r="H879" s="14"/>
      <c r="I879" s="14"/>
      <c r="J879" s="14"/>
      <c r="K879" s="14"/>
      <c r="L879" s="14"/>
      <c r="M879" s="14"/>
      <c r="N879" s="14"/>
      <c r="O879" s="14"/>
      <c r="P879" s="14"/>
      <c r="Q879" s="14"/>
      <c r="R879" s="14"/>
      <c r="S879" s="14"/>
      <c r="T879" s="14"/>
      <c r="U879" s="14"/>
      <c r="V879" s="14"/>
      <c r="W879" s="14"/>
      <c r="X879" s="14"/>
      <c r="Y879" s="14"/>
      <c r="Z879" s="14"/>
    </row>
    <row r="880" spans="1:26" ht="12.75" customHeight="1">
      <c r="A880" s="19"/>
      <c r="B880" s="300"/>
      <c r="C880" s="19"/>
      <c r="D880" s="27"/>
      <c r="E880" s="20"/>
      <c r="F880" s="14"/>
      <c r="G880" s="14"/>
      <c r="H880" s="14"/>
      <c r="I880" s="14"/>
      <c r="J880" s="14"/>
      <c r="K880" s="14"/>
      <c r="L880" s="14"/>
      <c r="M880" s="14"/>
      <c r="N880" s="14"/>
      <c r="O880" s="14"/>
      <c r="P880" s="14"/>
      <c r="Q880" s="14"/>
      <c r="R880" s="14"/>
      <c r="S880" s="14"/>
      <c r="T880" s="14"/>
      <c r="U880" s="14"/>
      <c r="V880" s="14"/>
      <c r="W880" s="14"/>
      <c r="X880" s="14"/>
      <c r="Y880" s="14"/>
      <c r="Z880" s="14"/>
    </row>
    <row r="881" spans="1:26" ht="12.75" customHeight="1">
      <c r="A881" s="19"/>
      <c r="B881" s="300"/>
      <c r="C881" s="19"/>
      <c r="D881" s="27"/>
      <c r="E881" s="20"/>
      <c r="F881" s="14"/>
      <c r="G881" s="14"/>
      <c r="H881" s="14"/>
      <c r="I881" s="14"/>
      <c r="J881" s="14"/>
      <c r="K881" s="14"/>
      <c r="L881" s="14"/>
      <c r="M881" s="14"/>
      <c r="N881" s="14"/>
      <c r="O881" s="14"/>
      <c r="P881" s="14"/>
      <c r="Q881" s="14"/>
      <c r="R881" s="14"/>
      <c r="S881" s="14"/>
      <c r="T881" s="14"/>
      <c r="U881" s="14"/>
      <c r="V881" s="14"/>
      <c r="W881" s="14"/>
      <c r="X881" s="14"/>
      <c r="Y881" s="14"/>
      <c r="Z881" s="14"/>
    </row>
    <row r="882" spans="1:26" ht="12.75" customHeight="1">
      <c r="A882" s="19"/>
      <c r="B882" s="300"/>
      <c r="C882" s="19"/>
      <c r="D882" s="27"/>
      <c r="E882" s="20"/>
      <c r="F882" s="14"/>
      <c r="G882" s="14"/>
      <c r="H882" s="14"/>
      <c r="I882" s="14"/>
      <c r="J882" s="14"/>
      <c r="K882" s="14"/>
      <c r="L882" s="14"/>
      <c r="M882" s="14"/>
      <c r="N882" s="14"/>
      <c r="O882" s="14"/>
      <c r="P882" s="14"/>
      <c r="Q882" s="14"/>
      <c r="R882" s="14"/>
      <c r="S882" s="14"/>
      <c r="T882" s="14"/>
      <c r="U882" s="14"/>
      <c r="V882" s="14"/>
      <c r="W882" s="14"/>
      <c r="X882" s="14"/>
      <c r="Y882" s="14"/>
      <c r="Z882" s="14"/>
    </row>
    <row r="883" spans="1:26" ht="12.75" customHeight="1">
      <c r="A883" s="19"/>
      <c r="B883" s="300"/>
      <c r="C883" s="19"/>
      <c r="D883" s="27"/>
      <c r="E883" s="20"/>
      <c r="F883" s="14"/>
      <c r="G883" s="14"/>
      <c r="H883" s="14"/>
      <c r="I883" s="14"/>
      <c r="J883" s="14"/>
      <c r="K883" s="14"/>
      <c r="L883" s="14"/>
      <c r="M883" s="14"/>
      <c r="N883" s="14"/>
      <c r="O883" s="14"/>
      <c r="P883" s="14"/>
      <c r="Q883" s="14"/>
      <c r="R883" s="14"/>
      <c r="S883" s="14"/>
      <c r="T883" s="14"/>
      <c r="U883" s="14"/>
      <c r="V883" s="14"/>
      <c r="W883" s="14"/>
      <c r="X883" s="14"/>
      <c r="Y883" s="14"/>
      <c r="Z883" s="14"/>
    </row>
    <row r="884" spans="1:26" ht="12.75" customHeight="1">
      <c r="A884" s="19"/>
      <c r="B884" s="300"/>
      <c r="C884" s="19"/>
      <c r="D884" s="27"/>
      <c r="E884" s="20"/>
      <c r="F884" s="14"/>
      <c r="G884" s="14"/>
      <c r="H884" s="14"/>
      <c r="I884" s="14"/>
      <c r="J884" s="14"/>
      <c r="K884" s="14"/>
      <c r="L884" s="14"/>
      <c r="M884" s="14"/>
      <c r="N884" s="14"/>
      <c r="O884" s="14"/>
      <c r="P884" s="14"/>
      <c r="Q884" s="14"/>
      <c r="R884" s="14"/>
      <c r="S884" s="14"/>
      <c r="T884" s="14"/>
      <c r="U884" s="14"/>
      <c r="V884" s="14"/>
      <c r="W884" s="14"/>
      <c r="X884" s="14"/>
      <c r="Y884" s="14"/>
      <c r="Z884" s="14"/>
    </row>
    <row r="885" spans="1:26" ht="12.75" customHeight="1">
      <c r="A885" s="19"/>
      <c r="B885" s="300"/>
      <c r="C885" s="19"/>
      <c r="D885" s="27"/>
      <c r="E885" s="20"/>
      <c r="F885" s="14"/>
      <c r="G885" s="14"/>
      <c r="H885" s="14"/>
      <c r="I885" s="14"/>
      <c r="J885" s="14"/>
      <c r="K885" s="14"/>
      <c r="L885" s="14"/>
      <c r="M885" s="14"/>
      <c r="N885" s="14"/>
      <c r="O885" s="14"/>
      <c r="P885" s="14"/>
      <c r="Q885" s="14"/>
      <c r="R885" s="14"/>
      <c r="S885" s="14"/>
      <c r="T885" s="14"/>
      <c r="U885" s="14"/>
      <c r="V885" s="14"/>
      <c r="W885" s="14"/>
      <c r="X885" s="14"/>
      <c r="Y885" s="14"/>
      <c r="Z885" s="14"/>
    </row>
    <row r="886" spans="1:26" ht="12.75" customHeight="1">
      <c r="A886" s="19"/>
      <c r="B886" s="300"/>
      <c r="C886" s="19"/>
      <c r="D886" s="27"/>
      <c r="E886" s="20"/>
      <c r="F886" s="14"/>
      <c r="G886" s="14"/>
      <c r="H886" s="14"/>
      <c r="I886" s="14"/>
      <c r="J886" s="14"/>
      <c r="K886" s="14"/>
      <c r="L886" s="14"/>
      <c r="M886" s="14"/>
      <c r="N886" s="14"/>
      <c r="O886" s="14"/>
      <c r="P886" s="14"/>
      <c r="Q886" s="14"/>
      <c r="R886" s="14"/>
      <c r="S886" s="14"/>
      <c r="T886" s="14"/>
      <c r="U886" s="14"/>
      <c r="V886" s="14"/>
      <c r="W886" s="14"/>
      <c r="X886" s="14"/>
      <c r="Y886" s="14"/>
      <c r="Z886" s="14"/>
    </row>
    <row r="887" spans="1:26" ht="12.75" customHeight="1">
      <c r="A887" s="19"/>
      <c r="B887" s="300"/>
      <c r="C887" s="19"/>
      <c r="D887" s="27"/>
      <c r="E887" s="20"/>
      <c r="F887" s="14"/>
      <c r="G887" s="14"/>
      <c r="H887" s="14"/>
      <c r="I887" s="14"/>
      <c r="J887" s="14"/>
      <c r="K887" s="14"/>
      <c r="L887" s="14"/>
      <c r="M887" s="14"/>
      <c r="N887" s="14"/>
      <c r="O887" s="14"/>
      <c r="P887" s="14"/>
      <c r="Q887" s="14"/>
      <c r="R887" s="14"/>
      <c r="S887" s="14"/>
      <c r="T887" s="14"/>
      <c r="U887" s="14"/>
      <c r="V887" s="14"/>
      <c r="W887" s="14"/>
      <c r="X887" s="14"/>
      <c r="Y887" s="14"/>
      <c r="Z887" s="14"/>
    </row>
    <row r="888" spans="1:26" ht="12.75" customHeight="1">
      <c r="A888" s="19"/>
      <c r="B888" s="300"/>
      <c r="C888" s="19"/>
      <c r="D888" s="27"/>
      <c r="E888" s="20"/>
      <c r="F888" s="14"/>
      <c r="G888" s="14"/>
      <c r="H888" s="14"/>
      <c r="I888" s="14"/>
      <c r="J888" s="14"/>
      <c r="K888" s="14"/>
      <c r="L888" s="14"/>
      <c r="M888" s="14"/>
      <c r="N888" s="14"/>
      <c r="O888" s="14"/>
      <c r="P888" s="14"/>
      <c r="Q888" s="14"/>
      <c r="R888" s="14"/>
      <c r="S888" s="14"/>
      <c r="T888" s="14"/>
      <c r="U888" s="14"/>
      <c r="V888" s="14"/>
      <c r="W888" s="14"/>
      <c r="X888" s="14"/>
      <c r="Y888" s="14"/>
      <c r="Z888" s="14"/>
    </row>
    <row r="889" spans="1:26" ht="12.75" customHeight="1">
      <c r="A889" s="19"/>
      <c r="B889" s="300"/>
      <c r="C889" s="19"/>
      <c r="D889" s="27"/>
      <c r="E889" s="20"/>
      <c r="F889" s="14"/>
      <c r="G889" s="14"/>
      <c r="H889" s="14"/>
      <c r="I889" s="14"/>
      <c r="J889" s="14"/>
      <c r="K889" s="14"/>
      <c r="L889" s="14"/>
      <c r="M889" s="14"/>
      <c r="N889" s="14"/>
      <c r="O889" s="14"/>
      <c r="P889" s="14"/>
      <c r="Q889" s="14"/>
      <c r="R889" s="14"/>
      <c r="S889" s="14"/>
      <c r="T889" s="14"/>
      <c r="U889" s="14"/>
      <c r="V889" s="14"/>
      <c r="W889" s="14"/>
      <c r="X889" s="14"/>
      <c r="Y889" s="14"/>
      <c r="Z889" s="14"/>
    </row>
    <row r="890" spans="1:26" ht="12.75" customHeight="1">
      <c r="A890" s="19"/>
      <c r="B890" s="300"/>
      <c r="C890" s="19"/>
      <c r="D890" s="27"/>
      <c r="E890" s="20"/>
      <c r="F890" s="14"/>
      <c r="G890" s="14"/>
      <c r="H890" s="14"/>
      <c r="I890" s="14"/>
      <c r="J890" s="14"/>
      <c r="K890" s="14"/>
      <c r="L890" s="14"/>
      <c r="M890" s="14"/>
      <c r="N890" s="14"/>
      <c r="O890" s="14"/>
      <c r="P890" s="14"/>
      <c r="Q890" s="14"/>
      <c r="R890" s="14"/>
      <c r="S890" s="14"/>
      <c r="T890" s="14"/>
      <c r="U890" s="14"/>
      <c r="V890" s="14"/>
      <c r="W890" s="14"/>
      <c r="X890" s="14"/>
      <c r="Y890" s="14"/>
      <c r="Z890" s="14"/>
    </row>
    <row r="891" spans="1:26" ht="12.75" customHeight="1">
      <c r="A891" s="19"/>
      <c r="B891" s="300"/>
      <c r="C891" s="19"/>
      <c r="D891" s="27"/>
      <c r="E891" s="20"/>
      <c r="F891" s="14"/>
      <c r="G891" s="14"/>
      <c r="H891" s="14"/>
      <c r="I891" s="14"/>
      <c r="J891" s="14"/>
      <c r="K891" s="14"/>
      <c r="L891" s="14"/>
      <c r="M891" s="14"/>
      <c r="N891" s="14"/>
      <c r="O891" s="14"/>
      <c r="P891" s="14"/>
      <c r="Q891" s="14"/>
      <c r="R891" s="14"/>
      <c r="S891" s="14"/>
      <c r="T891" s="14"/>
      <c r="U891" s="14"/>
      <c r="V891" s="14"/>
      <c r="W891" s="14"/>
      <c r="X891" s="14"/>
      <c r="Y891" s="14"/>
      <c r="Z891" s="14"/>
    </row>
    <row r="892" spans="1:26" ht="12.75" customHeight="1">
      <c r="A892" s="19"/>
      <c r="B892" s="300"/>
      <c r="C892" s="19"/>
      <c r="D892" s="27"/>
      <c r="E892" s="20"/>
      <c r="F892" s="14"/>
      <c r="G892" s="14"/>
      <c r="H892" s="14"/>
      <c r="I892" s="14"/>
      <c r="J892" s="14"/>
      <c r="K892" s="14"/>
      <c r="L892" s="14"/>
      <c r="M892" s="14"/>
      <c r="N892" s="14"/>
      <c r="O892" s="14"/>
      <c r="P892" s="14"/>
      <c r="Q892" s="14"/>
      <c r="R892" s="14"/>
      <c r="S892" s="14"/>
      <c r="T892" s="14"/>
      <c r="U892" s="14"/>
      <c r="V892" s="14"/>
      <c r="W892" s="14"/>
      <c r="X892" s="14"/>
      <c r="Y892" s="14"/>
      <c r="Z892" s="14"/>
    </row>
    <row r="893" spans="1:26" ht="12.75" customHeight="1">
      <c r="A893" s="19"/>
      <c r="B893" s="300"/>
      <c r="C893" s="19"/>
      <c r="D893" s="27"/>
      <c r="E893" s="20"/>
      <c r="F893" s="14"/>
      <c r="G893" s="14"/>
      <c r="H893" s="14"/>
      <c r="I893" s="14"/>
      <c r="J893" s="14"/>
      <c r="K893" s="14"/>
      <c r="L893" s="14"/>
      <c r="M893" s="14"/>
      <c r="N893" s="14"/>
      <c r="O893" s="14"/>
      <c r="P893" s="14"/>
      <c r="Q893" s="14"/>
      <c r="R893" s="14"/>
      <c r="S893" s="14"/>
      <c r="T893" s="14"/>
      <c r="U893" s="14"/>
      <c r="V893" s="14"/>
      <c r="W893" s="14"/>
      <c r="X893" s="14"/>
      <c r="Y893" s="14"/>
      <c r="Z893" s="14"/>
    </row>
    <row r="894" spans="1:26" ht="12.75" customHeight="1">
      <c r="A894" s="19"/>
      <c r="B894" s="300"/>
      <c r="C894" s="19"/>
      <c r="D894" s="27"/>
      <c r="E894" s="20"/>
      <c r="F894" s="14"/>
      <c r="G894" s="14"/>
      <c r="H894" s="14"/>
      <c r="I894" s="14"/>
      <c r="J894" s="14"/>
      <c r="K894" s="14"/>
      <c r="L894" s="14"/>
      <c r="M894" s="14"/>
      <c r="N894" s="14"/>
      <c r="O894" s="14"/>
      <c r="P894" s="14"/>
      <c r="Q894" s="14"/>
      <c r="R894" s="14"/>
      <c r="S894" s="14"/>
      <c r="T894" s="14"/>
      <c r="U894" s="14"/>
      <c r="V894" s="14"/>
      <c r="W894" s="14"/>
      <c r="X894" s="14"/>
      <c r="Y894" s="14"/>
      <c r="Z894" s="14"/>
    </row>
    <row r="895" spans="1:26" ht="12.75" customHeight="1">
      <c r="A895" s="19"/>
      <c r="B895" s="300"/>
      <c r="C895" s="19"/>
      <c r="D895" s="27"/>
      <c r="E895" s="20"/>
      <c r="F895" s="14"/>
      <c r="G895" s="14"/>
      <c r="H895" s="14"/>
      <c r="I895" s="14"/>
      <c r="J895" s="14"/>
      <c r="K895" s="14"/>
      <c r="L895" s="14"/>
      <c r="M895" s="14"/>
      <c r="N895" s="14"/>
      <c r="O895" s="14"/>
      <c r="P895" s="14"/>
      <c r="Q895" s="14"/>
      <c r="R895" s="14"/>
      <c r="S895" s="14"/>
      <c r="T895" s="14"/>
      <c r="U895" s="14"/>
      <c r="V895" s="14"/>
      <c r="W895" s="14"/>
      <c r="X895" s="14"/>
      <c r="Y895" s="14"/>
      <c r="Z895" s="14"/>
    </row>
    <row r="896" spans="1:26" ht="12.75" customHeight="1">
      <c r="A896" s="19"/>
      <c r="B896" s="300"/>
      <c r="C896" s="19"/>
      <c r="D896" s="27"/>
      <c r="E896" s="20"/>
      <c r="F896" s="14"/>
      <c r="G896" s="14"/>
      <c r="H896" s="14"/>
      <c r="I896" s="14"/>
      <c r="J896" s="14"/>
      <c r="K896" s="14"/>
      <c r="L896" s="14"/>
      <c r="M896" s="14"/>
      <c r="N896" s="14"/>
      <c r="O896" s="14"/>
      <c r="P896" s="14"/>
      <c r="Q896" s="14"/>
      <c r="R896" s="14"/>
      <c r="S896" s="14"/>
      <c r="T896" s="14"/>
      <c r="U896" s="14"/>
      <c r="V896" s="14"/>
      <c r="W896" s="14"/>
      <c r="X896" s="14"/>
      <c r="Y896" s="14"/>
      <c r="Z896" s="14"/>
    </row>
    <row r="897" spans="1:26" ht="12.75" customHeight="1">
      <c r="A897" s="19"/>
      <c r="B897" s="300"/>
      <c r="C897" s="19"/>
      <c r="D897" s="27"/>
      <c r="E897" s="20"/>
      <c r="F897" s="14"/>
      <c r="G897" s="14"/>
      <c r="H897" s="14"/>
      <c r="I897" s="14"/>
      <c r="J897" s="14"/>
      <c r="K897" s="14"/>
      <c r="L897" s="14"/>
      <c r="M897" s="14"/>
      <c r="N897" s="14"/>
      <c r="O897" s="14"/>
      <c r="P897" s="14"/>
      <c r="Q897" s="14"/>
      <c r="R897" s="14"/>
      <c r="S897" s="14"/>
      <c r="T897" s="14"/>
      <c r="U897" s="14"/>
      <c r="V897" s="14"/>
      <c r="W897" s="14"/>
      <c r="X897" s="14"/>
      <c r="Y897" s="14"/>
      <c r="Z897" s="14"/>
    </row>
    <row r="898" spans="1:26" ht="12.75" customHeight="1">
      <c r="A898" s="19"/>
      <c r="B898" s="300"/>
      <c r="C898" s="19"/>
      <c r="D898" s="27"/>
      <c r="E898" s="20"/>
      <c r="F898" s="14"/>
      <c r="G898" s="14"/>
      <c r="H898" s="14"/>
      <c r="I898" s="14"/>
      <c r="J898" s="14"/>
      <c r="K898" s="14"/>
      <c r="L898" s="14"/>
      <c r="M898" s="14"/>
      <c r="N898" s="14"/>
      <c r="O898" s="14"/>
      <c r="P898" s="14"/>
      <c r="Q898" s="14"/>
      <c r="R898" s="14"/>
      <c r="S898" s="14"/>
      <c r="T898" s="14"/>
      <c r="U898" s="14"/>
      <c r="V898" s="14"/>
      <c r="W898" s="14"/>
      <c r="X898" s="14"/>
      <c r="Y898" s="14"/>
      <c r="Z898" s="14"/>
    </row>
    <row r="899" spans="1:26" ht="12.75" customHeight="1">
      <c r="A899" s="19"/>
      <c r="B899" s="300"/>
      <c r="C899" s="19"/>
      <c r="D899" s="27"/>
      <c r="E899" s="20"/>
      <c r="F899" s="14"/>
      <c r="G899" s="14"/>
      <c r="H899" s="14"/>
      <c r="I899" s="14"/>
      <c r="J899" s="14"/>
      <c r="K899" s="14"/>
      <c r="L899" s="14"/>
      <c r="M899" s="14"/>
      <c r="N899" s="14"/>
      <c r="O899" s="14"/>
      <c r="P899" s="14"/>
      <c r="Q899" s="14"/>
      <c r="R899" s="14"/>
      <c r="S899" s="14"/>
      <c r="T899" s="14"/>
      <c r="U899" s="14"/>
      <c r="V899" s="14"/>
      <c r="W899" s="14"/>
      <c r="X899" s="14"/>
      <c r="Y899" s="14"/>
      <c r="Z899" s="14"/>
    </row>
    <row r="900" spans="1:26" ht="12.75" customHeight="1">
      <c r="A900" s="19"/>
      <c r="B900" s="300"/>
      <c r="C900" s="19"/>
      <c r="D900" s="27"/>
      <c r="E900" s="20"/>
      <c r="F900" s="14"/>
      <c r="G900" s="14"/>
      <c r="H900" s="14"/>
      <c r="I900" s="14"/>
      <c r="J900" s="14"/>
      <c r="K900" s="14"/>
      <c r="L900" s="14"/>
      <c r="M900" s="14"/>
      <c r="N900" s="14"/>
      <c r="O900" s="14"/>
      <c r="P900" s="14"/>
      <c r="Q900" s="14"/>
      <c r="R900" s="14"/>
      <c r="S900" s="14"/>
      <c r="T900" s="14"/>
      <c r="U900" s="14"/>
      <c r="V900" s="14"/>
      <c r="W900" s="14"/>
      <c r="X900" s="14"/>
      <c r="Y900" s="14"/>
      <c r="Z900" s="14"/>
    </row>
    <row r="901" spans="1:26" ht="12.75" customHeight="1">
      <c r="A901" s="19"/>
      <c r="B901" s="300"/>
      <c r="C901" s="19"/>
      <c r="D901" s="27"/>
      <c r="E901" s="20"/>
      <c r="F901" s="14"/>
      <c r="G901" s="14"/>
      <c r="H901" s="14"/>
      <c r="I901" s="14"/>
      <c r="J901" s="14"/>
      <c r="K901" s="14"/>
      <c r="L901" s="14"/>
      <c r="M901" s="14"/>
      <c r="N901" s="14"/>
      <c r="O901" s="14"/>
      <c r="P901" s="14"/>
      <c r="Q901" s="14"/>
      <c r="R901" s="14"/>
      <c r="S901" s="14"/>
      <c r="T901" s="14"/>
      <c r="U901" s="14"/>
      <c r="V901" s="14"/>
      <c r="W901" s="14"/>
      <c r="X901" s="14"/>
      <c r="Y901" s="14"/>
      <c r="Z901" s="14"/>
    </row>
    <row r="902" spans="1:26" ht="12.75" customHeight="1">
      <c r="A902" s="19"/>
      <c r="B902" s="300"/>
      <c r="C902" s="19"/>
      <c r="D902" s="27"/>
      <c r="E902" s="20"/>
      <c r="F902" s="14"/>
      <c r="G902" s="14"/>
      <c r="H902" s="14"/>
      <c r="I902" s="14"/>
      <c r="J902" s="14"/>
      <c r="K902" s="14"/>
      <c r="L902" s="14"/>
      <c r="M902" s="14"/>
      <c r="N902" s="14"/>
      <c r="O902" s="14"/>
      <c r="P902" s="14"/>
      <c r="Q902" s="14"/>
      <c r="R902" s="14"/>
      <c r="S902" s="14"/>
      <c r="T902" s="14"/>
      <c r="U902" s="14"/>
      <c r="V902" s="14"/>
      <c r="W902" s="14"/>
      <c r="X902" s="14"/>
      <c r="Y902" s="14"/>
      <c r="Z902" s="14"/>
    </row>
    <row r="903" spans="1:26" ht="12.75" customHeight="1">
      <c r="A903" s="19"/>
      <c r="B903" s="300"/>
      <c r="C903" s="19"/>
      <c r="D903" s="27"/>
      <c r="E903" s="20"/>
      <c r="F903" s="14"/>
      <c r="G903" s="14"/>
      <c r="H903" s="14"/>
      <c r="I903" s="14"/>
      <c r="J903" s="14"/>
      <c r="K903" s="14"/>
      <c r="L903" s="14"/>
      <c r="M903" s="14"/>
      <c r="N903" s="14"/>
      <c r="O903" s="14"/>
      <c r="P903" s="14"/>
      <c r="Q903" s="14"/>
      <c r="R903" s="14"/>
      <c r="S903" s="14"/>
      <c r="T903" s="14"/>
      <c r="U903" s="14"/>
      <c r="V903" s="14"/>
      <c r="W903" s="14"/>
      <c r="X903" s="14"/>
      <c r="Y903" s="14"/>
      <c r="Z903" s="14"/>
    </row>
    <row r="904" spans="1:26" ht="12.75" customHeight="1">
      <c r="A904" s="19"/>
      <c r="B904" s="300"/>
      <c r="C904" s="19"/>
      <c r="D904" s="27"/>
      <c r="E904" s="20"/>
      <c r="F904" s="14"/>
      <c r="G904" s="14"/>
      <c r="H904" s="14"/>
      <c r="I904" s="14"/>
      <c r="J904" s="14"/>
      <c r="K904" s="14"/>
      <c r="L904" s="14"/>
      <c r="M904" s="14"/>
      <c r="N904" s="14"/>
      <c r="O904" s="14"/>
      <c r="P904" s="14"/>
      <c r="Q904" s="14"/>
      <c r="R904" s="14"/>
      <c r="S904" s="14"/>
      <c r="T904" s="14"/>
      <c r="U904" s="14"/>
      <c r="V904" s="14"/>
      <c r="W904" s="14"/>
      <c r="X904" s="14"/>
      <c r="Y904" s="14"/>
      <c r="Z904" s="14"/>
    </row>
    <row r="905" spans="1:26" ht="12.75" customHeight="1">
      <c r="A905" s="19"/>
      <c r="B905" s="300"/>
      <c r="C905" s="19"/>
      <c r="D905" s="27"/>
      <c r="E905" s="20"/>
      <c r="F905" s="14"/>
      <c r="G905" s="14"/>
      <c r="H905" s="14"/>
      <c r="I905" s="14"/>
      <c r="J905" s="14"/>
      <c r="K905" s="14"/>
      <c r="L905" s="14"/>
      <c r="M905" s="14"/>
      <c r="N905" s="14"/>
      <c r="O905" s="14"/>
      <c r="P905" s="14"/>
      <c r="Q905" s="14"/>
      <c r="R905" s="14"/>
      <c r="S905" s="14"/>
      <c r="T905" s="14"/>
      <c r="U905" s="14"/>
      <c r="V905" s="14"/>
      <c r="W905" s="14"/>
      <c r="X905" s="14"/>
      <c r="Y905" s="14"/>
      <c r="Z905" s="14"/>
    </row>
    <row r="906" spans="1:26" ht="12.75" customHeight="1">
      <c r="A906" s="19"/>
      <c r="B906" s="300"/>
      <c r="C906" s="19"/>
      <c r="D906" s="27"/>
      <c r="E906" s="20"/>
      <c r="F906" s="14"/>
      <c r="G906" s="14"/>
      <c r="H906" s="14"/>
      <c r="I906" s="14"/>
      <c r="J906" s="14"/>
      <c r="K906" s="14"/>
      <c r="L906" s="14"/>
      <c r="M906" s="14"/>
      <c r="N906" s="14"/>
      <c r="O906" s="14"/>
      <c r="P906" s="14"/>
      <c r="Q906" s="14"/>
      <c r="R906" s="14"/>
      <c r="S906" s="14"/>
      <c r="T906" s="14"/>
      <c r="U906" s="14"/>
      <c r="V906" s="14"/>
      <c r="W906" s="14"/>
      <c r="X906" s="14"/>
      <c r="Y906" s="14"/>
      <c r="Z906" s="14"/>
    </row>
    <row r="907" spans="1:26" ht="12.75" customHeight="1">
      <c r="A907" s="19"/>
      <c r="B907" s="300"/>
      <c r="C907" s="19"/>
      <c r="D907" s="27"/>
      <c r="E907" s="20"/>
      <c r="F907" s="14"/>
      <c r="G907" s="14"/>
      <c r="H907" s="14"/>
      <c r="I907" s="14"/>
      <c r="J907" s="14"/>
      <c r="K907" s="14"/>
      <c r="L907" s="14"/>
      <c r="M907" s="14"/>
      <c r="N907" s="14"/>
      <c r="O907" s="14"/>
      <c r="P907" s="14"/>
      <c r="Q907" s="14"/>
      <c r="R907" s="14"/>
      <c r="S907" s="14"/>
      <c r="T907" s="14"/>
      <c r="U907" s="14"/>
      <c r="V907" s="14"/>
      <c r="W907" s="14"/>
      <c r="X907" s="14"/>
      <c r="Y907" s="14"/>
      <c r="Z907" s="14"/>
    </row>
    <row r="908" spans="1:26" ht="12.75" customHeight="1">
      <c r="A908" s="19"/>
      <c r="B908" s="300"/>
      <c r="C908" s="19"/>
      <c r="D908" s="27"/>
      <c r="E908" s="20"/>
      <c r="F908" s="14"/>
      <c r="G908" s="14"/>
      <c r="H908" s="14"/>
      <c r="I908" s="14"/>
      <c r="J908" s="14"/>
      <c r="K908" s="14"/>
      <c r="L908" s="14"/>
      <c r="M908" s="14"/>
      <c r="N908" s="14"/>
      <c r="O908" s="14"/>
      <c r="P908" s="14"/>
      <c r="Q908" s="14"/>
      <c r="R908" s="14"/>
      <c r="S908" s="14"/>
      <c r="T908" s="14"/>
      <c r="U908" s="14"/>
      <c r="V908" s="14"/>
      <c r="W908" s="14"/>
      <c r="X908" s="14"/>
      <c r="Y908" s="14"/>
      <c r="Z908" s="14"/>
    </row>
    <row r="909" spans="1:26" ht="12.75" customHeight="1">
      <c r="A909" s="19"/>
      <c r="B909" s="300"/>
      <c r="C909" s="19"/>
      <c r="D909" s="27"/>
      <c r="E909" s="20"/>
      <c r="F909" s="14"/>
      <c r="G909" s="14"/>
      <c r="H909" s="14"/>
      <c r="I909" s="14"/>
      <c r="J909" s="14"/>
      <c r="K909" s="14"/>
      <c r="L909" s="14"/>
      <c r="M909" s="14"/>
      <c r="N909" s="14"/>
      <c r="O909" s="14"/>
      <c r="P909" s="14"/>
      <c r="Q909" s="14"/>
      <c r="R909" s="14"/>
      <c r="S909" s="14"/>
      <c r="T909" s="14"/>
      <c r="U909" s="14"/>
      <c r="V909" s="14"/>
      <c r="W909" s="14"/>
      <c r="X909" s="14"/>
      <c r="Y909" s="14"/>
      <c r="Z909" s="14"/>
    </row>
    <row r="910" spans="1:26" ht="12.75" customHeight="1">
      <c r="A910" s="19"/>
      <c r="B910" s="300"/>
      <c r="C910" s="19"/>
      <c r="D910" s="27"/>
      <c r="E910" s="20"/>
      <c r="F910" s="14"/>
      <c r="G910" s="14"/>
      <c r="H910" s="14"/>
      <c r="I910" s="14"/>
      <c r="J910" s="14"/>
      <c r="K910" s="14"/>
      <c r="L910" s="14"/>
      <c r="M910" s="14"/>
      <c r="N910" s="14"/>
      <c r="O910" s="14"/>
      <c r="P910" s="14"/>
      <c r="Q910" s="14"/>
      <c r="R910" s="14"/>
      <c r="S910" s="14"/>
      <c r="T910" s="14"/>
      <c r="U910" s="14"/>
      <c r="V910" s="14"/>
      <c r="W910" s="14"/>
      <c r="X910" s="14"/>
      <c r="Y910" s="14"/>
      <c r="Z910" s="14"/>
    </row>
    <row r="911" spans="1:26" ht="12.75" customHeight="1">
      <c r="A911" s="19"/>
      <c r="B911" s="300"/>
      <c r="C911" s="19"/>
      <c r="D911" s="27"/>
      <c r="E911" s="20"/>
      <c r="F911" s="14"/>
      <c r="G911" s="14"/>
      <c r="H911" s="14"/>
      <c r="I911" s="14"/>
      <c r="J911" s="14"/>
      <c r="K911" s="14"/>
      <c r="L911" s="14"/>
      <c r="M911" s="14"/>
      <c r="N911" s="14"/>
      <c r="O911" s="14"/>
      <c r="P911" s="14"/>
      <c r="Q911" s="14"/>
      <c r="R911" s="14"/>
      <c r="S911" s="14"/>
      <c r="T911" s="14"/>
      <c r="U911" s="14"/>
      <c r="V911" s="14"/>
      <c r="W911" s="14"/>
      <c r="X911" s="14"/>
      <c r="Y911" s="14"/>
      <c r="Z911" s="14"/>
    </row>
    <row r="912" spans="1:26" ht="12.75" customHeight="1">
      <c r="A912" s="19"/>
      <c r="B912" s="300"/>
      <c r="C912" s="19"/>
      <c r="D912" s="27"/>
      <c r="E912" s="20"/>
      <c r="F912" s="14"/>
      <c r="G912" s="14"/>
      <c r="H912" s="14"/>
      <c r="I912" s="14"/>
      <c r="J912" s="14"/>
      <c r="K912" s="14"/>
      <c r="L912" s="14"/>
      <c r="M912" s="14"/>
      <c r="N912" s="14"/>
      <c r="O912" s="14"/>
      <c r="P912" s="14"/>
      <c r="Q912" s="14"/>
      <c r="R912" s="14"/>
      <c r="S912" s="14"/>
      <c r="T912" s="14"/>
      <c r="U912" s="14"/>
      <c r="V912" s="14"/>
      <c r="W912" s="14"/>
      <c r="X912" s="14"/>
      <c r="Y912" s="14"/>
      <c r="Z912" s="14"/>
    </row>
    <row r="913" spans="1:26" ht="12.75" customHeight="1">
      <c r="A913" s="19"/>
      <c r="B913" s="300"/>
      <c r="C913" s="19"/>
      <c r="D913" s="27"/>
      <c r="E913" s="20"/>
      <c r="F913" s="14"/>
      <c r="G913" s="14"/>
      <c r="H913" s="14"/>
      <c r="I913" s="14"/>
      <c r="J913" s="14"/>
      <c r="K913" s="14"/>
      <c r="L913" s="14"/>
      <c r="M913" s="14"/>
      <c r="N913" s="14"/>
      <c r="O913" s="14"/>
      <c r="P913" s="14"/>
      <c r="Q913" s="14"/>
      <c r="R913" s="14"/>
      <c r="S913" s="14"/>
      <c r="T913" s="14"/>
      <c r="U913" s="14"/>
      <c r="V913" s="14"/>
      <c r="W913" s="14"/>
      <c r="X913" s="14"/>
      <c r="Y913" s="14"/>
      <c r="Z913" s="14"/>
    </row>
    <row r="914" spans="1:26" ht="12.75" customHeight="1">
      <c r="A914" s="19"/>
      <c r="B914" s="300"/>
      <c r="C914" s="19"/>
      <c r="D914" s="27"/>
      <c r="E914" s="20"/>
      <c r="F914" s="14"/>
      <c r="G914" s="14"/>
      <c r="H914" s="14"/>
      <c r="I914" s="14"/>
      <c r="J914" s="14"/>
      <c r="K914" s="14"/>
      <c r="L914" s="14"/>
      <c r="M914" s="14"/>
      <c r="N914" s="14"/>
      <c r="O914" s="14"/>
      <c r="P914" s="14"/>
      <c r="Q914" s="14"/>
      <c r="R914" s="14"/>
      <c r="S914" s="14"/>
      <c r="T914" s="14"/>
      <c r="U914" s="14"/>
      <c r="V914" s="14"/>
      <c r="W914" s="14"/>
      <c r="X914" s="14"/>
      <c r="Y914" s="14"/>
      <c r="Z914" s="14"/>
    </row>
    <row r="915" spans="1:26" ht="12.75" customHeight="1">
      <c r="A915" s="19"/>
      <c r="B915" s="300"/>
      <c r="C915" s="19"/>
      <c r="D915" s="27"/>
      <c r="E915" s="20"/>
      <c r="F915" s="14"/>
      <c r="G915" s="14"/>
      <c r="H915" s="14"/>
      <c r="I915" s="14"/>
      <c r="J915" s="14"/>
      <c r="K915" s="14"/>
      <c r="L915" s="14"/>
      <c r="M915" s="14"/>
      <c r="N915" s="14"/>
      <c r="O915" s="14"/>
      <c r="P915" s="14"/>
      <c r="Q915" s="14"/>
      <c r="R915" s="14"/>
      <c r="S915" s="14"/>
      <c r="T915" s="14"/>
      <c r="U915" s="14"/>
      <c r="V915" s="14"/>
      <c r="W915" s="14"/>
      <c r="X915" s="14"/>
      <c r="Y915" s="14"/>
      <c r="Z915" s="14"/>
    </row>
    <row r="916" spans="1:26" ht="12.75" customHeight="1">
      <c r="A916" s="19"/>
      <c r="B916" s="300"/>
      <c r="C916" s="19"/>
      <c r="D916" s="27"/>
      <c r="E916" s="20"/>
      <c r="F916" s="14"/>
      <c r="G916" s="14"/>
      <c r="H916" s="14"/>
      <c r="I916" s="14"/>
      <c r="J916" s="14"/>
      <c r="K916" s="14"/>
      <c r="L916" s="14"/>
      <c r="M916" s="14"/>
      <c r="N916" s="14"/>
      <c r="O916" s="14"/>
      <c r="P916" s="14"/>
      <c r="Q916" s="14"/>
      <c r="R916" s="14"/>
      <c r="S916" s="14"/>
      <c r="T916" s="14"/>
      <c r="U916" s="14"/>
      <c r="V916" s="14"/>
      <c r="W916" s="14"/>
      <c r="X916" s="14"/>
      <c r="Y916" s="14"/>
      <c r="Z916" s="14"/>
    </row>
    <row r="917" spans="1:26" ht="12.75" customHeight="1">
      <c r="A917" s="19"/>
      <c r="B917" s="300"/>
      <c r="C917" s="19"/>
      <c r="D917" s="27"/>
      <c r="E917" s="20"/>
      <c r="F917" s="14"/>
      <c r="G917" s="14"/>
      <c r="H917" s="14"/>
      <c r="I917" s="14"/>
      <c r="J917" s="14"/>
      <c r="K917" s="14"/>
      <c r="L917" s="14"/>
      <c r="M917" s="14"/>
      <c r="N917" s="14"/>
      <c r="O917" s="14"/>
      <c r="P917" s="14"/>
      <c r="Q917" s="14"/>
      <c r="R917" s="14"/>
      <c r="S917" s="14"/>
      <c r="T917" s="14"/>
      <c r="U917" s="14"/>
      <c r="V917" s="14"/>
      <c r="W917" s="14"/>
      <c r="X917" s="14"/>
      <c r="Y917" s="14"/>
      <c r="Z917" s="14"/>
    </row>
    <row r="918" spans="1:26" ht="12.75" customHeight="1">
      <c r="A918" s="19"/>
      <c r="B918" s="300"/>
      <c r="C918" s="19"/>
      <c r="D918" s="27"/>
      <c r="E918" s="20"/>
      <c r="F918" s="14"/>
      <c r="G918" s="14"/>
      <c r="H918" s="14"/>
      <c r="I918" s="14"/>
      <c r="J918" s="14"/>
      <c r="K918" s="14"/>
      <c r="L918" s="14"/>
      <c r="M918" s="14"/>
      <c r="N918" s="14"/>
      <c r="O918" s="14"/>
      <c r="P918" s="14"/>
      <c r="Q918" s="14"/>
      <c r="R918" s="14"/>
      <c r="S918" s="14"/>
      <c r="T918" s="14"/>
      <c r="U918" s="14"/>
      <c r="V918" s="14"/>
      <c r="W918" s="14"/>
      <c r="X918" s="14"/>
      <c r="Y918" s="14"/>
      <c r="Z918" s="14"/>
    </row>
    <row r="919" spans="1:26" ht="12.75" customHeight="1">
      <c r="A919" s="19"/>
      <c r="B919" s="300"/>
      <c r="C919" s="19"/>
      <c r="D919" s="27"/>
      <c r="E919" s="20"/>
      <c r="F919" s="14"/>
      <c r="G919" s="14"/>
      <c r="H919" s="14"/>
      <c r="I919" s="14"/>
      <c r="J919" s="14"/>
      <c r="K919" s="14"/>
      <c r="L919" s="14"/>
      <c r="M919" s="14"/>
      <c r="N919" s="14"/>
      <c r="O919" s="14"/>
      <c r="P919" s="14"/>
      <c r="Q919" s="14"/>
      <c r="R919" s="14"/>
      <c r="S919" s="14"/>
      <c r="T919" s="14"/>
      <c r="U919" s="14"/>
      <c r="V919" s="14"/>
      <c r="W919" s="14"/>
      <c r="X919" s="14"/>
      <c r="Y919" s="14"/>
      <c r="Z919" s="14"/>
    </row>
    <row r="920" spans="1:26" ht="12.75" customHeight="1">
      <c r="A920" s="19"/>
      <c r="B920" s="300"/>
      <c r="C920" s="19"/>
      <c r="D920" s="27"/>
      <c r="E920" s="20"/>
      <c r="F920" s="14"/>
      <c r="G920" s="14"/>
      <c r="H920" s="14"/>
      <c r="I920" s="14"/>
      <c r="J920" s="14"/>
      <c r="K920" s="14"/>
      <c r="L920" s="14"/>
      <c r="M920" s="14"/>
      <c r="N920" s="14"/>
      <c r="O920" s="14"/>
      <c r="P920" s="14"/>
      <c r="Q920" s="14"/>
      <c r="R920" s="14"/>
      <c r="S920" s="14"/>
      <c r="T920" s="14"/>
      <c r="U920" s="14"/>
      <c r="V920" s="14"/>
      <c r="W920" s="14"/>
      <c r="X920" s="14"/>
      <c r="Y920" s="14"/>
      <c r="Z920" s="14"/>
    </row>
    <row r="921" spans="1:26" ht="12.75" customHeight="1">
      <c r="A921" s="19"/>
      <c r="B921" s="300"/>
      <c r="C921" s="19"/>
      <c r="D921" s="27"/>
      <c r="E921" s="20"/>
      <c r="F921" s="14"/>
      <c r="G921" s="14"/>
      <c r="H921" s="14"/>
      <c r="I921" s="14"/>
      <c r="J921" s="14"/>
      <c r="K921" s="14"/>
      <c r="L921" s="14"/>
      <c r="M921" s="14"/>
      <c r="N921" s="14"/>
      <c r="O921" s="14"/>
      <c r="P921" s="14"/>
      <c r="Q921" s="14"/>
      <c r="R921" s="14"/>
      <c r="S921" s="14"/>
      <c r="T921" s="14"/>
      <c r="U921" s="14"/>
      <c r="V921" s="14"/>
      <c r="W921" s="14"/>
      <c r="X921" s="14"/>
      <c r="Y921" s="14"/>
      <c r="Z921" s="14"/>
    </row>
    <row r="922" spans="1:26" ht="12.75" customHeight="1">
      <c r="A922" s="19"/>
      <c r="B922" s="300"/>
      <c r="C922" s="19"/>
      <c r="D922" s="27"/>
      <c r="E922" s="20"/>
      <c r="F922" s="14"/>
      <c r="G922" s="14"/>
      <c r="H922" s="14"/>
      <c r="I922" s="14"/>
      <c r="J922" s="14"/>
      <c r="K922" s="14"/>
      <c r="L922" s="14"/>
      <c r="M922" s="14"/>
      <c r="N922" s="14"/>
      <c r="O922" s="14"/>
      <c r="P922" s="14"/>
      <c r="Q922" s="14"/>
      <c r="R922" s="14"/>
      <c r="S922" s="14"/>
      <c r="T922" s="14"/>
      <c r="U922" s="14"/>
      <c r="V922" s="14"/>
      <c r="W922" s="14"/>
      <c r="X922" s="14"/>
      <c r="Y922" s="14"/>
      <c r="Z922" s="14"/>
    </row>
    <row r="923" spans="1:26" ht="12.75" customHeight="1">
      <c r="A923" s="19"/>
      <c r="B923" s="300"/>
      <c r="C923" s="19"/>
      <c r="D923" s="27"/>
      <c r="E923" s="20"/>
      <c r="F923" s="14"/>
      <c r="G923" s="14"/>
      <c r="H923" s="14"/>
      <c r="I923" s="14"/>
      <c r="J923" s="14"/>
      <c r="K923" s="14"/>
      <c r="L923" s="14"/>
      <c r="M923" s="14"/>
      <c r="N923" s="14"/>
      <c r="O923" s="14"/>
      <c r="P923" s="14"/>
      <c r="Q923" s="14"/>
      <c r="R923" s="14"/>
      <c r="S923" s="14"/>
      <c r="T923" s="14"/>
      <c r="U923" s="14"/>
      <c r="V923" s="14"/>
      <c r="W923" s="14"/>
      <c r="X923" s="14"/>
      <c r="Y923" s="14"/>
      <c r="Z923" s="14"/>
    </row>
    <row r="924" spans="1:26" ht="12.75" customHeight="1">
      <c r="A924" s="19"/>
      <c r="B924" s="300"/>
      <c r="C924" s="19"/>
      <c r="D924" s="27"/>
      <c r="E924" s="20"/>
      <c r="F924" s="14"/>
      <c r="G924" s="14"/>
      <c r="H924" s="14"/>
      <c r="I924" s="14"/>
      <c r="J924" s="14"/>
      <c r="K924" s="14"/>
      <c r="L924" s="14"/>
      <c r="M924" s="14"/>
      <c r="N924" s="14"/>
      <c r="O924" s="14"/>
      <c r="P924" s="14"/>
      <c r="Q924" s="14"/>
      <c r="R924" s="14"/>
      <c r="S924" s="14"/>
      <c r="T924" s="14"/>
      <c r="U924" s="14"/>
      <c r="V924" s="14"/>
      <c r="W924" s="14"/>
      <c r="X924" s="14"/>
      <c r="Y924" s="14"/>
      <c r="Z924" s="14"/>
    </row>
    <row r="925" spans="1:26" ht="12.75" customHeight="1">
      <c r="A925" s="19"/>
      <c r="B925" s="300"/>
      <c r="C925" s="19"/>
      <c r="D925" s="27"/>
      <c r="E925" s="20"/>
      <c r="F925" s="14"/>
      <c r="G925" s="14"/>
      <c r="H925" s="14"/>
      <c r="I925" s="14"/>
      <c r="J925" s="14"/>
      <c r="K925" s="14"/>
      <c r="L925" s="14"/>
      <c r="M925" s="14"/>
      <c r="N925" s="14"/>
      <c r="O925" s="14"/>
      <c r="P925" s="14"/>
      <c r="Q925" s="14"/>
      <c r="R925" s="14"/>
      <c r="S925" s="14"/>
      <c r="T925" s="14"/>
      <c r="U925" s="14"/>
      <c r="V925" s="14"/>
      <c r="W925" s="14"/>
      <c r="X925" s="14"/>
      <c r="Y925" s="14"/>
      <c r="Z925" s="14"/>
    </row>
    <row r="926" spans="1:26" ht="12.75" customHeight="1">
      <c r="A926" s="19"/>
      <c r="B926" s="300"/>
      <c r="C926" s="19"/>
      <c r="D926" s="27"/>
      <c r="E926" s="20"/>
      <c r="F926" s="14"/>
      <c r="G926" s="14"/>
      <c r="H926" s="14"/>
      <c r="I926" s="14"/>
      <c r="J926" s="14"/>
      <c r="K926" s="14"/>
      <c r="L926" s="14"/>
      <c r="M926" s="14"/>
      <c r="N926" s="14"/>
      <c r="O926" s="14"/>
      <c r="P926" s="14"/>
      <c r="Q926" s="14"/>
      <c r="R926" s="14"/>
      <c r="S926" s="14"/>
      <c r="T926" s="14"/>
      <c r="U926" s="14"/>
      <c r="V926" s="14"/>
      <c r="W926" s="14"/>
      <c r="X926" s="14"/>
      <c r="Y926" s="14"/>
      <c r="Z926" s="14"/>
    </row>
    <row r="927" spans="1:26" ht="12.75" customHeight="1">
      <c r="A927" s="19"/>
      <c r="B927" s="300"/>
      <c r="C927" s="19"/>
      <c r="D927" s="27"/>
      <c r="E927" s="20"/>
      <c r="F927" s="14"/>
      <c r="G927" s="14"/>
      <c r="H927" s="14"/>
      <c r="I927" s="14"/>
      <c r="J927" s="14"/>
      <c r="K927" s="14"/>
      <c r="L927" s="14"/>
      <c r="M927" s="14"/>
      <c r="N927" s="14"/>
      <c r="O927" s="14"/>
      <c r="P927" s="14"/>
      <c r="Q927" s="14"/>
      <c r="R927" s="14"/>
      <c r="S927" s="14"/>
      <c r="T927" s="14"/>
      <c r="U927" s="14"/>
      <c r="V927" s="14"/>
      <c r="W927" s="14"/>
      <c r="X927" s="14"/>
      <c r="Y927" s="14"/>
      <c r="Z927" s="14"/>
    </row>
    <row r="928" spans="1:26" ht="12.75" customHeight="1">
      <c r="A928" s="19"/>
      <c r="B928" s="300"/>
      <c r="C928" s="19"/>
      <c r="D928" s="27"/>
      <c r="E928" s="20"/>
      <c r="F928" s="14"/>
      <c r="G928" s="14"/>
      <c r="H928" s="14"/>
      <c r="I928" s="14"/>
      <c r="J928" s="14"/>
      <c r="K928" s="14"/>
      <c r="L928" s="14"/>
      <c r="M928" s="14"/>
      <c r="N928" s="14"/>
      <c r="O928" s="14"/>
      <c r="P928" s="14"/>
      <c r="Q928" s="14"/>
      <c r="R928" s="14"/>
      <c r="S928" s="14"/>
      <c r="T928" s="14"/>
      <c r="U928" s="14"/>
      <c r="V928" s="14"/>
      <c r="W928" s="14"/>
      <c r="X928" s="14"/>
      <c r="Y928" s="14"/>
      <c r="Z928" s="14"/>
    </row>
    <row r="929" spans="1:26" ht="12.75" customHeight="1">
      <c r="A929" s="19"/>
      <c r="B929" s="300"/>
      <c r="C929" s="19"/>
      <c r="D929" s="27"/>
      <c r="E929" s="20"/>
      <c r="F929" s="14"/>
      <c r="G929" s="14"/>
      <c r="H929" s="14"/>
      <c r="I929" s="14"/>
      <c r="J929" s="14"/>
      <c r="K929" s="14"/>
      <c r="L929" s="14"/>
      <c r="M929" s="14"/>
      <c r="N929" s="14"/>
      <c r="O929" s="14"/>
      <c r="P929" s="14"/>
      <c r="Q929" s="14"/>
      <c r="R929" s="14"/>
      <c r="S929" s="14"/>
      <c r="T929" s="14"/>
      <c r="U929" s="14"/>
      <c r="V929" s="14"/>
      <c r="W929" s="14"/>
      <c r="X929" s="14"/>
      <c r="Y929" s="14"/>
      <c r="Z929" s="14"/>
    </row>
    <row r="930" spans="1:26" ht="12.75" customHeight="1">
      <c r="A930" s="19"/>
      <c r="B930" s="300"/>
      <c r="C930" s="19"/>
      <c r="D930" s="27"/>
      <c r="E930" s="20"/>
      <c r="F930" s="14"/>
      <c r="G930" s="14"/>
      <c r="H930" s="14"/>
      <c r="I930" s="14"/>
      <c r="J930" s="14"/>
      <c r="K930" s="14"/>
      <c r="L930" s="14"/>
      <c r="M930" s="14"/>
      <c r="N930" s="14"/>
      <c r="O930" s="14"/>
      <c r="P930" s="14"/>
      <c r="Q930" s="14"/>
      <c r="R930" s="14"/>
      <c r="S930" s="14"/>
      <c r="T930" s="14"/>
      <c r="U930" s="14"/>
      <c r="V930" s="14"/>
      <c r="W930" s="14"/>
      <c r="X930" s="14"/>
      <c r="Y930" s="14"/>
      <c r="Z930" s="14"/>
    </row>
    <row r="931" spans="1:26" ht="12.75" customHeight="1">
      <c r="A931" s="19"/>
      <c r="B931" s="300"/>
      <c r="C931" s="19"/>
      <c r="D931" s="27"/>
      <c r="E931" s="20"/>
      <c r="F931" s="14"/>
      <c r="G931" s="14"/>
      <c r="H931" s="14"/>
      <c r="I931" s="14"/>
      <c r="J931" s="14"/>
      <c r="K931" s="14"/>
      <c r="L931" s="14"/>
      <c r="M931" s="14"/>
      <c r="N931" s="14"/>
      <c r="O931" s="14"/>
      <c r="P931" s="14"/>
      <c r="Q931" s="14"/>
      <c r="R931" s="14"/>
      <c r="S931" s="14"/>
      <c r="T931" s="14"/>
      <c r="U931" s="14"/>
      <c r="V931" s="14"/>
      <c r="W931" s="14"/>
      <c r="X931" s="14"/>
      <c r="Y931" s="14"/>
      <c r="Z931" s="14"/>
    </row>
    <row r="932" spans="1:26" ht="12.75" customHeight="1">
      <c r="A932" s="19"/>
      <c r="B932" s="300"/>
      <c r="C932" s="19"/>
      <c r="D932" s="27"/>
      <c r="E932" s="20"/>
      <c r="F932" s="14"/>
      <c r="G932" s="14"/>
      <c r="H932" s="14"/>
      <c r="I932" s="14"/>
      <c r="J932" s="14"/>
      <c r="K932" s="14"/>
      <c r="L932" s="14"/>
      <c r="M932" s="14"/>
      <c r="N932" s="14"/>
      <c r="O932" s="14"/>
      <c r="P932" s="14"/>
      <c r="Q932" s="14"/>
      <c r="R932" s="14"/>
      <c r="S932" s="14"/>
      <c r="T932" s="14"/>
      <c r="U932" s="14"/>
      <c r="V932" s="14"/>
      <c r="W932" s="14"/>
      <c r="X932" s="14"/>
      <c r="Y932" s="14"/>
      <c r="Z932" s="14"/>
    </row>
    <row r="933" spans="1:26" ht="12.75" customHeight="1">
      <c r="A933" s="19"/>
      <c r="B933" s="300"/>
      <c r="C933" s="19"/>
      <c r="D933" s="27"/>
      <c r="E933" s="20"/>
      <c r="F933" s="14"/>
      <c r="G933" s="14"/>
      <c r="H933" s="14"/>
      <c r="I933" s="14"/>
      <c r="J933" s="14"/>
      <c r="K933" s="14"/>
      <c r="L933" s="14"/>
      <c r="M933" s="14"/>
      <c r="N933" s="14"/>
      <c r="O933" s="14"/>
      <c r="P933" s="14"/>
      <c r="Q933" s="14"/>
      <c r="R933" s="14"/>
      <c r="S933" s="14"/>
      <c r="T933" s="14"/>
      <c r="U933" s="14"/>
      <c r="V933" s="14"/>
      <c r="W933" s="14"/>
      <c r="X933" s="14"/>
      <c r="Y933" s="14"/>
      <c r="Z933" s="14"/>
    </row>
    <row r="934" spans="1:26" ht="12.75" customHeight="1">
      <c r="A934" s="19"/>
      <c r="B934" s="300"/>
      <c r="C934" s="19"/>
      <c r="D934" s="27"/>
      <c r="E934" s="20"/>
      <c r="F934" s="14"/>
      <c r="G934" s="14"/>
      <c r="H934" s="14"/>
      <c r="I934" s="14"/>
      <c r="J934" s="14"/>
      <c r="K934" s="14"/>
      <c r="L934" s="14"/>
      <c r="M934" s="14"/>
      <c r="N934" s="14"/>
      <c r="O934" s="14"/>
      <c r="P934" s="14"/>
      <c r="Q934" s="14"/>
      <c r="R934" s="14"/>
      <c r="S934" s="14"/>
      <c r="T934" s="14"/>
      <c r="U934" s="14"/>
      <c r="V934" s="14"/>
      <c r="W934" s="14"/>
      <c r="X934" s="14"/>
      <c r="Y934" s="14"/>
      <c r="Z934" s="14"/>
    </row>
    <row r="935" spans="1:26" ht="12.75" customHeight="1">
      <c r="A935" s="19"/>
      <c r="B935" s="300"/>
      <c r="C935" s="19"/>
      <c r="D935" s="27"/>
      <c r="E935" s="20"/>
      <c r="F935" s="14"/>
      <c r="G935" s="14"/>
      <c r="H935" s="14"/>
      <c r="I935" s="14"/>
      <c r="J935" s="14"/>
      <c r="K935" s="14"/>
      <c r="L935" s="14"/>
      <c r="M935" s="14"/>
      <c r="N935" s="14"/>
      <c r="O935" s="14"/>
      <c r="P935" s="14"/>
      <c r="Q935" s="14"/>
      <c r="R935" s="14"/>
      <c r="S935" s="14"/>
      <c r="T935" s="14"/>
      <c r="U935" s="14"/>
      <c r="V935" s="14"/>
      <c r="W935" s="14"/>
      <c r="X935" s="14"/>
      <c r="Y935" s="14"/>
      <c r="Z935" s="14"/>
    </row>
    <row r="936" spans="1:26" ht="12.75" customHeight="1">
      <c r="A936" s="19"/>
      <c r="B936" s="300"/>
      <c r="C936" s="19"/>
      <c r="D936" s="27"/>
      <c r="E936" s="20"/>
      <c r="F936" s="14"/>
      <c r="G936" s="14"/>
      <c r="H936" s="14"/>
      <c r="I936" s="14"/>
      <c r="J936" s="14"/>
      <c r="K936" s="14"/>
      <c r="L936" s="14"/>
      <c r="M936" s="14"/>
      <c r="N936" s="14"/>
      <c r="O936" s="14"/>
      <c r="P936" s="14"/>
      <c r="Q936" s="14"/>
      <c r="R936" s="14"/>
      <c r="S936" s="14"/>
      <c r="T936" s="14"/>
      <c r="U936" s="14"/>
      <c r="V936" s="14"/>
      <c r="W936" s="14"/>
      <c r="X936" s="14"/>
      <c r="Y936" s="14"/>
      <c r="Z936" s="14"/>
    </row>
    <row r="937" spans="1:26" ht="12.75" customHeight="1">
      <c r="A937" s="19"/>
      <c r="B937" s="300"/>
      <c r="C937" s="19"/>
      <c r="D937" s="27"/>
      <c r="E937" s="20"/>
      <c r="F937" s="14"/>
      <c r="G937" s="14"/>
      <c r="H937" s="14"/>
      <c r="I937" s="14"/>
      <c r="J937" s="14"/>
      <c r="K937" s="14"/>
      <c r="L937" s="14"/>
      <c r="M937" s="14"/>
      <c r="N937" s="14"/>
      <c r="O937" s="14"/>
      <c r="P937" s="14"/>
      <c r="Q937" s="14"/>
      <c r="R937" s="14"/>
      <c r="S937" s="14"/>
      <c r="T937" s="14"/>
      <c r="U937" s="14"/>
      <c r="V937" s="14"/>
      <c r="W937" s="14"/>
      <c r="X937" s="14"/>
      <c r="Y937" s="14"/>
      <c r="Z937" s="14"/>
    </row>
    <row r="938" spans="1:26" ht="12.75" customHeight="1">
      <c r="A938" s="19"/>
      <c r="B938" s="300"/>
      <c r="C938" s="19"/>
      <c r="D938" s="27"/>
      <c r="E938" s="20"/>
      <c r="F938" s="14"/>
      <c r="G938" s="14"/>
      <c r="H938" s="14"/>
      <c r="I938" s="14"/>
      <c r="J938" s="14"/>
      <c r="K938" s="14"/>
      <c r="L938" s="14"/>
      <c r="M938" s="14"/>
      <c r="N938" s="14"/>
      <c r="O938" s="14"/>
      <c r="P938" s="14"/>
      <c r="Q938" s="14"/>
      <c r="R938" s="14"/>
      <c r="S938" s="14"/>
      <c r="T938" s="14"/>
      <c r="U938" s="14"/>
      <c r="V938" s="14"/>
      <c r="W938" s="14"/>
      <c r="X938" s="14"/>
      <c r="Y938" s="14"/>
      <c r="Z938" s="14"/>
    </row>
    <row r="939" spans="1:26" ht="12.75" customHeight="1">
      <c r="A939" s="19"/>
      <c r="B939" s="300"/>
      <c r="C939" s="19"/>
      <c r="D939" s="27"/>
      <c r="E939" s="20"/>
      <c r="F939" s="14"/>
      <c r="G939" s="14"/>
      <c r="H939" s="14"/>
      <c r="I939" s="14"/>
      <c r="J939" s="14"/>
      <c r="K939" s="14"/>
      <c r="L939" s="14"/>
      <c r="M939" s="14"/>
      <c r="N939" s="14"/>
      <c r="O939" s="14"/>
      <c r="P939" s="14"/>
      <c r="Q939" s="14"/>
      <c r="R939" s="14"/>
      <c r="S939" s="14"/>
      <c r="T939" s="14"/>
      <c r="U939" s="14"/>
      <c r="V939" s="14"/>
      <c r="W939" s="14"/>
      <c r="X939" s="14"/>
      <c r="Y939" s="14"/>
      <c r="Z939" s="14"/>
    </row>
    <row r="940" spans="1:26" ht="12.75" customHeight="1">
      <c r="A940" s="19"/>
      <c r="B940" s="300"/>
      <c r="C940" s="19"/>
      <c r="D940" s="27"/>
      <c r="E940" s="20"/>
      <c r="F940" s="14"/>
      <c r="G940" s="14"/>
      <c r="H940" s="14"/>
      <c r="I940" s="14"/>
      <c r="J940" s="14"/>
      <c r="K940" s="14"/>
      <c r="L940" s="14"/>
      <c r="M940" s="14"/>
      <c r="N940" s="14"/>
      <c r="O940" s="14"/>
      <c r="P940" s="14"/>
      <c r="Q940" s="14"/>
      <c r="R940" s="14"/>
      <c r="S940" s="14"/>
      <c r="T940" s="14"/>
      <c r="U940" s="14"/>
      <c r="V940" s="14"/>
      <c r="W940" s="14"/>
      <c r="X940" s="14"/>
      <c r="Y940" s="14"/>
      <c r="Z940" s="14"/>
    </row>
    <row r="941" spans="1:26" ht="12.75" customHeight="1">
      <c r="A941" s="19"/>
      <c r="B941" s="300"/>
      <c r="C941" s="19"/>
      <c r="D941" s="27"/>
      <c r="E941" s="20"/>
      <c r="F941" s="14"/>
      <c r="G941" s="14"/>
      <c r="H941" s="14"/>
      <c r="I941" s="14"/>
      <c r="J941" s="14"/>
      <c r="K941" s="14"/>
      <c r="L941" s="14"/>
      <c r="M941" s="14"/>
      <c r="N941" s="14"/>
      <c r="O941" s="14"/>
      <c r="P941" s="14"/>
      <c r="Q941" s="14"/>
      <c r="R941" s="14"/>
      <c r="S941" s="14"/>
      <c r="T941" s="14"/>
      <c r="U941" s="14"/>
      <c r="V941" s="14"/>
      <c r="W941" s="14"/>
      <c r="X941" s="14"/>
      <c r="Y941" s="14"/>
      <c r="Z941" s="14"/>
    </row>
    <row r="942" spans="1:26" ht="12.75" customHeight="1">
      <c r="A942" s="19"/>
      <c r="B942" s="300"/>
      <c r="C942" s="19"/>
      <c r="D942" s="27"/>
      <c r="E942" s="20"/>
      <c r="F942" s="14"/>
      <c r="G942" s="14"/>
      <c r="H942" s="14"/>
      <c r="I942" s="14"/>
      <c r="J942" s="14"/>
      <c r="K942" s="14"/>
      <c r="L942" s="14"/>
      <c r="M942" s="14"/>
      <c r="N942" s="14"/>
      <c r="O942" s="14"/>
      <c r="P942" s="14"/>
      <c r="Q942" s="14"/>
      <c r="R942" s="14"/>
      <c r="S942" s="14"/>
      <c r="T942" s="14"/>
      <c r="U942" s="14"/>
      <c r="V942" s="14"/>
      <c r="W942" s="14"/>
      <c r="X942" s="14"/>
      <c r="Y942" s="14"/>
      <c r="Z942" s="14"/>
    </row>
    <row r="943" spans="1:26" ht="12.75" customHeight="1">
      <c r="A943" s="19"/>
      <c r="B943" s="300"/>
      <c r="C943" s="19"/>
      <c r="D943" s="27"/>
      <c r="E943" s="20"/>
      <c r="F943" s="14"/>
      <c r="G943" s="14"/>
      <c r="H943" s="14"/>
      <c r="I943" s="14"/>
      <c r="J943" s="14"/>
      <c r="K943" s="14"/>
      <c r="L943" s="14"/>
      <c r="M943" s="14"/>
      <c r="N943" s="14"/>
      <c r="O943" s="14"/>
      <c r="P943" s="14"/>
      <c r="Q943" s="14"/>
      <c r="R943" s="14"/>
      <c r="S943" s="14"/>
      <c r="T943" s="14"/>
      <c r="U943" s="14"/>
      <c r="V943" s="14"/>
      <c r="W943" s="14"/>
      <c r="X943" s="14"/>
      <c r="Y943" s="14"/>
      <c r="Z943" s="14"/>
    </row>
    <row r="944" spans="1:26" ht="12.75" customHeight="1">
      <c r="A944" s="19"/>
      <c r="B944" s="300"/>
      <c r="C944" s="19"/>
      <c r="D944" s="27"/>
      <c r="E944" s="20"/>
      <c r="F944" s="14"/>
      <c r="G944" s="14"/>
      <c r="H944" s="14"/>
      <c r="I944" s="14"/>
      <c r="J944" s="14"/>
      <c r="K944" s="14"/>
      <c r="L944" s="14"/>
      <c r="M944" s="14"/>
      <c r="N944" s="14"/>
      <c r="O944" s="14"/>
      <c r="P944" s="14"/>
      <c r="Q944" s="14"/>
      <c r="R944" s="14"/>
      <c r="S944" s="14"/>
      <c r="T944" s="14"/>
      <c r="U944" s="14"/>
      <c r="V944" s="14"/>
      <c r="W944" s="14"/>
      <c r="X944" s="14"/>
      <c r="Y944" s="14"/>
      <c r="Z944" s="14"/>
    </row>
    <row r="945" spans="1:26" ht="12.75" customHeight="1">
      <c r="A945" s="19"/>
      <c r="B945" s="300"/>
      <c r="C945" s="19"/>
      <c r="D945" s="27"/>
      <c r="E945" s="20"/>
      <c r="F945" s="14"/>
      <c r="G945" s="14"/>
      <c r="H945" s="14"/>
      <c r="I945" s="14"/>
      <c r="J945" s="14"/>
      <c r="K945" s="14"/>
      <c r="L945" s="14"/>
      <c r="M945" s="14"/>
      <c r="N945" s="14"/>
      <c r="O945" s="14"/>
      <c r="P945" s="14"/>
      <c r="Q945" s="14"/>
      <c r="R945" s="14"/>
      <c r="S945" s="14"/>
      <c r="T945" s="14"/>
      <c r="U945" s="14"/>
      <c r="V945" s="14"/>
      <c r="W945" s="14"/>
      <c r="X945" s="14"/>
      <c r="Y945" s="14"/>
      <c r="Z945" s="14"/>
    </row>
    <row r="946" spans="1:26" ht="12.75" customHeight="1">
      <c r="A946" s="19"/>
      <c r="B946" s="300"/>
      <c r="C946" s="19"/>
      <c r="D946" s="27"/>
      <c r="E946" s="20"/>
      <c r="F946" s="14"/>
      <c r="G946" s="14"/>
      <c r="H946" s="14"/>
      <c r="I946" s="14"/>
      <c r="J946" s="14"/>
      <c r="K946" s="14"/>
      <c r="L946" s="14"/>
      <c r="M946" s="14"/>
      <c r="N946" s="14"/>
      <c r="O946" s="14"/>
      <c r="P946" s="14"/>
      <c r="Q946" s="14"/>
      <c r="R946" s="14"/>
      <c r="S946" s="14"/>
      <c r="T946" s="14"/>
      <c r="U946" s="14"/>
      <c r="V946" s="14"/>
      <c r="W946" s="14"/>
      <c r="X946" s="14"/>
      <c r="Y946" s="14"/>
      <c r="Z946" s="14"/>
    </row>
    <row r="947" spans="1:26" ht="12.75" customHeight="1">
      <c r="A947" s="19"/>
      <c r="B947" s="300"/>
      <c r="C947" s="19"/>
      <c r="D947" s="27"/>
      <c r="E947" s="20"/>
      <c r="F947" s="14"/>
      <c r="G947" s="14"/>
      <c r="H947" s="14"/>
      <c r="I947" s="14"/>
      <c r="J947" s="14"/>
      <c r="K947" s="14"/>
      <c r="L947" s="14"/>
      <c r="M947" s="14"/>
      <c r="N947" s="14"/>
      <c r="O947" s="14"/>
      <c r="P947" s="14"/>
      <c r="Q947" s="14"/>
      <c r="R947" s="14"/>
      <c r="S947" s="14"/>
      <c r="T947" s="14"/>
      <c r="U947" s="14"/>
      <c r="V947" s="14"/>
      <c r="W947" s="14"/>
      <c r="X947" s="14"/>
      <c r="Y947" s="14"/>
      <c r="Z947" s="14"/>
    </row>
    <row r="948" spans="1:26" ht="12.75" customHeight="1">
      <c r="A948" s="19"/>
      <c r="B948" s="300"/>
      <c r="C948" s="19"/>
      <c r="D948" s="27"/>
      <c r="E948" s="20"/>
      <c r="F948" s="14"/>
      <c r="G948" s="14"/>
      <c r="H948" s="14"/>
      <c r="I948" s="14"/>
      <c r="J948" s="14"/>
      <c r="K948" s="14"/>
      <c r="L948" s="14"/>
      <c r="M948" s="14"/>
      <c r="N948" s="14"/>
      <c r="O948" s="14"/>
      <c r="P948" s="14"/>
      <c r="Q948" s="14"/>
      <c r="R948" s="14"/>
      <c r="S948" s="14"/>
      <c r="T948" s="14"/>
      <c r="U948" s="14"/>
      <c r="V948" s="14"/>
      <c r="W948" s="14"/>
      <c r="X948" s="14"/>
      <c r="Y948" s="14"/>
      <c r="Z948" s="14"/>
    </row>
    <row r="949" spans="1:26" ht="12.75" customHeight="1">
      <c r="A949" s="19"/>
      <c r="B949" s="300"/>
      <c r="C949" s="19"/>
      <c r="D949" s="27"/>
      <c r="E949" s="20"/>
      <c r="F949" s="14"/>
      <c r="G949" s="14"/>
      <c r="H949" s="14"/>
      <c r="I949" s="14"/>
      <c r="J949" s="14"/>
      <c r="K949" s="14"/>
      <c r="L949" s="14"/>
      <c r="M949" s="14"/>
      <c r="N949" s="14"/>
      <c r="O949" s="14"/>
      <c r="P949" s="14"/>
      <c r="Q949" s="14"/>
      <c r="R949" s="14"/>
      <c r="S949" s="14"/>
      <c r="T949" s="14"/>
      <c r="U949" s="14"/>
      <c r="V949" s="14"/>
      <c r="W949" s="14"/>
      <c r="X949" s="14"/>
      <c r="Y949" s="14"/>
      <c r="Z949" s="14"/>
    </row>
    <row r="950" spans="1:26" ht="12.75" customHeight="1">
      <c r="A950" s="19"/>
      <c r="B950" s="300"/>
      <c r="C950" s="19"/>
      <c r="D950" s="27"/>
      <c r="E950" s="20"/>
      <c r="F950" s="14"/>
      <c r="G950" s="14"/>
      <c r="H950" s="14"/>
      <c r="I950" s="14"/>
      <c r="J950" s="14"/>
      <c r="K950" s="14"/>
      <c r="L950" s="14"/>
      <c r="M950" s="14"/>
      <c r="N950" s="14"/>
      <c r="O950" s="14"/>
      <c r="P950" s="14"/>
      <c r="Q950" s="14"/>
      <c r="R950" s="14"/>
      <c r="S950" s="14"/>
      <c r="T950" s="14"/>
      <c r="U950" s="14"/>
      <c r="V950" s="14"/>
      <c r="W950" s="14"/>
      <c r="X950" s="14"/>
      <c r="Y950" s="14"/>
      <c r="Z950" s="14"/>
    </row>
    <row r="951" spans="1:26" ht="12.75" customHeight="1">
      <c r="A951" s="19"/>
      <c r="B951" s="300"/>
      <c r="C951" s="19"/>
      <c r="D951" s="27"/>
      <c r="E951" s="20"/>
      <c r="F951" s="14"/>
      <c r="G951" s="14"/>
      <c r="H951" s="14"/>
      <c r="I951" s="14"/>
      <c r="J951" s="14"/>
      <c r="K951" s="14"/>
      <c r="L951" s="14"/>
      <c r="M951" s="14"/>
      <c r="N951" s="14"/>
      <c r="O951" s="14"/>
      <c r="P951" s="14"/>
      <c r="Q951" s="14"/>
      <c r="R951" s="14"/>
      <c r="S951" s="14"/>
      <c r="T951" s="14"/>
      <c r="U951" s="14"/>
      <c r="V951" s="14"/>
      <c r="W951" s="14"/>
      <c r="X951" s="14"/>
      <c r="Y951" s="14"/>
      <c r="Z951" s="14"/>
    </row>
    <row r="952" spans="1:26" ht="12.75" customHeight="1">
      <c r="A952" s="19"/>
      <c r="B952" s="300"/>
      <c r="C952" s="19"/>
      <c r="D952" s="27"/>
      <c r="E952" s="20"/>
      <c r="F952" s="14"/>
      <c r="G952" s="14"/>
      <c r="H952" s="14"/>
      <c r="I952" s="14"/>
      <c r="J952" s="14"/>
      <c r="K952" s="14"/>
      <c r="L952" s="14"/>
      <c r="M952" s="14"/>
      <c r="N952" s="14"/>
      <c r="O952" s="14"/>
      <c r="P952" s="14"/>
      <c r="Q952" s="14"/>
      <c r="R952" s="14"/>
      <c r="S952" s="14"/>
      <c r="T952" s="14"/>
      <c r="U952" s="14"/>
      <c r="V952" s="14"/>
      <c r="W952" s="14"/>
      <c r="X952" s="14"/>
      <c r="Y952" s="14"/>
      <c r="Z952" s="14"/>
    </row>
    <row r="953" spans="1:26" ht="12.75" customHeight="1">
      <c r="A953" s="19"/>
      <c r="B953" s="300"/>
      <c r="C953" s="19"/>
      <c r="D953" s="27"/>
      <c r="E953" s="20"/>
      <c r="F953" s="14"/>
      <c r="G953" s="14"/>
      <c r="H953" s="14"/>
      <c r="I953" s="14"/>
      <c r="J953" s="14"/>
      <c r="K953" s="14"/>
      <c r="L953" s="14"/>
      <c r="M953" s="14"/>
      <c r="N953" s="14"/>
      <c r="O953" s="14"/>
      <c r="P953" s="14"/>
      <c r="Q953" s="14"/>
      <c r="R953" s="14"/>
      <c r="S953" s="14"/>
      <c r="T953" s="14"/>
      <c r="U953" s="14"/>
      <c r="V953" s="14"/>
      <c r="W953" s="14"/>
      <c r="X953" s="14"/>
      <c r="Y953" s="14"/>
      <c r="Z953" s="14"/>
    </row>
    <row r="954" spans="1:26" ht="12.75" customHeight="1">
      <c r="A954" s="19"/>
      <c r="B954" s="300"/>
      <c r="C954" s="19"/>
      <c r="D954" s="27"/>
      <c r="E954" s="20"/>
      <c r="F954" s="14"/>
      <c r="G954" s="14"/>
      <c r="H954" s="14"/>
      <c r="I954" s="14"/>
      <c r="J954" s="14"/>
      <c r="K954" s="14"/>
      <c r="L954" s="14"/>
      <c r="M954" s="14"/>
      <c r="N954" s="14"/>
      <c r="O954" s="14"/>
      <c r="P954" s="14"/>
      <c r="Q954" s="14"/>
      <c r="R954" s="14"/>
      <c r="S954" s="14"/>
      <c r="T954" s="14"/>
      <c r="U954" s="14"/>
      <c r="V954" s="14"/>
      <c r="W954" s="14"/>
      <c r="X954" s="14"/>
      <c r="Y954" s="14"/>
      <c r="Z954" s="14"/>
    </row>
    <row r="955" spans="1:26" ht="12.75" customHeight="1">
      <c r="A955" s="19"/>
      <c r="B955" s="300"/>
      <c r="C955" s="19"/>
      <c r="D955" s="27"/>
      <c r="E955" s="20"/>
      <c r="F955" s="14"/>
      <c r="G955" s="14"/>
      <c r="H955" s="14"/>
      <c r="I955" s="14"/>
      <c r="J955" s="14"/>
      <c r="K955" s="14"/>
      <c r="L955" s="14"/>
      <c r="M955" s="14"/>
      <c r="N955" s="14"/>
      <c r="O955" s="14"/>
      <c r="P955" s="14"/>
      <c r="Q955" s="14"/>
      <c r="R955" s="14"/>
      <c r="S955" s="14"/>
      <c r="T955" s="14"/>
      <c r="U955" s="14"/>
      <c r="V955" s="14"/>
      <c r="W955" s="14"/>
      <c r="X955" s="14"/>
      <c r="Y955" s="14"/>
      <c r="Z955" s="14"/>
    </row>
    <row r="956" spans="1:26" ht="12.75" customHeight="1">
      <c r="A956" s="19"/>
      <c r="B956" s="300"/>
      <c r="C956" s="19"/>
      <c r="D956" s="27"/>
      <c r="E956" s="20"/>
      <c r="F956" s="14"/>
      <c r="G956" s="14"/>
      <c r="H956" s="14"/>
      <c r="I956" s="14"/>
      <c r="J956" s="14"/>
      <c r="K956" s="14"/>
      <c r="L956" s="14"/>
      <c r="M956" s="14"/>
      <c r="N956" s="14"/>
      <c r="O956" s="14"/>
      <c r="P956" s="14"/>
      <c r="Q956" s="14"/>
      <c r="R956" s="14"/>
      <c r="S956" s="14"/>
      <c r="T956" s="14"/>
      <c r="U956" s="14"/>
      <c r="V956" s="14"/>
      <c r="W956" s="14"/>
      <c r="X956" s="14"/>
      <c r="Y956" s="14"/>
      <c r="Z956" s="14"/>
    </row>
    <row r="957" spans="1:26" ht="12.75" customHeight="1">
      <c r="A957" s="19"/>
      <c r="B957" s="300"/>
      <c r="C957" s="19"/>
      <c r="D957" s="27"/>
      <c r="E957" s="20"/>
      <c r="F957" s="14"/>
      <c r="G957" s="14"/>
      <c r="H957" s="14"/>
      <c r="I957" s="14"/>
      <c r="J957" s="14"/>
      <c r="K957" s="14"/>
      <c r="L957" s="14"/>
      <c r="M957" s="14"/>
      <c r="N957" s="14"/>
      <c r="O957" s="14"/>
      <c r="P957" s="14"/>
      <c r="Q957" s="14"/>
      <c r="R957" s="14"/>
      <c r="S957" s="14"/>
      <c r="T957" s="14"/>
      <c r="U957" s="14"/>
      <c r="V957" s="14"/>
      <c r="W957" s="14"/>
      <c r="X957" s="14"/>
      <c r="Y957" s="14"/>
      <c r="Z957" s="14"/>
    </row>
    <row r="958" spans="1:26" ht="12.75" customHeight="1">
      <c r="A958" s="19"/>
      <c r="B958" s="300"/>
      <c r="C958" s="19"/>
      <c r="D958" s="27"/>
      <c r="E958" s="20"/>
      <c r="F958" s="14"/>
      <c r="G958" s="14"/>
      <c r="H958" s="14"/>
      <c r="I958" s="14"/>
      <c r="J958" s="14"/>
      <c r="K958" s="14"/>
      <c r="L958" s="14"/>
      <c r="M958" s="14"/>
      <c r="N958" s="14"/>
      <c r="O958" s="14"/>
      <c r="P958" s="14"/>
      <c r="Q958" s="14"/>
      <c r="R958" s="14"/>
      <c r="S958" s="14"/>
      <c r="T958" s="14"/>
      <c r="U958" s="14"/>
      <c r="V958" s="14"/>
      <c r="W958" s="14"/>
      <c r="X958" s="14"/>
      <c r="Y958" s="14"/>
      <c r="Z958" s="14"/>
    </row>
    <row r="959" spans="1:26" ht="12.75" customHeight="1">
      <c r="A959" s="19"/>
      <c r="B959" s="300"/>
      <c r="C959" s="19"/>
      <c r="D959" s="27"/>
      <c r="E959" s="20"/>
      <c r="F959" s="14"/>
      <c r="G959" s="14"/>
      <c r="H959" s="14"/>
      <c r="I959" s="14"/>
      <c r="J959" s="14"/>
      <c r="K959" s="14"/>
      <c r="L959" s="14"/>
      <c r="M959" s="14"/>
      <c r="N959" s="14"/>
      <c r="O959" s="14"/>
      <c r="P959" s="14"/>
      <c r="Q959" s="14"/>
      <c r="R959" s="14"/>
      <c r="S959" s="14"/>
      <c r="T959" s="14"/>
      <c r="U959" s="14"/>
      <c r="V959" s="14"/>
      <c r="W959" s="14"/>
      <c r="X959" s="14"/>
      <c r="Y959" s="14"/>
      <c r="Z959" s="14"/>
    </row>
    <row r="960" spans="1:26" ht="12.75" customHeight="1">
      <c r="A960" s="19"/>
      <c r="B960" s="300"/>
      <c r="C960" s="19"/>
      <c r="D960" s="27"/>
      <c r="E960" s="20"/>
      <c r="F960" s="14"/>
      <c r="G960" s="14"/>
      <c r="H960" s="14"/>
      <c r="I960" s="14"/>
      <c r="J960" s="14"/>
      <c r="K960" s="14"/>
      <c r="L960" s="14"/>
      <c r="M960" s="14"/>
      <c r="N960" s="14"/>
      <c r="O960" s="14"/>
      <c r="P960" s="14"/>
      <c r="Q960" s="14"/>
      <c r="R960" s="14"/>
      <c r="S960" s="14"/>
      <c r="T960" s="14"/>
      <c r="U960" s="14"/>
      <c r="V960" s="14"/>
      <c r="W960" s="14"/>
      <c r="X960" s="14"/>
      <c r="Y960" s="14"/>
      <c r="Z960" s="14"/>
    </row>
    <row r="961" spans="1:26" ht="12.75" customHeight="1">
      <c r="A961" s="19"/>
      <c r="B961" s="300"/>
      <c r="C961" s="19"/>
      <c r="D961" s="27"/>
      <c r="E961" s="20"/>
      <c r="F961" s="14"/>
      <c r="G961" s="14"/>
      <c r="H961" s="14"/>
      <c r="I961" s="14"/>
      <c r="J961" s="14"/>
      <c r="K961" s="14"/>
      <c r="L961" s="14"/>
      <c r="M961" s="14"/>
      <c r="N961" s="14"/>
      <c r="O961" s="14"/>
      <c r="P961" s="14"/>
      <c r="Q961" s="14"/>
      <c r="R961" s="14"/>
      <c r="S961" s="14"/>
      <c r="T961" s="14"/>
      <c r="U961" s="14"/>
      <c r="V961" s="14"/>
      <c r="W961" s="14"/>
      <c r="X961" s="14"/>
      <c r="Y961" s="14"/>
      <c r="Z961" s="14"/>
    </row>
    <row r="962" spans="1:26" ht="12.75" customHeight="1">
      <c r="A962" s="19"/>
      <c r="B962" s="300"/>
      <c r="C962" s="19"/>
      <c r="D962" s="27"/>
      <c r="E962" s="20"/>
      <c r="F962" s="14"/>
      <c r="G962" s="14"/>
      <c r="H962" s="14"/>
      <c r="I962" s="14"/>
      <c r="J962" s="14"/>
      <c r="K962" s="14"/>
      <c r="L962" s="14"/>
      <c r="M962" s="14"/>
      <c r="N962" s="14"/>
      <c r="O962" s="14"/>
      <c r="P962" s="14"/>
      <c r="Q962" s="14"/>
      <c r="R962" s="14"/>
      <c r="S962" s="14"/>
      <c r="T962" s="14"/>
      <c r="U962" s="14"/>
      <c r="V962" s="14"/>
      <c r="W962" s="14"/>
      <c r="X962" s="14"/>
      <c r="Y962" s="14"/>
      <c r="Z962" s="14"/>
    </row>
    <row r="963" spans="1:26" ht="12.75" customHeight="1">
      <c r="A963" s="19"/>
      <c r="B963" s="300"/>
      <c r="C963" s="19"/>
      <c r="D963" s="27"/>
      <c r="E963" s="20"/>
      <c r="F963" s="14"/>
      <c r="G963" s="14"/>
      <c r="H963" s="14"/>
      <c r="I963" s="14"/>
      <c r="J963" s="14"/>
      <c r="K963" s="14"/>
      <c r="L963" s="14"/>
      <c r="M963" s="14"/>
      <c r="N963" s="14"/>
      <c r="O963" s="14"/>
      <c r="P963" s="14"/>
      <c r="Q963" s="14"/>
      <c r="R963" s="14"/>
      <c r="S963" s="14"/>
      <c r="T963" s="14"/>
      <c r="U963" s="14"/>
      <c r="V963" s="14"/>
      <c r="W963" s="14"/>
      <c r="X963" s="14"/>
      <c r="Y963" s="14"/>
      <c r="Z963" s="14"/>
    </row>
    <row r="964" spans="1:26" ht="12.75" customHeight="1">
      <c r="A964" s="19"/>
      <c r="B964" s="300"/>
      <c r="C964" s="19"/>
      <c r="D964" s="27"/>
      <c r="E964" s="20"/>
      <c r="F964" s="14"/>
      <c r="G964" s="14"/>
      <c r="H964" s="14"/>
      <c r="I964" s="14"/>
      <c r="J964" s="14"/>
      <c r="K964" s="14"/>
      <c r="L964" s="14"/>
      <c r="M964" s="14"/>
      <c r="N964" s="14"/>
      <c r="O964" s="14"/>
      <c r="P964" s="14"/>
      <c r="Q964" s="14"/>
      <c r="R964" s="14"/>
      <c r="S964" s="14"/>
      <c r="T964" s="14"/>
      <c r="U964" s="14"/>
      <c r="V964" s="14"/>
      <c r="W964" s="14"/>
      <c r="X964" s="14"/>
      <c r="Y964" s="14"/>
      <c r="Z964" s="14"/>
    </row>
    <row r="965" spans="1:26" ht="12.75" customHeight="1">
      <c r="A965" s="19"/>
      <c r="B965" s="300"/>
      <c r="C965" s="19"/>
      <c r="D965" s="27"/>
      <c r="E965" s="20"/>
      <c r="F965" s="14"/>
      <c r="G965" s="14"/>
      <c r="H965" s="14"/>
      <c r="I965" s="14"/>
      <c r="J965" s="14"/>
      <c r="K965" s="14"/>
      <c r="L965" s="14"/>
      <c r="M965" s="14"/>
      <c r="N965" s="14"/>
      <c r="O965" s="14"/>
      <c r="P965" s="14"/>
      <c r="Q965" s="14"/>
      <c r="R965" s="14"/>
      <c r="S965" s="14"/>
      <c r="T965" s="14"/>
      <c r="U965" s="14"/>
      <c r="V965" s="14"/>
      <c r="W965" s="14"/>
      <c r="X965" s="14"/>
      <c r="Y965" s="14"/>
      <c r="Z965" s="14"/>
    </row>
    <row r="966" spans="1:26" ht="12.75" customHeight="1">
      <c r="A966" s="19"/>
      <c r="B966" s="300"/>
      <c r="C966" s="19"/>
      <c r="D966" s="27"/>
      <c r="E966" s="20"/>
      <c r="F966" s="14"/>
      <c r="G966" s="14"/>
      <c r="H966" s="14"/>
      <c r="I966" s="14"/>
      <c r="J966" s="14"/>
      <c r="K966" s="14"/>
      <c r="L966" s="14"/>
      <c r="M966" s="14"/>
      <c r="N966" s="14"/>
      <c r="O966" s="14"/>
      <c r="P966" s="14"/>
      <c r="Q966" s="14"/>
      <c r="R966" s="14"/>
      <c r="S966" s="14"/>
      <c r="T966" s="14"/>
      <c r="U966" s="14"/>
      <c r="V966" s="14"/>
      <c r="W966" s="14"/>
      <c r="X966" s="14"/>
      <c r="Y966" s="14"/>
      <c r="Z966" s="14"/>
    </row>
    <row r="967" spans="1:26" ht="12.75" customHeight="1">
      <c r="A967" s="19"/>
      <c r="B967" s="300"/>
      <c r="C967" s="19"/>
      <c r="D967" s="27"/>
      <c r="E967" s="20"/>
      <c r="F967" s="14"/>
      <c r="G967" s="14"/>
      <c r="H967" s="14"/>
      <c r="I967" s="14"/>
      <c r="J967" s="14"/>
      <c r="K967" s="14"/>
      <c r="L967" s="14"/>
      <c r="M967" s="14"/>
      <c r="N967" s="14"/>
      <c r="O967" s="14"/>
      <c r="P967" s="14"/>
      <c r="Q967" s="14"/>
      <c r="R967" s="14"/>
      <c r="S967" s="14"/>
      <c r="T967" s="14"/>
      <c r="U967" s="14"/>
      <c r="V967" s="14"/>
      <c r="W967" s="14"/>
      <c r="X967" s="14"/>
      <c r="Y967" s="14"/>
      <c r="Z967" s="14"/>
    </row>
    <row r="968" spans="1:26" ht="12.75" customHeight="1">
      <c r="A968" s="19"/>
      <c r="B968" s="300"/>
      <c r="C968" s="19"/>
      <c r="D968" s="27"/>
      <c r="E968" s="20"/>
      <c r="F968" s="14"/>
      <c r="G968" s="14"/>
      <c r="H968" s="14"/>
      <c r="I968" s="14"/>
      <c r="J968" s="14"/>
      <c r="K968" s="14"/>
      <c r="L968" s="14"/>
      <c r="M968" s="14"/>
      <c r="N968" s="14"/>
      <c r="O968" s="14"/>
      <c r="P968" s="14"/>
      <c r="Q968" s="14"/>
      <c r="R968" s="14"/>
      <c r="S968" s="14"/>
      <c r="T968" s="14"/>
      <c r="U968" s="14"/>
      <c r="V968" s="14"/>
      <c r="W968" s="14"/>
      <c r="X968" s="14"/>
      <c r="Y968" s="14"/>
      <c r="Z968" s="14"/>
    </row>
    <row r="969" spans="1:26" ht="12.75" customHeight="1">
      <c r="A969" s="19"/>
      <c r="B969" s="300"/>
      <c r="C969" s="19"/>
      <c r="D969" s="27"/>
      <c r="E969" s="20"/>
      <c r="F969" s="14"/>
      <c r="G969" s="14"/>
      <c r="H969" s="14"/>
      <c r="I969" s="14"/>
      <c r="J969" s="14"/>
      <c r="K969" s="14"/>
      <c r="L969" s="14"/>
      <c r="M969" s="14"/>
      <c r="N969" s="14"/>
      <c r="O969" s="14"/>
      <c r="P969" s="14"/>
      <c r="Q969" s="14"/>
      <c r="R969" s="14"/>
      <c r="S969" s="14"/>
      <c r="T969" s="14"/>
      <c r="U969" s="14"/>
      <c r="V969" s="14"/>
      <c r="W969" s="14"/>
      <c r="X969" s="14"/>
      <c r="Y969" s="14"/>
      <c r="Z969" s="14"/>
    </row>
    <row r="970" spans="1:26" ht="12.75" customHeight="1">
      <c r="A970" s="19"/>
      <c r="B970" s="300"/>
      <c r="C970" s="19"/>
      <c r="D970" s="27"/>
      <c r="E970" s="20"/>
      <c r="F970" s="14"/>
      <c r="G970" s="14"/>
      <c r="H970" s="14"/>
      <c r="I970" s="14"/>
      <c r="J970" s="14"/>
      <c r="K970" s="14"/>
      <c r="L970" s="14"/>
      <c r="M970" s="14"/>
      <c r="N970" s="14"/>
      <c r="O970" s="14"/>
      <c r="P970" s="14"/>
      <c r="Q970" s="14"/>
      <c r="R970" s="14"/>
      <c r="S970" s="14"/>
      <c r="T970" s="14"/>
      <c r="U970" s="14"/>
      <c r="V970" s="14"/>
      <c r="W970" s="14"/>
      <c r="X970" s="14"/>
      <c r="Y970" s="14"/>
      <c r="Z970" s="14"/>
    </row>
    <row r="971" spans="1:26" ht="12.75" customHeight="1">
      <c r="A971" s="19"/>
      <c r="B971" s="300"/>
      <c r="C971" s="19"/>
      <c r="D971" s="27"/>
      <c r="E971" s="20"/>
      <c r="F971" s="14"/>
      <c r="G971" s="14"/>
      <c r="H971" s="14"/>
      <c r="I971" s="14"/>
      <c r="J971" s="14"/>
      <c r="K971" s="14"/>
      <c r="L971" s="14"/>
      <c r="M971" s="14"/>
      <c r="N971" s="14"/>
      <c r="O971" s="14"/>
      <c r="P971" s="14"/>
      <c r="Q971" s="14"/>
      <c r="R971" s="14"/>
      <c r="S971" s="14"/>
      <c r="T971" s="14"/>
      <c r="U971" s="14"/>
      <c r="V971" s="14"/>
      <c r="W971" s="14"/>
      <c r="X971" s="14"/>
      <c r="Y971" s="14"/>
      <c r="Z971" s="14"/>
    </row>
    <row r="972" spans="1:26" ht="12.75" customHeight="1">
      <c r="A972" s="19"/>
      <c r="B972" s="300"/>
      <c r="C972" s="19"/>
      <c r="D972" s="27"/>
      <c r="E972" s="20"/>
      <c r="F972" s="14"/>
      <c r="G972" s="14"/>
      <c r="H972" s="14"/>
      <c r="I972" s="14"/>
      <c r="J972" s="14"/>
      <c r="K972" s="14"/>
      <c r="L972" s="14"/>
      <c r="M972" s="14"/>
      <c r="N972" s="14"/>
      <c r="O972" s="14"/>
      <c r="P972" s="14"/>
      <c r="Q972" s="14"/>
      <c r="R972" s="14"/>
      <c r="S972" s="14"/>
      <c r="T972" s="14"/>
      <c r="U972" s="14"/>
      <c r="V972" s="14"/>
      <c r="W972" s="14"/>
      <c r="X972" s="14"/>
      <c r="Y972" s="14"/>
      <c r="Z972" s="14"/>
    </row>
    <row r="973" spans="1:26" ht="12.75" customHeight="1">
      <c r="A973" s="19"/>
      <c r="B973" s="300"/>
      <c r="C973" s="19"/>
      <c r="D973" s="27"/>
      <c r="E973" s="20"/>
      <c r="F973" s="14"/>
      <c r="G973" s="14"/>
      <c r="H973" s="14"/>
      <c r="I973" s="14"/>
      <c r="J973" s="14"/>
      <c r="K973" s="14"/>
      <c r="L973" s="14"/>
      <c r="M973" s="14"/>
      <c r="N973" s="14"/>
      <c r="O973" s="14"/>
      <c r="P973" s="14"/>
      <c r="Q973" s="14"/>
      <c r="R973" s="14"/>
      <c r="S973" s="14"/>
      <c r="T973" s="14"/>
      <c r="U973" s="14"/>
      <c r="V973" s="14"/>
      <c r="W973" s="14"/>
      <c r="X973" s="14"/>
      <c r="Y973" s="14"/>
      <c r="Z973" s="14"/>
    </row>
    <row r="974" spans="1:26" ht="12.75" customHeight="1">
      <c r="A974" s="19"/>
      <c r="B974" s="300"/>
      <c r="C974" s="19"/>
      <c r="D974" s="27"/>
      <c r="E974" s="20"/>
      <c r="F974" s="14"/>
      <c r="G974" s="14"/>
      <c r="H974" s="14"/>
      <c r="I974" s="14"/>
      <c r="J974" s="14"/>
      <c r="K974" s="14"/>
      <c r="L974" s="14"/>
      <c r="M974" s="14"/>
      <c r="N974" s="14"/>
      <c r="O974" s="14"/>
      <c r="P974" s="14"/>
      <c r="Q974" s="14"/>
      <c r="R974" s="14"/>
      <c r="S974" s="14"/>
      <c r="T974" s="14"/>
      <c r="U974" s="14"/>
      <c r="V974" s="14"/>
      <c r="W974" s="14"/>
      <c r="X974" s="14"/>
      <c r="Y974" s="14"/>
      <c r="Z974" s="14"/>
    </row>
    <row r="975" spans="1:26" ht="12.75" customHeight="1">
      <c r="A975" s="19"/>
      <c r="B975" s="300"/>
      <c r="C975" s="19"/>
      <c r="D975" s="27"/>
      <c r="E975" s="20"/>
      <c r="F975" s="14"/>
      <c r="G975" s="14"/>
      <c r="H975" s="14"/>
      <c r="I975" s="14"/>
      <c r="J975" s="14"/>
      <c r="K975" s="14"/>
      <c r="L975" s="14"/>
      <c r="M975" s="14"/>
      <c r="N975" s="14"/>
      <c r="O975" s="14"/>
      <c r="P975" s="14"/>
      <c r="Q975" s="14"/>
      <c r="R975" s="14"/>
      <c r="S975" s="14"/>
      <c r="T975" s="14"/>
      <c r="U975" s="14"/>
      <c r="V975" s="14"/>
      <c r="W975" s="14"/>
      <c r="X975" s="14"/>
      <c r="Y975" s="14"/>
      <c r="Z975" s="14"/>
    </row>
    <row r="976" spans="1:26" ht="12.75" customHeight="1">
      <c r="A976" s="19"/>
      <c r="B976" s="300"/>
      <c r="C976" s="19"/>
      <c r="D976" s="27"/>
      <c r="E976" s="20"/>
      <c r="F976" s="14"/>
      <c r="G976" s="14"/>
      <c r="H976" s="14"/>
      <c r="I976" s="14"/>
      <c r="J976" s="14"/>
      <c r="K976" s="14"/>
      <c r="L976" s="14"/>
      <c r="M976" s="14"/>
      <c r="N976" s="14"/>
      <c r="O976" s="14"/>
      <c r="P976" s="14"/>
      <c r="Q976" s="14"/>
      <c r="R976" s="14"/>
      <c r="S976" s="14"/>
      <c r="T976" s="14"/>
      <c r="U976" s="14"/>
      <c r="V976" s="14"/>
      <c r="W976" s="14"/>
      <c r="X976" s="14"/>
      <c r="Y976" s="14"/>
      <c r="Z976" s="14"/>
    </row>
    <row r="977" spans="1:26" ht="12.75" customHeight="1">
      <c r="A977" s="19"/>
      <c r="B977" s="300"/>
      <c r="C977" s="19"/>
      <c r="D977" s="27"/>
      <c r="E977" s="20"/>
      <c r="F977" s="14"/>
      <c r="G977" s="14"/>
      <c r="H977" s="14"/>
      <c r="I977" s="14"/>
      <c r="J977" s="14"/>
      <c r="K977" s="14"/>
      <c r="L977" s="14"/>
      <c r="M977" s="14"/>
      <c r="N977" s="14"/>
      <c r="O977" s="14"/>
      <c r="P977" s="14"/>
      <c r="Q977" s="14"/>
      <c r="R977" s="14"/>
      <c r="S977" s="14"/>
      <c r="T977" s="14"/>
      <c r="U977" s="14"/>
      <c r="V977" s="14"/>
      <c r="W977" s="14"/>
      <c r="X977" s="14"/>
      <c r="Y977" s="14"/>
      <c r="Z977" s="14"/>
    </row>
    <row r="978" spans="1:26" ht="12.75" customHeight="1">
      <c r="A978" s="19"/>
      <c r="B978" s="300"/>
      <c r="C978" s="19"/>
      <c r="D978" s="27"/>
      <c r="E978" s="20"/>
      <c r="F978" s="14"/>
      <c r="G978" s="14"/>
      <c r="H978" s="14"/>
      <c r="I978" s="14"/>
      <c r="J978" s="14"/>
      <c r="K978" s="14"/>
      <c r="L978" s="14"/>
      <c r="M978" s="14"/>
      <c r="N978" s="14"/>
      <c r="O978" s="14"/>
      <c r="P978" s="14"/>
      <c r="Q978" s="14"/>
      <c r="R978" s="14"/>
      <c r="S978" s="14"/>
      <c r="T978" s="14"/>
      <c r="U978" s="14"/>
      <c r="V978" s="14"/>
      <c r="W978" s="14"/>
      <c r="X978" s="14"/>
      <c r="Y978" s="14"/>
      <c r="Z978" s="14"/>
    </row>
    <row r="979" spans="1:26" ht="12.75" customHeight="1">
      <c r="A979" s="19"/>
      <c r="B979" s="300"/>
      <c r="C979" s="19"/>
      <c r="D979" s="27"/>
      <c r="E979" s="20"/>
      <c r="F979" s="14"/>
      <c r="G979" s="14"/>
      <c r="H979" s="14"/>
      <c r="I979" s="14"/>
      <c r="J979" s="14"/>
      <c r="K979" s="14"/>
      <c r="L979" s="14"/>
      <c r="M979" s="14"/>
      <c r="N979" s="14"/>
      <c r="O979" s="14"/>
      <c r="P979" s="14"/>
      <c r="Q979" s="14"/>
      <c r="R979" s="14"/>
      <c r="S979" s="14"/>
      <c r="T979" s="14"/>
      <c r="U979" s="14"/>
      <c r="V979" s="14"/>
      <c r="W979" s="14"/>
      <c r="X979" s="14"/>
      <c r="Y979" s="14"/>
      <c r="Z979" s="14"/>
    </row>
    <row r="980" spans="1:26" ht="12.75" customHeight="1">
      <c r="A980" s="19"/>
      <c r="B980" s="300"/>
      <c r="C980" s="19"/>
      <c r="D980" s="27"/>
      <c r="E980" s="20"/>
      <c r="F980" s="14"/>
      <c r="G980" s="14"/>
      <c r="H980" s="14"/>
      <c r="I980" s="14"/>
      <c r="J980" s="14"/>
      <c r="K980" s="14"/>
      <c r="L980" s="14"/>
      <c r="M980" s="14"/>
      <c r="N980" s="14"/>
      <c r="O980" s="14"/>
      <c r="P980" s="14"/>
      <c r="Q980" s="14"/>
      <c r="R980" s="14"/>
      <c r="S980" s="14"/>
      <c r="T980" s="14"/>
      <c r="U980" s="14"/>
      <c r="V980" s="14"/>
      <c r="W980" s="14"/>
      <c r="X980" s="14"/>
      <c r="Y980" s="14"/>
      <c r="Z980" s="14"/>
    </row>
    <row r="981" spans="1:26" ht="12.75" customHeight="1">
      <c r="A981" s="19"/>
      <c r="B981" s="300"/>
      <c r="C981" s="19"/>
      <c r="D981" s="27"/>
      <c r="E981" s="20"/>
      <c r="F981" s="14"/>
      <c r="G981" s="14"/>
      <c r="H981" s="14"/>
      <c r="I981" s="14"/>
      <c r="J981" s="14"/>
      <c r="K981" s="14"/>
      <c r="L981" s="14"/>
      <c r="M981" s="14"/>
      <c r="N981" s="14"/>
      <c r="O981" s="14"/>
      <c r="P981" s="14"/>
      <c r="Q981" s="14"/>
      <c r="R981" s="14"/>
      <c r="S981" s="14"/>
      <c r="T981" s="14"/>
      <c r="U981" s="14"/>
      <c r="V981" s="14"/>
      <c r="W981" s="14"/>
      <c r="X981" s="14"/>
      <c r="Y981" s="14"/>
      <c r="Z981" s="14"/>
    </row>
    <row r="982" spans="1:26" ht="12.75" customHeight="1">
      <c r="A982" s="19"/>
      <c r="B982" s="300"/>
      <c r="C982" s="19"/>
      <c r="D982" s="27"/>
      <c r="E982" s="20"/>
      <c r="F982" s="14"/>
      <c r="G982" s="14"/>
      <c r="H982" s="14"/>
      <c r="I982" s="14"/>
      <c r="J982" s="14"/>
      <c r="K982" s="14"/>
      <c r="L982" s="14"/>
      <c r="M982" s="14"/>
      <c r="N982" s="14"/>
      <c r="O982" s="14"/>
      <c r="P982" s="14"/>
      <c r="Q982" s="14"/>
      <c r="R982" s="14"/>
      <c r="S982" s="14"/>
      <c r="T982" s="14"/>
      <c r="U982" s="14"/>
      <c r="V982" s="14"/>
      <c r="W982" s="14"/>
      <c r="X982" s="14"/>
      <c r="Y982" s="14"/>
      <c r="Z982" s="14"/>
    </row>
    <row r="983" spans="1:26" ht="12.75" customHeight="1">
      <c r="A983" s="19"/>
      <c r="B983" s="300"/>
      <c r="C983" s="19"/>
      <c r="D983" s="27"/>
      <c r="E983" s="20"/>
      <c r="F983" s="14"/>
      <c r="G983" s="14"/>
      <c r="H983" s="14"/>
      <c r="I983" s="14"/>
      <c r="J983" s="14"/>
      <c r="K983" s="14"/>
      <c r="L983" s="14"/>
      <c r="M983" s="14"/>
      <c r="N983" s="14"/>
      <c r="O983" s="14"/>
      <c r="P983" s="14"/>
      <c r="Q983" s="14"/>
      <c r="R983" s="14"/>
      <c r="S983" s="14"/>
      <c r="T983" s="14"/>
      <c r="U983" s="14"/>
      <c r="V983" s="14"/>
      <c r="W983" s="14"/>
      <c r="X983" s="14"/>
      <c r="Y983" s="14"/>
      <c r="Z983" s="14"/>
    </row>
    <row r="984" spans="1:26" ht="12.75" customHeight="1">
      <c r="A984" s="19"/>
      <c r="B984" s="300"/>
      <c r="C984" s="19"/>
      <c r="D984" s="27"/>
      <c r="E984" s="20"/>
      <c r="F984" s="14"/>
      <c r="G984" s="14"/>
      <c r="H984" s="14"/>
      <c r="I984" s="14"/>
      <c r="J984" s="14"/>
      <c r="K984" s="14"/>
      <c r="L984" s="14"/>
      <c r="M984" s="14"/>
      <c r="N984" s="14"/>
      <c r="O984" s="14"/>
      <c r="P984" s="14"/>
      <c r="Q984" s="14"/>
      <c r="R984" s="14"/>
      <c r="S984" s="14"/>
      <c r="T984" s="14"/>
      <c r="U984" s="14"/>
      <c r="V984" s="14"/>
      <c r="W984" s="14"/>
      <c r="X984" s="14"/>
      <c r="Y984" s="14"/>
      <c r="Z984" s="14"/>
    </row>
    <row r="985" spans="1:26" ht="12.75" customHeight="1">
      <c r="A985" s="19"/>
      <c r="B985" s="300"/>
      <c r="C985" s="19"/>
      <c r="D985" s="27"/>
      <c r="E985" s="20"/>
      <c r="F985" s="14"/>
      <c r="G985" s="14"/>
      <c r="H985" s="14"/>
      <c r="I985" s="14"/>
      <c r="J985" s="14"/>
      <c r="K985" s="14"/>
      <c r="L985" s="14"/>
      <c r="M985" s="14"/>
      <c r="N985" s="14"/>
      <c r="O985" s="14"/>
      <c r="P985" s="14"/>
      <c r="Q985" s="14"/>
      <c r="R985" s="14"/>
      <c r="S985" s="14"/>
      <c r="T985" s="14"/>
      <c r="U985" s="14"/>
      <c r="V985" s="14"/>
      <c r="W985" s="14"/>
      <c r="X985" s="14"/>
      <c r="Y985" s="14"/>
      <c r="Z985" s="14"/>
    </row>
    <row r="986" spans="1:26" ht="12.75" customHeight="1">
      <c r="A986" s="19"/>
      <c r="B986" s="300"/>
      <c r="C986" s="19"/>
      <c r="D986" s="27"/>
      <c r="E986" s="20"/>
      <c r="F986" s="14"/>
      <c r="G986" s="14"/>
      <c r="H986" s="14"/>
      <c r="I986" s="14"/>
      <c r="J986" s="14"/>
      <c r="K986" s="14"/>
      <c r="L986" s="14"/>
      <c r="M986" s="14"/>
      <c r="N986" s="14"/>
      <c r="O986" s="14"/>
      <c r="P986" s="14"/>
      <c r="Q986" s="14"/>
      <c r="R986" s="14"/>
      <c r="S986" s="14"/>
      <c r="T986" s="14"/>
      <c r="U986" s="14"/>
      <c r="V986" s="14"/>
      <c r="W986" s="14"/>
      <c r="X986" s="14"/>
      <c r="Y986" s="14"/>
      <c r="Z986" s="14"/>
    </row>
    <row r="987" spans="1:26" ht="12.75" customHeight="1">
      <c r="A987" s="19"/>
      <c r="B987" s="300"/>
      <c r="C987" s="19"/>
      <c r="D987" s="27"/>
      <c r="E987" s="20"/>
      <c r="F987" s="14"/>
      <c r="G987" s="14"/>
      <c r="H987" s="14"/>
      <c r="I987" s="14"/>
      <c r="J987" s="14"/>
      <c r="K987" s="14"/>
      <c r="L987" s="14"/>
      <c r="M987" s="14"/>
      <c r="N987" s="14"/>
      <c r="O987" s="14"/>
      <c r="P987" s="14"/>
      <c r="Q987" s="14"/>
      <c r="R987" s="14"/>
      <c r="S987" s="14"/>
      <c r="T987" s="14"/>
      <c r="U987" s="14"/>
      <c r="V987" s="14"/>
      <c r="W987" s="14"/>
      <c r="X987" s="14"/>
      <c r="Y987" s="14"/>
      <c r="Z987" s="14"/>
    </row>
    <row r="988" spans="1:26" ht="12.75" customHeight="1">
      <c r="A988" s="19"/>
      <c r="B988" s="300"/>
      <c r="C988" s="19"/>
      <c r="D988" s="27"/>
      <c r="E988" s="20"/>
      <c r="F988" s="14"/>
      <c r="G988" s="14"/>
      <c r="H988" s="14"/>
      <c r="I988" s="14"/>
      <c r="J988" s="14"/>
      <c r="K988" s="14"/>
      <c r="L988" s="14"/>
      <c r="M988" s="14"/>
      <c r="N988" s="14"/>
      <c r="O988" s="14"/>
      <c r="P988" s="14"/>
      <c r="Q988" s="14"/>
      <c r="R988" s="14"/>
      <c r="S988" s="14"/>
      <c r="T988" s="14"/>
      <c r="U988" s="14"/>
      <c r="V988" s="14"/>
      <c r="W988" s="14"/>
      <c r="X988" s="14"/>
      <c r="Y988" s="14"/>
      <c r="Z988" s="14"/>
    </row>
    <row r="989" spans="1:26" ht="12.75" customHeight="1">
      <c r="A989" s="19"/>
      <c r="B989" s="300"/>
      <c r="C989" s="19"/>
      <c r="D989" s="27"/>
      <c r="E989" s="20"/>
      <c r="F989" s="14"/>
      <c r="G989" s="14"/>
      <c r="H989" s="14"/>
      <c r="I989" s="14"/>
      <c r="J989" s="14"/>
      <c r="K989" s="14"/>
      <c r="L989" s="14"/>
      <c r="M989" s="14"/>
      <c r="N989" s="14"/>
      <c r="O989" s="14"/>
      <c r="P989" s="14"/>
      <c r="Q989" s="14"/>
      <c r="R989" s="14"/>
      <c r="S989" s="14"/>
      <c r="T989" s="14"/>
      <c r="U989" s="14"/>
      <c r="V989" s="14"/>
      <c r="W989" s="14"/>
      <c r="X989" s="14"/>
      <c r="Y989" s="14"/>
      <c r="Z989" s="14"/>
    </row>
    <row r="990" spans="1:26" ht="12.75" customHeight="1">
      <c r="A990" s="19"/>
      <c r="B990" s="300"/>
      <c r="C990" s="19"/>
      <c r="D990" s="27"/>
      <c r="E990" s="20"/>
      <c r="F990" s="14"/>
      <c r="G990" s="14"/>
      <c r="H990" s="14"/>
      <c r="I990" s="14"/>
      <c r="J990" s="14"/>
      <c r="K990" s="14"/>
      <c r="L990" s="14"/>
      <c r="M990" s="14"/>
      <c r="N990" s="14"/>
      <c r="O990" s="14"/>
      <c r="P990" s="14"/>
      <c r="Q990" s="14"/>
      <c r="R990" s="14"/>
      <c r="S990" s="14"/>
      <c r="T990" s="14"/>
      <c r="U990" s="14"/>
      <c r="V990" s="14"/>
      <c r="W990" s="14"/>
      <c r="X990" s="14"/>
      <c r="Y990" s="14"/>
      <c r="Z990" s="14"/>
    </row>
    <row r="991" spans="1:26" ht="12.75" customHeight="1">
      <c r="A991" s="19"/>
      <c r="B991" s="300"/>
      <c r="C991" s="19"/>
      <c r="D991" s="27"/>
      <c r="E991" s="20"/>
      <c r="F991" s="14"/>
      <c r="G991" s="14"/>
      <c r="H991" s="14"/>
      <c r="I991" s="14"/>
      <c r="J991" s="14"/>
      <c r="K991" s="14"/>
      <c r="L991" s="14"/>
      <c r="M991" s="14"/>
      <c r="N991" s="14"/>
      <c r="O991" s="14"/>
      <c r="P991" s="14"/>
      <c r="Q991" s="14"/>
      <c r="R991" s="14"/>
      <c r="S991" s="14"/>
      <c r="T991" s="14"/>
      <c r="U991" s="14"/>
      <c r="V991" s="14"/>
      <c r="W991" s="14"/>
      <c r="X991" s="14"/>
      <c r="Y991" s="14"/>
      <c r="Z991" s="14"/>
    </row>
    <row r="992" spans="1:26" ht="12.75" customHeight="1">
      <c r="A992" s="19"/>
      <c r="B992" s="300"/>
      <c r="C992" s="19"/>
      <c r="D992" s="27"/>
      <c r="E992" s="20"/>
      <c r="F992" s="14"/>
      <c r="G992" s="14"/>
      <c r="H992" s="14"/>
      <c r="I992" s="14"/>
      <c r="J992" s="14"/>
      <c r="K992" s="14"/>
      <c r="L992" s="14"/>
      <c r="M992" s="14"/>
      <c r="N992" s="14"/>
      <c r="O992" s="14"/>
      <c r="P992" s="14"/>
      <c r="Q992" s="14"/>
      <c r="R992" s="14"/>
      <c r="S992" s="14"/>
      <c r="T992" s="14"/>
      <c r="U992" s="14"/>
      <c r="V992" s="14"/>
      <c r="W992" s="14"/>
      <c r="X992" s="14"/>
      <c r="Y992" s="14"/>
      <c r="Z992" s="14"/>
    </row>
    <row r="993" spans="1:26" ht="12.75" customHeight="1">
      <c r="A993" s="19"/>
      <c r="B993" s="300"/>
      <c r="C993" s="19"/>
      <c r="D993" s="27"/>
      <c r="E993" s="20"/>
      <c r="F993" s="14"/>
      <c r="G993" s="14"/>
      <c r="H993" s="14"/>
      <c r="I993" s="14"/>
      <c r="J993" s="14"/>
      <c r="K993" s="14"/>
      <c r="L993" s="14"/>
      <c r="M993" s="14"/>
      <c r="N993" s="14"/>
      <c r="O993" s="14"/>
      <c r="P993" s="14"/>
      <c r="Q993" s="14"/>
      <c r="R993" s="14"/>
      <c r="S993" s="14"/>
      <c r="T993" s="14"/>
      <c r="U993" s="14"/>
      <c r="V993" s="14"/>
      <c r="W993" s="14"/>
      <c r="X993" s="14"/>
      <c r="Y993" s="14"/>
      <c r="Z993" s="14"/>
    </row>
    <row r="994" spans="1:26" ht="12.75" customHeight="1">
      <c r="A994" s="19"/>
      <c r="B994" s="300"/>
      <c r="C994" s="19"/>
      <c r="D994" s="27"/>
      <c r="E994" s="20"/>
      <c r="F994" s="14"/>
      <c r="G994" s="14"/>
      <c r="H994" s="14"/>
      <c r="I994" s="14"/>
      <c r="J994" s="14"/>
      <c r="K994" s="14"/>
      <c r="L994" s="14"/>
      <c r="M994" s="14"/>
      <c r="N994" s="14"/>
      <c r="O994" s="14"/>
      <c r="P994" s="14"/>
      <c r="Q994" s="14"/>
      <c r="R994" s="14"/>
      <c r="S994" s="14"/>
      <c r="T994" s="14"/>
      <c r="U994" s="14"/>
      <c r="V994" s="14"/>
      <c r="W994" s="14"/>
      <c r="X994" s="14"/>
      <c r="Y994" s="14"/>
      <c r="Z994" s="14"/>
    </row>
    <row r="995" spans="1:26" ht="12.75" customHeight="1">
      <c r="A995" s="19"/>
      <c r="B995" s="300"/>
      <c r="C995" s="19"/>
      <c r="D995" s="27"/>
      <c r="E995" s="20"/>
      <c r="F995" s="14"/>
      <c r="G995" s="14"/>
      <c r="H995" s="14"/>
      <c r="I995" s="14"/>
      <c r="J995" s="14"/>
      <c r="K995" s="14"/>
      <c r="L995" s="14"/>
      <c r="M995" s="14"/>
      <c r="N995" s="14"/>
      <c r="O995" s="14"/>
      <c r="P995" s="14"/>
      <c r="Q995" s="14"/>
      <c r="R995" s="14"/>
      <c r="S995" s="14"/>
      <c r="T995" s="14"/>
      <c r="U995" s="14"/>
      <c r="V995" s="14"/>
      <c r="W995" s="14"/>
      <c r="X995" s="14"/>
      <c r="Y995" s="14"/>
      <c r="Z995" s="14"/>
    </row>
    <row r="996" spans="1:26" ht="12.75" customHeight="1">
      <c r="A996" s="19"/>
      <c r="B996" s="300"/>
      <c r="C996" s="19"/>
      <c r="D996" s="27"/>
      <c r="E996" s="20"/>
      <c r="F996" s="14"/>
      <c r="G996" s="14"/>
      <c r="H996" s="14"/>
      <c r="I996" s="14"/>
      <c r="J996" s="14"/>
      <c r="K996" s="14"/>
      <c r="L996" s="14"/>
      <c r="M996" s="14"/>
      <c r="N996" s="14"/>
      <c r="O996" s="14"/>
      <c r="P996" s="14"/>
      <c r="Q996" s="14"/>
      <c r="R996" s="14"/>
      <c r="S996" s="14"/>
      <c r="T996" s="14"/>
      <c r="U996" s="14"/>
      <c r="V996" s="14"/>
      <c r="W996" s="14"/>
      <c r="X996" s="14"/>
      <c r="Y996" s="14"/>
      <c r="Z996" s="14"/>
    </row>
    <row r="997" spans="1:26" ht="12.75" customHeight="1">
      <c r="A997" s="19"/>
      <c r="B997" s="300"/>
      <c r="C997" s="19"/>
      <c r="D997" s="27"/>
      <c r="E997" s="20"/>
      <c r="F997" s="14"/>
      <c r="G997" s="14"/>
      <c r="H997" s="14"/>
      <c r="I997" s="14"/>
      <c r="J997" s="14"/>
      <c r="K997" s="14"/>
      <c r="L997" s="14"/>
      <c r="M997" s="14"/>
      <c r="N997" s="14"/>
      <c r="O997" s="14"/>
      <c r="P997" s="14"/>
      <c r="Q997" s="14"/>
      <c r="R997" s="14"/>
      <c r="S997" s="14"/>
      <c r="T997" s="14"/>
      <c r="U997" s="14"/>
      <c r="V997" s="14"/>
      <c r="W997" s="14"/>
      <c r="X997" s="14"/>
      <c r="Y997" s="14"/>
      <c r="Z997" s="14"/>
    </row>
    <row r="998" spans="1:26" ht="12.75" customHeight="1">
      <c r="A998" s="19"/>
      <c r="B998" s="300"/>
      <c r="C998" s="19"/>
      <c r="D998" s="27"/>
      <c r="E998" s="20"/>
      <c r="F998" s="14"/>
      <c r="G998" s="14"/>
      <c r="H998" s="14"/>
      <c r="I998" s="14"/>
      <c r="J998" s="14"/>
      <c r="K998" s="14"/>
      <c r="L998" s="14"/>
      <c r="M998" s="14"/>
      <c r="N998" s="14"/>
      <c r="O998" s="14"/>
      <c r="P998" s="14"/>
      <c r="Q998" s="14"/>
      <c r="R998" s="14"/>
      <c r="S998" s="14"/>
      <c r="T998" s="14"/>
      <c r="U998" s="14"/>
      <c r="V998" s="14"/>
      <c r="W998" s="14"/>
      <c r="X998" s="14"/>
      <c r="Y998" s="14"/>
      <c r="Z998" s="14"/>
    </row>
    <row r="999" spans="1:26" ht="12.75" customHeight="1">
      <c r="A999" s="19"/>
      <c r="B999" s="300"/>
      <c r="C999" s="19"/>
      <c r="D999" s="27"/>
      <c r="E999" s="20"/>
      <c r="F999" s="14"/>
      <c r="G999" s="14"/>
      <c r="H999" s="14"/>
      <c r="I999" s="14"/>
      <c r="J999" s="14"/>
      <c r="K999" s="14"/>
      <c r="L999" s="14"/>
      <c r="M999" s="14"/>
      <c r="N999" s="14"/>
      <c r="O999" s="14"/>
      <c r="P999" s="14"/>
      <c r="Q999" s="14"/>
      <c r="R999" s="14"/>
      <c r="S999" s="14"/>
      <c r="T999" s="14"/>
      <c r="U999" s="14"/>
      <c r="V999" s="14"/>
      <c r="W999" s="14"/>
      <c r="X999" s="14"/>
      <c r="Y999" s="14"/>
      <c r="Z999" s="14"/>
    </row>
    <row r="1000" spans="1:26" ht="12.75" customHeight="1">
      <c r="A1000" s="19"/>
      <c r="B1000" s="300"/>
      <c r="C1000" s="19"/>
      <c r="D1000" s="27"/>
      <c r="E1000" s="20"/>
      <c r="F1000" s="14"/>
      <c r="G1000" s="14"/>
      <c r="H1000" s="14"/>
      <c r="I1000" s="14"/>
      <c r="J1000" s="14"/>
      <c r="K1000" s="14"/>
      <c r="L1000" s="14"/>
      <c r="M1000" s="14"/>
      <c r="N1000" s="14"/>
      <c r="O1000" s="14"/>
      <c r="P1000" s="14"/>
      <c r="Q1000" s="14"/>
      <c r="R1000" s="14"/>
      <c r="S1000" s="14"/>
      <c r="T1000" s="14"/>
      <c r="U1000" s="14"/>
      <c r="V1000" s="14"/>
      <c r="W1000" s="14"/>
      <c r="X1000" s="14"/>
      <c r="Y1000" s="14"/>
      <c r="Z1000" s="14"/>
    </row>
    <row r="1001" spans="1:26" ht="12.75" customHeight="1">
      <c r="A1001" s="19"/>
      <c r="B1001" s="300"/>
      <c r="C1001" s="19"/>
      <c r="D1001" s="27"/>
      <c r="E1001" s="20"/>
      <c r="F1001" s="14"/>
      <c r="G1001" s="14"/>
      <c r="H1001" s="14"/>
      <c r="I1001" s="14"/>
      <c r="J1001" s="14"/>
      <c r="K1001" s="14"/>
      <c r="L1001" s="14"/>
      <c r="M1001" s="14"/>
      <c r="N1001" s="14"/>
      <c r="O1001" s="14"/>
      <c r="P1001" s="14"/>
      <c r="Q1001" s="14"/>
      <c r="R1001" s="14"/>
      <c r="S1001" s="14"/>
      <c r="T1001" s="14"/>
      <c r="U1001" s="14"/>
      <c r="V1001" s="14"/>
      <c r="W1001" s="14"/>
      <c r="X1001" s="14"/>
      <c r="Y1001" s="14"/>
      <c r="Z1001" s="14"/>
    </row>
    <row r="1002" spans="1:26" ht="12.75" customHeight="1">
      <c r="A1002" s="19"/>
      <c r="B1002" s="300"/>
      <c r="C1002" s="19"/>
      <c r="D1002" s="27"/>
      <c r="E1002" s="20"/>
      <c r="F1002" s="14"/>
      <c r="G1002" s="14"/>
      <c r="H1002" s="14"/>
      <c r="I1002" s="14"/>
      <c r="J1002" s="14"/>
      <c r="K1002" s="14"/>
      <c r="L1002" s="14"/>
      <c r="M1002" s="14"/>
      <c r="N1002" s="14"/>
      <c r="O1002" s="14"/>
      <c r="P1002" s="14"/>
      <c r="Q1002" s="14"/>
      <c r="R1002" s="14"/>
      <c r="S1002" s="14"/>
      <c r="T1002" s="14"/>
      <c r="U1002" s="14"/>
      <c r="V1002" s="14"/>
      <c r="W1002" s="14"/>
      <c r="X1002" s="14"/>
      <c r="Y1002" s="14"/>
      <c r="Z1002" s="14"/>
    </row>
    <row r="1003" spans="1:26" ht="12.75" customHeight="1">
      <c r="A1003" s="19"/>
      <c r="B1003" s="300"/>
      <c r="C1003" s="19"/>
      <c r="D1003" s="27"/>
      <c r="E1003" s="20"/>
      <c r="F1003" s="14"/>
      <c r="G1003" s="14"/>
      <c r="H1003" s="14"/>
      <c r="I1003" s="14"/>
      <c r="J1003" s="14"/>
      <c r="K1003" s="14"/>
      <c r="L1003" s="14"/>
      <c r="M1003" s="14"/>
      <c r="N1003" s="14"/>
      <c r="O1003" s="14"/>
      <c r="P1003" s="14"/>
      <c r="Q1003" s="14"/>
      <c r="R1003" s="14"/>
      <c r="S1003" s="14"/>
      <c r="T1003" s="14"/>
      <c r="U1003" s="14"/>
      <c r="V1003" s="14"/>
      <c r="W1003" s="14"/>
      <c r="X1003" s="14"/>
      <c r="Y1003" s="14"/>
      <c r="Z1003" s="14"/>
    </row>
    <row r="1004" spans="1:26" ht="12.75" customHeight="1">
      <c r="A1004" s="19"/>
      <c r="B1004" s="300"/>
      <c r="C1004" s="19"/>
      <c r="D1004" s="27"/>
      <c r="E1004" s="20"/>
      <c r="F1004" s="14"/>
      <c r="G1004" s="14"/>
      <c r="H1004" s="14"/>
      <c r="I1004" s="14"/>
      <c r="J1004" s="14"/>
      <c r="K1004" s="14"/>
      <c r="L1004" s="14"/>
      <c r="M1004" s="14"/>
      <c r="N1004" s="14"/>
      <c r="O1004" s="14"/>
      <c r="P1004" s="14"/>
      <c r="Q1004" s="14"/>
      <c r="R1004" s="14"/>
      <c r="S1004" s="14"/>
      <c r="T1004" s="14"/>
      <c r="U1004" s="14"/>
      <c r="V1004" s="14"/>
      <c r="W1004" s="14"/>
      <c r="X1004" s="14"/>
      <c r="Y1004" s="14"/>
      <c r="Z1004" s="14"/>
    </row>
    <row r="1005" spans="1:26" ht="12.75" customHeight="1">
      <c r="A1005" s="19"/>
      <c r="B1005" s="300"/>
      <c r="C1005" s="19"/>
      <c r="D1005" s="27"/>
      <c r="E1005" s="20"/>
      <c r="F1005" s="14"/>
      <c r="G1005" s="14"/>
      <c r="H1005" s="14"/>
      <c r="I1005" s="14"/>
      <c r="J1005" s="14"/>
      <c r="K1005" s="14"/>
      <c r="L1005" s="14"/>
      <c r="M1005" s="14"/>
      <c r="N1005" s="14"/>
      <c r="O1005" s="14"/>
      <c r="P1005" s="14"/>
      <c r="Q1005" s="14"/>
      <c r="R1005" s="14"/>
      <c r="S1005" s="14"/>
      <c r="T1005" s="14"/>
      <c r="U1005" s="14"/>
      <c r="V1005" s="14"/>
      <c r="W1005" s="14"/>
      <c r="X1005" s="14"/>
      <c r="Y1005" s="14"/>
      <c r="Z1005" s="14"/>
    </row>
    <row r="1006" spans="1:26" ht="12.75" customHeight="1">
      <c r="A1006" s="19"/>
      <c r="B1006" s="300"/>
      <c r="C1006" s="19"/>
      <c r="D1006" s="27"/>
      <c r="E1006" s="20"/>
      <c r="F1006" s="14"/>
      <c r="G1006" s="14"/>
      <c r="H1006" s="14"/>
      <c r="I1006" s="14"/>
      <c r="J1006" s="14"/>
      <c r="K1006" s="14"/>
      <c r="L1006" s="14"/>
      <c r="M1006" s="14"/>
      <c r="N1006" s="14"/>
      <c r="O1006" s="14"/>
      <c r="P1006" s="14"/>
      <c r="Q1006" s="14"/>
      <c r="R1006" s="14"/>
      <c r="S1006" s="14"/>
      <c r="T1006" s="14"/>
      <c r="U1006" s="14"/>
      <c r="V1006" s="14"/>
      <c r="W1006" s="14"/>
      <c r="X1006" s="14"/>
      <c r="Y1006" s="14"/>
      <c r="Z1006" s="14"/>
    </row>
  </sheetData>
  <sheetProtection algorithmName="SHA-512" hashValue="GaeEL6EDAzfFWHRny65yBfUgk8oIRh4qnnHZPtQiDKlNzw3V/KoTlXkP/2OtZy2o6SND/Six9kw701kY1AzgwQ==" saltValue="Bp4mcrWwSAN6ExwuMGzRyw==" spinCount="100000" sheet="1" objects="1" scenarios="1" formatColumns="0" formatRows="0"/>
  <mergeCells count="9">
    <mergeCell ref="A17:A21"/>
    <mergeCell ref="B17:B21"/>
    <mergeCell ref="A1:A2"/>
    <mergeCell ref="B1:B2"/>
    <mergeCell ref="E1:E2"/>
    <mergeCell ref="A4:A10"/>
    <mergeCell ref="B5:B10"/>
    <mergeCell ref="A11:A16"/>
    <mergeCell ref="B11:B16"/>
  </mergeCells>
  <pageMargins left="0.70866141732283472" right="0.70866141732283472" top="0.74803149606299213" bottom="0.74803149606299213" header="0.31496062992125984" footer="0.31496062992125984"/>
  <pageSetup paperSize="9" scale="70" fitToHeight="0" orientation="landscape" r:id="rId1"/>
  <headerFooter>
    <oddFooter>&amp;C&amp;9&amp;A / &amp;F&amp;R&amp;9&amp;P/&amp;N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E5951-4739-44FB-A76B-B1FA32A3AFBE}">
  <sheetPr>
    <tabColor theme="0"/>
  </sheetPr>
  <dimension ref="A1:AH1011"/>
  <sheetViews>
    <sheetView showGridLines="0" workbookViewId="0">
      <pane xSplit="5" ySplit="7" topLeftCell="F26" activePane="bottomRight" state="frozen"/>
      <selection activeCell="L127" sqref="L127"/>
      <selection pane="topRight" activeCell="L127" sqref="L127"/>
      <selection pane="bottomLeft" activeCell="L127" sqref="L127"/>
      <selection pane="bottomRight" activeCell="L127" sqref="L127"/>
    </sheetView>
  </sheetViews>
  <sheetFormatPr baseColWidth="10" defaultColWidth="14.44140625" defaultRowHeight="13.8"/>
  <cols>
    <col min="1" max="1" width="6.88671875" style="380" customWidth="1"/>
    <col min="2" max="2" width="2.109375" style="381" bestFit="1" customWidth="1"/>
    <col min="3" max="3" width="4.109375" style="381" customWidth="1"/>
    <col min="4" max="4" width="7.5546875" style="381" customWidth="1"/>
    <col min="5" max="5" width="8.88671875" style="381" customWidth="1"/>
    <col min="6" max="6" width="77.109375" style="382" customWidth="1"/>
    <col min="7" max="7" width="13.5546875" style="381" customWidth="1"/>
    <col min="8" max="8" width="11.88671875" style="381" customWidth="1"/>
    <col min="9" max="10" width="11.88671875" style="465" customWidth="1"/>
    <col min="11" max="11" width="11.88671875" style="381" customWidth="1"/>
    <col min="12" max="13" width="11.88671875" style="465" customWidth="1"/>
    <col min="14" max="18" width="11.88671875" style="381" customWidth="1"/>
    <col min="19" max="19" width="2.44140625" style="381" customWidth="1"/>
    <col min="20" max="20" width="11.88671875" style="381" customWidth="1"/>
    <col min="21" max="21" width="2.44140625" style="381" customWidth="1"/>
    <col min="22" max="22" width="11.88671875" style="381" customWidth="1"/>
    <col min="23" max="23" width="2.44140625" style="381" customWidth="1"/>
    <col min="24" max="24" width="11.88671875" style="381" customWidth="1"/>
    <col min="25" max="25" width="2.109375" style="382" customWidth="1"/>
    <col min="26" max="34" width="10.88671875" style="382" customWidth="1"/>
    <col min="35" max="16384" width="14.44140625" style="382"/>
  </cols>
  <sheetData>
    <row r="1" spans="1:34" ht="30.75" customHeight="1" thickBot="1">
      <c r="C1" s="461" t="s">
        <v>145</v>
      </c>
      <c r="D1" s="462"/>
      <c r="E1" s="462"/>
      <c r="F1" s="463"/>
      <c r="G1" s="464"/>
      <c r="H1" s="464"/>
      <c r="I1" s="464"/>
      <c r="J1" s="464"/>
      <c r="K1" s="464"/>
      <c r="L1" s="464"/>
      <c r="M1" s="464"/>
      <c r="N1" s="464"/>
      <c r="O1" s="464"/>
      <c r="P1" s="464"/>
      <c r="Q1" s="464"/>
      <c r="R1" s="464"/>
      <c r="S1" s="464"/>
      <c r="T1" s="464"/>
      <c r="U1" s="464"/>
      <c r="V1" s="464"/>
      <c r="W1" s="464"/>
      <c r="X1" s="464"/>
      <c r="Z1" s="23"/>
    </row>
    <row r="2" spans="1:34" ht="6.75" customHeight="1" thickBot="1">
      <c r="C2" s="24"/>
      <c r="G2" s="465"/>
      <c r="H2" s="465"/>
      <c r="K2" s="465"/>
      <c r="N2" s="465"/>
      <c r="O2" s="465"/>
      <c r="P2" s="465"/>
      <c r="Q2" s="466"/>
      <c r="R2" s="466"/>
      <c r="S2" s="465"/>
      <c r="T2" s="465"/>
      <c r="U2" s="465"/>
      <c r="V2" s="465"/>
      <c r="W2" s="465"/>
      <c r="X2" s="465"/>
      <c r="Z2" s="23"/>
    </row>
    <row r="3" spans="1:34" s="474" customFormat="1" ht="24" customHeight="1" thickBot="1">
      <c r="A3" s="380"/>
      <c r="B3" s="381"/>
      <c r="C3" s="467" t="s">
        <v>146</v>
      </c>
      <c r="D3" s="468"/>
      <c r="E3" s="468"/>
      <c r="F3" s="468"/>
      <c r="G3" s="470" t="s">
        <v>187</v>
      </c>
      <c r="H3" s="468"/>
      <c r="I3" s="471"/>
      <c r="J3" s="471"/>
      <c r="K3" s="468"/>
      <c r="L3" s="471"/>
      <c r="M3" s="471"/>
      <c r="N3" s="468"/>
      <c r="O3" s="468"/>
      <c r="P3" s="468"/>
      <c r="Q3" s="469"/>
      <c r="R3" s="472"/>
      <c r="S3" s="525"/>
      <c r="T3" s="633" t="s">
        <v>188</v>
      </c>
      <c r="U3" s="633"/>
      <c r="V3" s="633"/>
      <c r="W3" s="633"/>
      <c r="X3" s="633"/>
      <c r="Y3" s="473"/>
      <c r="Z3" s="23"/>
      <c r="AA3" s="473"/>
      <c r="AB3" s="473"/>
      <c r="AC3" s="473"/>
      <c r="AD3" s="473"/>
      <c r="AE3" s="473"/>
      <c r="AF3" s="473"/>
      <c r="AG3" s="473"/>
      <c r="AH3" s="473"/>
    </row>
    <row r="4" spans="1:34" s="483" customFormat="1" ht="88.5" customHeight="1" thickBot="1">
      <c r="A4" s="380"/>
      <c r="B4" s="381"/>
      <c r="C4" s="475"/>
      <c r="D4" s="476" t="s">
        <v>140</v>
      </c>
      <c r="E4" s="477"/>
      <c r="F4" s="478" t="s">
        <v>147</v>
      </c>
      <c r="G4" s="479" t="s">
        <v>208</v>
      </c>
      <c r="H4" s="480" t="s">
        <v>209</v>
      </c>
      <c r="I4" s="481" t="s">
        <v>215</v>
      </c>
      <c r="J4" s="481" t="s">
        <v>211</v>
      </c>
      <c r="K4" s="480" t="s">
        <v>210</v>
      </c>
      <c r="L4" s="481" t="s">
        <v>189</v>
      </c>
      <c r="M4" s="480" t="s">
        <v>207</v>
      </c>
      <c r="N4" s="480" t="s">
        <v>204</v>
      </c>
      <c r="O4" s="521" t="s">
        <v>205</v>
      </c>
      <c r="P4" s="521" t="s">
        <v>218</v>
      </c>
      <c r="Q4" s="480" t="s">
        <v>216</v>
      </c>
      <c r="R4" s="480" t="s">
        <v>206</v>
      </c>
      <c r="S4" s="482"/>
      <c r="T4" s="482">
        <v>1</v>
      </c>
      <c r="U4" s="482"/>
      <c r="V4" s="480">
        <v>2</v>
      </c>
      <c r="W4" s="480"/>
      <c r="X4" s="480">
        <v>3</v>
      </c>
      <c r="Z4" s="23"/>
    </row>
    <row r="5" spans="1:34" s="403" customFormat="1" ht="11.25" customHeight="1" thickBot="1">
      <c r="A5" s="451"/>
      <c r="B5" s="451"/>
      <c r="C5" s="451"/>
      <c r="D5" s="450" t="s">
        <v>150</v>
      </c>
      <c r="E5" s="451"/>
      <c r="F5" s="452"/>
      <c r="G5" s="484"/>
      <c r="H5" s="484"/>
      <c r="I5" s="484"/>
      <c r="J5" s="484"/>
      <c r="K5" s="484"/>
      <c r="L5" s="484"/>
      <c r="M5" s="484"/>
      <c r="N5" s="484"/>
      <c r="O5" s="484"/>
      <c r="P5" s="484"/>
      <c r="Q5" s="485"/>
      <c r="R5" s="485"/>
      <c r="S5" s="484"/>
      <c r="T5" s="484"/>
      <c r="U5" s="484"/>
      <c r="V5" s="484"/>
      <c r="W5" s="484"/>
      <c r="X5" s="484"/>
      <c r="Y5" s="452"/>
      <c r="Z5" s="23"/>
      <c r="AA5" s="402"/>
      <c r="AB5" s="402"/>
      <c r="AC5" s="402"/>
      <c r="AD5" s="402"/>
      <c r="AE5" s="402"/>
      <c r="AF5" s="402"/>
      <c r="AG5" s="402"/>
      <c r="AH5" s="402"/>
    </row>
    <row r="6" spans="1:34" s="403" customFormat="1" ht="11.25" hidden="1" customHeight="1">
      <c r="A6" s="451"/>
      <c r="B6" s="451"/>
      <c r="C6" s="451"/>
      <c r="D6" s="450"/>
      <c r="E6" s="451"/>
      <c r="F6" s="452"/>
      <c r="G6" s="484"/>
      <c r="H6" s="484"/>
      <c r="I6" s="484"/>
      <c r="J6" s="484"/>
      <c r="K6" s="484"/>
      <c r="L6" s="484"/>
      <c r="M6" s="484"/>
      <c r="N6" s="484"/>
      <c r="O6" s="484"/>
      <c r="P6" s="484"/>
      <c r="Q6" s="485"/>
      <c r="R6" s="485"/>
      <c r="S6" s="484"/>
      <c r="T6" s="484"/>
      <c r="U6" s="484"/>
      <c r="V6" s="484"/>
      <c r="W6" s="484"/>
      <c r="X6" s="484"/>
      <c r="Y6" s="452"/>
      <c r="Z6" s="23"/>
      <c r="AA6" s="402"/>
      <c r="AB6" s="402"/>
      <c r="AC6" s="402"/>
      <c r="AD6" s="402"/>
      <c r="AE6" s="402"/>
      <c r="AF6" s="402"/>
      <c r="AG6" s="402"/>
      <c r="AH6" s="402"/>
    </row>
    <row r="7" spans="1:34" s="403" customFormat="1" ht="11.25" hidden="1" customHeight="1" thickBot="1">
      <c r="A7" s="451"/>
      <c r="B7" s="451"/>
      <c r="C7" s="451"/>
      <c r="D7" s="450"/>
      <c r="E7" s="451"/>
      <c r="F7" s="452"/>
      <c r="G7" s="484"/>
      <c r="H7" s="484"/>
      <c r="I7" s="484"/>
      <c r="J7" s="484"/>
      <c r="K7" s="484"/>
      <c r="L7" s="484"/>
      <c r="M7" s="484"/>
      <c r="N7" s="484"/>
      <c r="O7" s="484"/>
      <c r="P7" s="484"/>
      <c r="Q7" s="485"/>
      <c r="R7" s="485"/>
      <c r="S7" s="484"/>
      <c r="T7" s="484"/>
      <c r="U7" s="484"/>
      <c r="V7" s="484"/>
      <c r="W7" s="484"/>
      <c r="X7" s="484"/>
      <c r="Y7" s="452"/>
      <c r="Z7" s="23"/>
      <c r="AA7" s="402"/>
      <c r="AB7" s="402"/>
      <c r="AC7" s="402"/>
      <c r="AD7" s="402"/>
      <c r="AE7" s="402"/>
      <c r="AF7" s="402"/>
      <c r="AG7" s="402"/>
      <c r="AH7" s="402"/>
    </row>
    <row r="8" spans="1:34" s="387" customFormat="1" ht="24" customHeight="1" thickBot="1">
      <c r="A8" s="413" t="str">
        <f>'5 - AFNOR SPEC 2308'!A8</f>
        <v>100</v>
      </c>
      <c r="B8" s="414">
        <f>'5 - AFNOR SPEC 2308'!B8</f>
        <v>1</v>
      </c>
      <c r="C8" s="415">
        <f>INDEX(SpecTableau,MATCH(A8,'5 - AFNOR SPEC 2308'!$A$5:$A$57,0),COLUMN('5 - AFNOR SPEC 2308'!C:C))</f>
        <v>1</v>
      </c>
      <c r="D8" s="416" t="str">
        <f>INDEX(SpecTableau,MATCH(A8,'5 - AFNOR SPEC 2308'!$A$5:$A$57,0),COLUMN('5 - AFNOR SPEC 2308'!D:D))</f>
        <v>CSR Governance</v>
      </c>
      <c r="E8" s="417"/>
      <c r="F8" s="384"/>
      <c r="G8" s="486"/>
      <c r="H8" s="486"/>
      <c r="I8" s="486"/>
      <c r="J8" s="486"/>
      <c r="K8" s="486"/>
      <c r="L8" s="486"/>
      <c r="M8" s="486"/>
      <c r="N8" s="486"/>
      <c r="O8" s="486"/>
      <c r="P8" s="486"/>
      <c r="Q8" s="486"/>
      <c r="R8" s="486"/>
      <c r="S8" s="631">
        <f>IF(SUMIFS($M$5:$M$57,$B$5:$B$57,$C8,$D$5:$D$57,T$4)=0,Data!$B$5,SUMIF($B$5:$B$57,$C8,T$5:T$57)/(COUNTIFS(T$5:T$57,"&gt;=0",$B$5:$B$57,$C8,$D$5:$D$57,T$4)+COUNTIFS(T$5:T$57,'Données - phrases'!#REF!,$B$5:$B$57,$C8,$D$5:$D$57,T$4)))</f>
        <v>0</v>
      </c>
      <c r="T8" s="632"/>
      <c r="U8" s="631">
        <f>IF(SUMIFS($M$5:$M$57,$B$5:$B$57,$C8,$D$5:$D$57,V$4)=0,Data!$B$5,SUMIF($B$5:$B$57,$C8,V$5:V$57)/(COUNTIFS(V$5:V$57,"&gt;=0",$B$5:$B$57,$C8,$D$5:$D$57,V$4)+COUNTIFS(V$5:V$57,'Données - phrases'!B2,$B$5:$B$57,$C8,$D$5:$D$57,V$4)))</f>
        <v>0</v>
      </c>
      <c r="V8" s="632"/>
      <c r="W8" s="631">
        <f>IF(SUMIFS($M$5:$M$57,$B$5:$B$57,$C8,$D$5:$D$57,X$4)=0,Data!$B$5,SUMIF($B$5:$B$57,$C8,X$5:X$57)/(COUNTIFS(X$5:X$57,"&gt;=0",$B$5:$B$57,$C8,$D$5:$D$57,X$4)+COUNTIFS(X$5:X$57,'Données - phrases'!D2,$B$5:$B$57,$C8,$D$5:$D$57,X$4)))</f>
        <v>0</v>
      </c>
      <c r="X8" s="632"/>
      <c r="Y8" s="452"/>
      <c r="Z8" s="23"/>
      <c r="AA8" s="385"/>
      <c r="AB8" s="385"/>
      <c r="AC8" s="385"/>
      <c r="AD8" s="385"/>
      <c r="AE8" s="385"/>
      <c r="AF8" s="385"/>
      <c r="AG8" s="385"/>
      <c r="AH8" s="385"/>
    </row>
    <row r="9" spans="1:34" s="387" customFormat="1" ht="1.5" customHeight="1">
      <c r="A9" s="420"/>
      <c r="B9" s="388"/>
      <c r="C9" s="412"/>
      <c r="D9" s="411"/>
      <c r="E9" s="412"/>
      <c r="F9" s="409"/>
      <c r="G9" s="487"/>
      <c r="H9" s="487"/>
      <c r="I9" s="487"/>
      <c r="J9" s="487"/>
      <c r="K9" s="487"/>
      <c r="L9" s="487"/>
      <c r="M9" s="487"/>
      <c r="N9" s="487"/>
      <c r="O9" s="487"/>
      <c r="P9" s="487"/>
      <c r="Q9" s="488"/>
      <c r="R9" s="488"/>
      <c r="S9" s="487"/>
      <c r="T9" s="487"/>
      <c r="U9" s="487"/>
      <c r="V9" s="487"/>
      <c r="W9" s="487"/>
      <c r="X9" s="487"/>
      <c r="Y9" s="452"/>
      <c r="Z9" s="23"/>
      <c r="AA9" s="385"/>
      <c r="AB9" s="385"/>
      <c r="AC9" s="385"/>
      <c r="AD9" s="385"/>
      <c r="AE9" s="385"/>
      <c r="AF9" s="385"/>
      <c r="AG9" s="385"/>
      <c r="AH9" s="385"/>
    </row>
    <row r="10" spans="1:34" s="387" customFormat="1" ht="30" customHeight="1">
      <c r="A10" s="421" t="str">
        <f>'5 - AFNOR SPEC 2308'!A10</f>
        <v>111</v>
      </c>
      <c r="B10" s="422">
        <f>'5 - AFNOR SPEC 2308'!B10</f>
        <v>1</v>
      </c>
      <c r="C10" s="423"/>
      <c r="D10" s="445">
        <f>INDEX(SpecTableau,MATCH(A10,'5 - AFNOR SPEC 2308'!$A$5:$A$57,0),COLUMN('5 - AFNOR SPEC 2308'!D:D))</f>
        <v>1</v>
      </c>
      <c r="E10" s="425">
        <f>INDEX(SpecTableau,MATCH(A10,'5 - AFNOR SPEC 2308'!$A$5:$A$57,0),COLUMN('5 - AFNOR SPEC 2308'!E:E))</f>
        <v>1</v>
      </c>
      <c r="F10" s="446" t="str">
        <f>INDEX(SpecTableau,MATCH(A10,'5 - AFNOR SPEC 2308'!$A$5:$A$57,0),COLUMN('5 - AFNOR SPEC 2308'!F:F))</f>
        <v>Draft and disseminate a CSR statement of intent from the production company</v>
      </c>
      <c r="G10" s="543">
        <f>COUNTIF(Calculs!$X$3:$X$116,$A10)+COUNTIF(Calculs!$AD$3:$AD$116,$A10)+COUNTIF(Calculs!$AJ$3:$AJ$116,$A10)</f>
        <v>1</v>
      </c>
      <c r="H10" s="543">
        <f>COUNTIFS(Calculs!$X$3:$X$116,$A10,Calculs!$Y$3:$Y$116,Data!$B$5)+COUNTIFS(Calculs!$AD$3:$AD$116,$A10,Calculs!$AE$3:$AE$116,Data!$B$5)+COUNTIFS(Calculs!$AJ$3:$AJ$116,$A10,Calculs!$AK$3:$AK$116,Data!$B$5)</f>
        <v>0</v>
      </c>
      <c r="I10" s="522">
        <f>(SUMIFS(Calculs!$W$3:$W$116,Calculs!$X$3:$X$116,$A10,Calculs!$Y$3:$Y$116,Data!$B$5)+SUMIFS(Calculs!$AC$3:$AC$116,Calculs!$AD$3:$AD$116,$A10,Calculs!$AE$3:$AE$116,Data!$B$5)+SUMIFS(Calculs!$AI$3:$AI$116,Calculs!$AJ$3:$AJ$116,$A10,Calculs!$AK$3:$AK$116,Data!$B$5))</f>
        <v>0</v>
      </c>
      <c r="J10" s="526">
        <f t="shared" ref="J10" si="0">I10/L10</f>
        <v>0</v>
      </c>
      <c r="K10" s="543">
        <f>COUNTIFS(Calculs!$X$3:$X$116,$A10,Calculs!$Y$3:$Y$116,Data!$H$4)+COUNTIFS(Calculs!$AD$3:$AD$116,$A10,Calculs!$AE$3:$AE$116,Data!$H$4)+COUNTIFS(Calculs!$AJ$3:$AJ$116,$A10,Calculs!$AK$3:$AK$116,Data!$H$4)</f>
        <v>0</v>
      </c>
      <c r="L10" s="522">
        <f>SUMIF(Calculs!$X$3:$X$116,$A10,Calculs!$W$3:$W$116)+SUMIF(Calculs!$AD$3:$AD$116,$A10,Calculs!$AC$3:$AC$116)+SUMIF(Calculs!$AJ$3:$AJ$116,$A10,Calculs!$AI$3:$AI$116)</f>
        <v>1</v>
      </c>
      <c r="M10" s="522">
        <f>IF(L10-I10=0,Data!$B$5,L10-I10)</f>
        <v>1</v>
      </c>
      <c r="N10" s="522">
        <f>SUMIF(Calculs!$X$3:$X$116,$A10,Calculs!$Y$3:$Y$116)+SUMIF(Calculs!$AD$3:$AD$116,$A10,Calculs!$AE$3:$AE$116)+SUMIF(Calculs!$AJ$3:$AJ$116,$A10,Calculs!$AK$3:$AK$116)</f>
        <v>0</v>
      </c>
      <c r="O10" s="522">
        <f>IF(M10=Data!$B$5,Data!$B$5,IF(M10=0,Data!$B$5,IF($N10&gt;=1,1,IF(P10=Data!$B$3,CalculsSpec!N10,$N10/$M10))))</f>
        <v>0</v>
      </c>
      <c r="P10" s="522" t="s">
        <v>68</v>
      </c>
      <c r="Q10" s="543" t="str">
        <f>IF(COUNTIFS(Calculs!$X$3:$X$116,CalculsSpec!$A10,Calculs!$R$3:$R$116,Data!$H$3)+COUNTIFS(Calculs!$AD$3:$AD$116,CalculsSpec!$A10,Calculs!$R$3:$R$116,Data!$H$3)+COUNTIFS(Calculs!$AJ$3:$AJ$116,CalculsSpec!$A10,Calculs!$R$3:$R$116,Data!$H$3)&gt;=1,IF((COUNTIFS(Calculs!$X$3:$X$116,CalculsSpec!$A10,Calculs!$R$3:$R$116,Data!$H$3,Calculs!$C$3:$C$116,Data!$B$4)+COUNTIFS(Calculs!$AD$3:$AD$116,CalculsSpec!$A10,Calculs!$R$3:$R$116,Data!$H$3,Calculs!$C$3:$C$116,Data!$B$4)+COUNTIFS(Calculs!$AJ$3:$AJ$116,CalculsSpec!$A10,Calculs!$R$3:$R$116,Data!$H$3,Calculs!$C$3:$C$116,Data!$B$4))&gt;=1,'Données - phrases'!$B$12,'Données - phrases'!$B$11),'Données - phrases'!$B$10)</f>
        <v>no imperative</v>
      </c>
      <c r="R10" s="522">
        <f>IF($Q10='Données - phrases'!$B$12,'Données - phrases'!$B$12,O10)</f>
        <v>0</v>
      </c>
      <c r="S10" s="427"/>
      <c r="T10" s="522">
        <f t="shared" ref="T10:T16" si="1">IF($D10=T$4,$R10,"")</f>
        <v>0</v>
      </c>
      <c r="U10" s="522"/>
      <c r="V10" s="522" t="str">
        <f t="shared" ref="V10:V16" si="2">IF($D10=V$4,$R10,"")</f>
        <v/>
      </c>
      <c r="W10" s="522"/>
      <c r="X10" s="522" t="str">
        <f t="shared" ref="X10:X16" si="3">IF($D10=X$4,$R10,"")</f>
        <v/>
      </c>
      <c r="Y10" s="452"/>
      <c r="Z10" s="23"/>
      <c r="AA10" s="385"/>
      <c r="AB10" s="385"/>
      <c r="AC10" s="385"/>
      <c r="AD10" s="385"/>
      <c r="AE10" s="385"/>
      <c r="AF10" s="385"/>
      <c r="AG10" s="385"/>
      <c r="AH10" s="385"/>
    </row>
    <row r="11" spans="1:34" ht="30" customHeight="1">
      <c r="A11" s="421" t="str">
        <f>'5 - AFNOR SPEC 2308'!A11</f>
        <v>112</v>
      </c>
      <c r="B11" s="422">
        <f>'5 - AFNOR SPEC 2308'!B11</f>
        <v>1</v>
      </c>
      <c r="C11" s="423"/>
      <c r="D11" s="445">
        <f>INDEX(SpecTableau,MATCH(A11,'5 - AFNOR SPEC 2308'!$A$5:$A$57,0),COLUMN('5 - AFNOR SPEC 2308'!D:D))</f>
        <v>1</v>
      </c>
      <c r="E11" s="425">
        <f>INDEX(SpecTableau,MATCH(A11,'5 - AFNOR SPEC 2308'!$A$5:$A$57,0),COLUMN('5 - AFNOR SPEC 2308'!E:E))</f>
        <v>2</v>
      </c>
      <c r="F11" s="446" t="str">
        <f>INDEX(SpecTableau,MATCH(A11,'5 - AFNOR SPEC 2308'!$A$5:$A$57,0),COLUMN('5 - AFNOR SPEC 2308'!F:F))</f>
        <v>Develop the project's CSR strategy</v>
      </c>
      <c r="G11" s="543">
        <f>COUNTIF(Calculs!$X$3:$X$116,$A11)+COUNTIF(Calculs!$AD$3:$AD$116,$A11)+COUNTIF(Calculs!$AJ$3:$AJ$116,$A11)</f>
        <v>1</v>
      </c>
      <c r="H11" s="543">
        <f>COUNTIFS(Calculs!$X$3:$X$116,$A11,Calculs!$Y$3:$Y$116,Data!$B$5)+COUNTIFS(Calculs!$AD$3:$AD$116,$A11,Calculs!$AE$3:$AE$116,Data!$B$5)+COUNTIFS(Calculs!$AJ$3:$AJ$116,$A11,Calculs!$AK$3:$AK$116,Data!$B$5)</f>
        <v>0</v>
      </c>
      <c r="I11" s="522">
        <f>(SUMIFS(Calculs!$W$3:$W$116,Calculs!$X$3:$X$116,$A11,Calculs!$Y$3:$Y$116,Data!$B$5)+SUMIFS(Calculs!$AC$3:$AC$116,Calculs!$AD$3:$AD$116,$A11,Calculs!$AE$3:$AE$116,Data!$B$5)+SUMIFS(Calculs!$AI$3:$AI$116,Calculs!$AJ$3:$AJ$116,$A11,Calculs!$AK$3:$AK$116,Data!$B$5))</f>
        <v>0</v>
      </c>
      <c r="J11" s="526">
        <f t="shared" ref="J11:J14" si="4">I11/L11</f>
        <v>0</v>
      </c>
      <c r="K11" s="543">
        <f>COUNTIFS(Calculs!$X$3:$X$116,$A11,Calculs!$Y$3:$Y$116,Data!$H$4)+COUNTIFS(Calculs!$AD$3:$AD$116,$A11,Calculs!$AE$3:$AE$116,Data!$H$4)+COUNTIFS(Calculs!$AJ$3:$AJ$116,$A11,Calculs!$AK$3:$AK$116,Data!$H$4)</f>
        <v>0</v>
      </c>
      <c r="L11" s="522">
        <f>SUMIF(Calculs!$X$3:$X$116,$A11,Calculs!$W$3:$W$116)+SUMIF(Calculs!$AD$3:$AD$116,$A11,Calculs!$AC$3:$AC$116)+SUMIF(Calculs!$AJ$3:$AJ$116,$A11,Calculs!$AI$3:$AI$116)</f>
        <v>1</v>
      </c>
      <c r="M11" s="522">
        <f>IF(L11-I11=0,Data!$B$5,L11-I11)</f>
        <v>1</v>
      </c>
      <c r="N11" s="522">
        <f>SUMIF(Calculs!$X$3:$X$116,$A11,Calculs!$Y$3:$Y$116)+SUMIF(Calculs!$AD$3:$AD$116,$A11,Calculs!$AE$3:$AE$116)+SUMIF(Calculs!$AJ$3:$AJ$116,$A11,Calculs!$AK$3:$AK$116)</f>
        <v>0</v>
      </c>
      <c r="O11" s="522">
        <f>IF(M11=Data!$B$5,Data!$B$5,IF(M11=0,Data!$B$5,IF($N11&gt;=1,1,IF(P11=Data!$B$3,CalculsSpec!N11,$N11/$M11))))</f>
        <v>0</v>
      </c>
      <c r="P11" s="522" t="s">
        <v>68</v>
      </c>
      <c r="Q11" s="543" t="str">
        <f>IF(COUNTIFS(Calculs!$X$3:$X$116,CalculsSpec!$A11,Calculs!$R$3:$R$116,Data!$H$3)+COUNTIFS(Calculs!$AD$3:$AD$116,CalculsSpec!$A11,Calculs!$R$3:$R$116,Data!$H$3)+COUNTIFS(Calculs!$AJ$3:$AJ$116,CalculsSpec!$A11,Calculs!$R$3:$R$116,Data!$H$3)&gt;=1,IF((COUNTIFS(Calculs!$X$3:$X$116,CalculsSpec!$A11,Calculs!$R$3:$R$116,Data!$H$3,Calculs!$C$3:$C$116,Data!$B$4)+COUNTIFS(Calculs!$AD$3:$AD$116,CalculsSpec!$A11,Calculs!$R$3:$R$116,Data!$H$3,Calculs!$C$3:$C$116,Data!$B$4)+COUNTIFS(Calculs!$AJ$3:$AJ$116,CalculsSpec!$A11,Calculs!$R$3:$R$116,Data!$H$3,Calculs!$C$3:$C$116,Data!$B$4))&gt;=1,'Données - phrases'!$B$12,'Données - phrases'!$B$11),'Données - phrases'!$B$10)</f>
        <v>no imperative</v>
      </c>
      <c r="R11" s="522">
        <f>IF($Q11='Données - phrases'!$B$12,'Données - phrases'!$B$12,O11)</f>
        <v>0</v>
      </c>
      <c r="S11" s="427"/>
      <c r="T11" s="427">
        <f t="shared" si="1"/>
        <v>0</v>
      </c>
      <c r="U11" s="427"/>
      <c r="V11" s="427" t="str">
        <f t="shared" si="2"/>
        <v/>
      </c>
      <c r="W11" s="427"/>
      <c r="X11" s="427" t="str">
        <f t="shared" si="3"/>
        <v/>
      </c>
      <c r="Y11" s="452"/>
      <c r="Z11" s="23"/>
      <c r="AA11" s="23"/>
      <c r="AB11" s="23"/>
      <c r="AC11" s="23"/>
      <c r="AD11" s="23"/>
      <c r="AE11" s="23"/>
      <c r="AF11" s="23"/>
      <c r="AG11" s="23"/>
      <c r="AH11" s="23"/>
    </row>
    <row r="12" spans="1:34" ht="30" customHeight="1">
      <c r="A12" s="421" t="str">
        <f>'5 - AFNOR SPEC 2308'!A12</f>
        <v>113</v>
      </c>
      <c r="B12" s="422">
        <f>'5 - AFNOR SPEC 2308'!B12</f>
        <v>1</v>
      </c>
      <c r="C12" s="423"/>
      <c r="D12" s="445">
        <f>INDEX(SpecTableau,MATCH(A12,'5 - AFNOR SPEC 2308'!$A$5:$A$57,0),COLUMN('5 - AFNOR SPEC 2308'!D:D))</f>
        <v>1</v>
      </c>
      <c r="E12" s="425">
        <f>INDEX(SpecTableau,MATCH(A12,'5 - AFNOR SPEC 2308'!$A$5:$A$57,0),COLUMN('5 - AFNOR SPEC 2308'!E:E))</f>
        <v>3</v>
      </c>
      <c r="F12" s="446" t="str">
        <f>INDEX(SpecTableau,MATCH(A12,'5 - AFNOR SPEC 2308'!$A$5:$A$57,0),COLUMN('5 - AFNOR SPEC 2308'!F:F))</f>
        <v>Measure the project's projected and final carbon footprint</v>
      </c>
      <c r="G12" s="543">
        <f>COUNTIF(Calculs!$X$3:$X$116,$A12)+COUNTIF(Calculs!$AD$3:$AD$116,$A12)+COUNTIF(Calculs!$AJ$3:$AJ$116,$A12)</f>
        <v>2</v>
      </c>
      <c r="H12" s="543">
        <f>COUNTIFS(Calculs!$X$3:$X$116,$A12,Calculs!$Y$3:$Y$116,Data!$B$5)+COUNTIFS(Calculs!$AD$3:$AD$116,$A12,Calculs!$AE$3:$AE$116,Data!$B$5)+COUNTIFS(Calculs!$AJ$3:$AJ$116,$A12,Calculs!$AK$3:$AK$116,Data!$B$5)</f>
        <v>0</v>
      </c>
      <c r="I12" s="522">
        <f>(SUMIFS(Calculs!$W$3:$W$116,Calculs!$X$3:$X$116,$A12,Calculs!$Y$3:$Y$116,Data!$B$5)+SUMIFS(Calculs!$AC$3:$AC$116,Calculs!$AD$3:$AD$116,$A12,Calculs!$AE$3:$AE$116,Data!$B$5)+SUMIFS(Calculs!$AI$3:$AI$116,Calculs!$AJ$3:$AJ$116,$A12,Calculs!$AK$3:$AK$116,Data!$B$5))</f>
        <v>0</v>
      </c>
      <c r="J12" s="526">
        <f t="shared" si="4"/>
        <v>0</v>
      </c>
      <c r="K12" s="543">
        <f>COUNTIFS(Calculs!$X$3:$X$116,$A12,Calculs!$Y$3:$Y$116,Data!$H$4)+COUNTIFS(Calculs!$AD$3:$AD$116,$A12,Calculs!$AE$3:$AE$116,Data!$H$4)+COUNTIFS(Calculs!$AJ$3:$AJ$116,$A12,Calculs!$AK$3:$AK$116,Data!$H$4)</f>
        <v>0</v>
      </c>
      <c r="L12" s="522">
        <f>SUMIF(Calculs!$X$3:$X$116,$A12,Calculs!$W$3:$W$116)+SUMIF(Calculs!$AD$3:$AD$116,$A12,Calculs!$AC$3:$AC$116)+SUMIF(Calculs!$AJ$3:$AJ$116,$A12,Calculs!$AI$3:$AI$116)</f>
        <v>1</v>
      </c>
      <c r="M12" s="522">
        <f>IF(L12-I12=0,Data!$B$5,L12-I12)</f>
        <v>1</v>
      </c>
      <c r="N12" s="522">
        <f>SUMIF(Calculs!$X$3:$X$116,$A12,Calculs!$Y$3:$Y$116)+SUMIF(Calculs!$AD$3:$AD$116,$A12,Calculs!$AE$3:$AE$116)+SUMIF(Calculs!$AJ$3:$AJ$116,$A12,Calculs!$AK$3:$AK$116)</f>
        <v>0</v>
      </c>
      <c r="O12" s="522">
        <f>IF(M12=Data!$B$5,Data!$B$5,IF(M12=0,Data!$B$5,IF($N12&gt;=1,1,IF(P12=Data!$B$3,CalculsSpec!N12,$N12/$M12))))</f>
        <v>0</v>
      </c>
      <c r="P12" s="522" t="s">
        <v>68</v>
      </c>
      <c r="Q12" s="543" t="str">
        <f>IF(COUNTIFS(Calculs!$X$3:$X$116,CalculsSpec!$A12,Calculs!$R$3:$R$116,Data!$H$3)+COUNTIFS(Calculs!$AD$3:$AD$116,CalculsSpec!$A12,Calculs!$R$3:$R$116,Data!$H$3)+COUNTIFS(Calculs!$AJ$3:$AJ$116,CalculsSpec!$A12,Calculs!$R$3:$R$116,Data!$H$3)&gt;=1,IF((COUNTIFS(Calculs!$X$3:$X$116,CalculsSpec!$A12,Calculs!$R$3:$R$116,Data!$H$3,Calculs!$C$3:$C$116,Data!$B$4)+COUNTIFS(Calculs!$AD$3:$AD$116,CalculsSpec!$A12,Calculs!$R$3:$R$116,Data!$H$3,Calculs!$C$3:$C$116,Data!$B$4)+COUNTIFS(Calculs!$AJ$3:$AJ$116,CalculsSpec!$A12,Calculs!$R$3:$R$116,Data!$H$3,Calculs!$C$3:$C$116,Data!$B$4))&gt;=1,'Données - phrases'!$B$12,'Données - phrases'!$B$11),'Données - phrases'!$B$10)</f>
        <v>no imperative</v>
      </c>
      <c r="R12" s="522">
        <f>IF($Q12='Données - phrases'!$B$12,'Données - phrases'!$B$12,O12)</f>
        <v>0</v>
      </c>
      <c r="S12" s="427"/>
      <c r="T12" s="427">
        <f t="shared" si="1"/>
        <v>0</v>
      </c>
      <c r="U12" s="427"/>
      <c r="V12" s="427" t="str">
        <f t="shared" si="2"/>
        <v/>
      </c>
      <c r="W12" s="427"/>
      <c r="X12" s="427" t="str">
        <f t="shared" si="3"/>
        <v/>
      </c>
      <c r="Y12" s="452"/>
      <c r="Z12" s="23"/>
      <c r="AA12" s="23"/>
      <c r="AB12" s="23"/>
      <c r="AC12" s="23"/>
      <c r="AD12" s="23"/>
      <c r="AE12" s="23"/>
      <c r="AF12" s="23"/>
      <c r="AG12" s="23"/>
      <c r="AH12" s="23"/>
    </row>
    <row r="13" spans="1:34" ht="30" customHeight="1">
      <c r="A13" s="421" t="str">
        <f>'5 - AFNOR SPEC 2308'!A13</f>
        <v>121</v>
      </c>
      <c r="B13" s="422">
        <f>'5 - AFNOR SPEC 2308'!B13</f>
        <v>1</v>
      </c>
      <c r="C13" s="423"/>
      <c r="D13" s="445">
        <f>INDEX(SpecTableau,MATCH(A13,'5 - AFNOR SPEC 2308'!$A$5:$A$57,0),COLUMN('5 - AFNOR SPEC 2308'!D:D))</f>
        <v>2</v>
      </c>
      <c r="E13" s="425">
        <f>INDEX(SpecTableau,MATCH(A13,'5 - AFNOR SPEC 2308'!$A$5:$A$57,0),COLUMN('5 - AFNOR SPEC 2308'!E:E))</f>
        <v>1</v>
      </c>
      <c r="F13" s="446" t="str">
        <f>INDEX(SpecTableau,MATCH(A13,'5 - AFNOR SPEC 2308'!$A$5:$A$57,0),COLUMN('5 - AFNOR SPEC 2308'!F:F))</f>
        <v>Identify one or more resource person(s)</v>
      </c>
      <c r="G13" s="543">
        <f>COUNTIF(Calculs!$X$3:$X$116,$A13)+COUNTIF(Calculs!$AD$3:$AD$116,$A13)+COUNTIF(Calculs!$AJ$3:$AJ$116,$A13)</f>
        <v>1</v>
      </c>
      <c r="H13" s="543">
        <f>COUNTIFS(Calculs!$X$3:$X$116,$A13,Calculs!$Y$3:$Y$116,Data!$B$5)+COUNTIFS(Calculs!$AD$3:$AD$116,$A13,Calculs!$AE$3:$AE$116,Data!$B$5)+COUNTIFS(Calculs!$AJ$3:$AJ$116,$A13,Calculs!$AK$3:$AK$116,Data!$B$5)</f>
        <v>0</v>
      </c>
      <c r="I13" s="522">
        <f>(SUMIFS(Calculs!$W$3:$W$116,Calculs!$X$3:$X$116,$A13,Calculs!$Y$3:$Y$116,Data!$B$5)+SUMIFS(Calculs!$AC$3:$AC$116,Calculs!$AD$3:$AD$116,$A13,Calculs!$AE$3:$AE$116,Data!$B$5)+SUMIFS(Calculs!$AI$3:$AI$116,Calculs!$AJ$3:$AJ$116,$A13,Calculs!$AK$3:$AK$116,Data!$B$5))</f>
        <v>0</v>
      </c>
      <c r="J13" s="526">
        <f t="shared" si="4"/>
        <v>0</v>
      </c>
      <c r="K13" s="543">
        <f>COUNTIFS(Calculs!$X$3:$X$116,$A13,Calculs!$Y$3:$Y$116,Data!$H$4)+COUNTIFS(Calculs!$AD$3:$AD$116,$A13,Calculs!$AE$3:$AE$116,Data!$H$4)+COUNTIFS(Calculs!$AJ$3:$AJ$116,$A13,Calculs!$AK$3:$AK$116,Data!$H$4)</f>
        <v>0</v>
      </c>
      <c r="L13" s="522">
        <f>SUMIF(Calculs!$X$3:$X$116,$A13,Calculs!$W$3:$W$116)+SUMIF(Calculs!$AD$3:$AD$116,$A13,Calculs!$AC$3:$AC$116)+SUMIF(Calculs!$AJ$3:$AJ$116,$A13,Calculs!$AI$3:$AI$116)</f>
        <v>1</v>
      </c>
      <c r="M13" s="522">
        <f>IF(L13-I13=0,Data!$B$5,L13-I13)</f>
        <v>1</v>
      </c>
      <c r="N13" s="522">
        <f>SUMIF(Calculs!$X$3:$X$116,$A13,Calculs!$Y$3:$Y$116)+SUMIF(Calculs!$AD$3:$AD$116,$A13,Calculs!$AE$3:$AE$116)+SUMIF(Calculs!$AJ$3:$AJ$116,$A13,Calculs!$AK$3:$AK$116)</f>
        <v>0</v>
      </c>
      <c r="O13" s="522">
        <f>IF(M13=Data!$B$5,Data!$B$5,IF(M13=0,Data!$B$5,IF($N13&gt;=1,1,IF(P13=Data!$B$3,CalculsSpec!N13,$N13/$M13))))</f>
        <v>0</v>
      </c>
      <c r="P13" s="522" t="s">
        <v>68</v>
      </c>
      <c r="Q13" s="543" t="str">
        <f>IF(COUNTIFS(Calculs!$X$3:$X$116,CalculsSpec!$A13,Calculs!$R$3:$R$116,Data!$H$3)+COUNTIFS(Calculs!$AD$3:$AD$116,CalculsSpec!$A13,Calculs!$R$3:$R$116,Data!$H$3)+COUNTIFS(Calculs!$AJ$3:$AJ$116,CalculsSpec!$A13,Calculs!$R$3:$R$116,Data!$H$3)&gt;=1,IF((COUNTIFS(Calculs!$X$3:$X$116,CalculsSpec!$A13,Calculs!$R$3:$R$116,Data!$H$3,Calculs!$C$3:$C$116,Data!$B$4)+COUNTIFS(Calculs!$AD$3:$AD$116,CalculsSpec!$A13,Calculs!$R$3:$R$116,Data!$H$3,Calculs!$C$3:$C$116,Data!$B$4)+COUNTIFS(Calculs!$AJ$3:$AJ$116,CalculsSpec!$A13,Calculs!$R$3:$R$116,Data!$H$3,Calculs!$C$3:$C$116,Data!$B$4))&gt;=1,'Données - phrases'!$B$12,'Données - phrases'!$B$11),'Données - phrases'!$B$10)</f>
        <v>no imperative</v>
      </c>
      <c r="R13" s="522">
        <f>IF($Q13='Données - phrases'!$B$12,'Données - phrases'!$B$12,O13)</f>
        <v>0</v>
      </c>
      <c r="S13" s="427"/>
      <c r="T13" s="427" t="str">
        <f t="shared" si="1"/>
        <v/>
      </c>
      <c r="U13" s="427"/>
      <c r="V13" s="427">
        <f t="shared" si="2"/>
        <v>0</v>
      </c>
      <c r="W13" s="427"/>
      <c r="X13" s="427" t="str">
        <f t="shared" si="3"/>
        <v/>
      </c>
      <c r="Y13" s="452"/>
      <c r="Z13" s="23"/>
      <c r="AA13" s="23"/>
      <c r="AB13" s="23"/>
      <c r="AC13" s="23"/>
      <c r="AD13" s="23"/>
      <c r="AE13" s="23"/>
      <c r="AF13" s="23"/>
      <c r="AG13" s="23"/>
      <c r="AH13" s="23"/>
    </row>
    <row r="14" spans="1:34" ht="30" customHeight="1">
      <c r="A14" s="421" t="str">
        <f>'5 - AFNOR SPEC 2308'!A14</f>
        <v>122</v>
      </c>
      <c r="B14" s="422">
        <f>'5 - AFNOR SPEC 2308'!B14</f>
        <v>1</v>
      </c>
      <c r="C14" s="423"/>
      <c r="D14" s="445">
        <f>INDEX(SpecTableau,MATCH(A14,'5 - AFNOR SPEC 2308'!$A$5:$A$57,0),COLUMN('5 - AFNOR SPEC 2308'!D:D))</f>
        <v>2</v>
      </c>
      <c r="E14" s="425">
        <f>INDEX(SpecTableau,MATCH(A14,'5 - AFNOR SPEC 2308'!$A$5:$A$57,0),COLUMN('5 - AFNOR SPEC 2308'!E:E))</f>
        <v>2</v>
      </c>
      <c r="F14" s="446" t="str">
        <f>INDEX(SpecTableau,MATCH(A14,'5 - AFNOR SPEC 2308'!$A$5:$A$57,0),COLUMN('5 - AFNOR SPEC 2308'!F:F))</f>
        <v>Assess the project's projected and final carbon footprint based on physical
measurements</v>
      </c>
      <c r="G14" s="543">
        <f>COUNTIF(Calculs!$X$3:$X$116,$A14)+COUNTIF(Calculs!$AD$3:$AD$116,$A14)+COUNTIF(Calculs!$AJ$3:$AJ$116,$A14)</f>
        <v>2</v>
      </c>
      <c r="H14" s="543">
        <f>COUNTIFS(Calculs!$X$3:$X$116,$A14,Calculs!$Y$3:$Y$116,Data!$B$5)+COUNTIFS(Calculs!$AD$3:$AD$116,$A14,Calculs!$AE$3:$AE$116,Data!$B$5)+COUNTIFS(Calculs!$AJ$3:$AJ$116,$A14,Calculs!$AK$3:$AK$116,Data!$B$5)</f>
        <v>0</v>
      </c>
      <c r="I14" s="522">
        <f>(SUMIFS(Calculs!$W$3:$W$116,Calculs!$X$3:$X$116,$A14,Calculs!$Y$3:$Y$116,Data!$B$5)+SUMIFS(Calculs!$AC$3:$AC$116,Calculs!$AD$3:$AD$116,$A14,Calculs!$AE$3:$AE$116,Data!$B$5)+SUMIFS(Calculs!$AI$3:$AI$116,Calculs!$AJ$3:$AJ$116,$A14,Calculs!$AK$3:$AK$116,Data!$B$5))</f>
        <v>0</v>
      </c>
      <c r="J14" s="526">
        <f t="shared" si="4"/>
        <v>0</v>
      </c>
      <c r="K14" s="543">
        <f>COUNTIFS(Calculs!$X$3:$X$116,$A14,Calculs!$Y$3:$Y$116,Data!$H$4)+COUNTIFS(Calculs!$AD$3:$AD$116,$A14,Calculs!$AE$3:$AE$116,Data!$H$4)+COUNTIFS(Calculs!$AJ$3:$AJ$116,$A14,Calculs!$AK$3:$AK$116,Data!$H$4)</f>
        <v>0</v>
      </c>
      <c r="L14" s="522">
        <f>SUMIF(Calculs!$X$3:$X$116,$A14,Calculs!$W$3:$W$116)+SUMIF(Calculs!$AD$3:$AD$116,$A14,Calculs!$AC$3:$AC$116)+SUMIF(Calculs!$AJ$3:$AJ$116,$A14,Calculs!$AI$3:$AI$116)</f>
        <v>1</v>
      </c>
      <c r="M14" s="522">
        <f>IF(L14-I14=0,Data!$B$5,L14-I14)</f>
        <v>1</v>
      </c>
      <c r="N14" s="522">
        <f>SUMIF(Calculs!$X$3:$X$116,$A14,Calculs!$Y$3:$Y$116)+SUMIF(Calculs!$AD$3:$AD$116,$A14,Calculs!$AE$3:$AE$116)+SUMIF(Calculs!$AJ$3:$AJ$116,$A14,Calculs!$AK$3:$AK$116)</f>
        <v>0</v>
      </c>
      <c r="O14" s="522">
        <f>IF(M14=Data!$B$5,Data!$B$5,IF(M14=0,Data!$B$5,IF($N14&gt;=1,1,IF(P14=Data!$B$3,CalculsSpec!N14,$N14/$M14))))</f>
        <v>0</v>
      </c>
      <c r="P14" s="522" t="s">
        <v>68</v>
      </c>
      <c r="Q14" s="543" t="str">
        <f>IF(COUNTIFS(Calculs!$X$3:$X$116,CalculsSpec!$A14,Calculs!$R$3:$R$116,Data!$H$3)+COUNTIFS(Calculs!$AD$3:$AD$116,CalculsSpec!$A14,Calculs!$R$3:$R$116,Data!$H$3)+COUNTIFS(Calculs!$AJ$3:$AJ$116,CalculsSpec!$A14,Calculs!$R$3:$R$116,Data!$H$3)&gt;=1,IF((COUNTIFS(Calculs!$X$3:$X$116,CalculsSpec!$A14,Calculs!$R$3:$R$116,Data!$H$3,Calculs!$C$3:$C$116,Data!$B$4)+COUNTIFS(Calculs!$AD$3:$AD$116,CalculsSpec!$A14,Calculs!$R$3:$R$116,Data!$H$3,Calculs!$C$3:$C$116,Data!$B$4)+COUNTIFS(Calculs!$AJ$3:$AJ$116,CalculsSpec!$A14,Calculs!$R$3:$R$116,Data!$H$3,Calculs!$C$3:$C$116,Data!$B$4))&gt;=1,'Données - phrases'!$B$12,'Données - phrases'!$B$11),'Données - phrases'!$B$10)</f>
        <v>no imperative</v>
      </c>
      <c r="R14" s="522">
        <f>IF($Q14='Données - phrases'!$B$12,'Données - phrases'!$B$12,O14)</f>
        <v>0</v>
      </c>
      <c r="S14" s="427"/>
      <c r="T14" s="427" t="str">
        <f t="shared" si="1"/>
        <v/>
      </c>
      <c r="U14" s="427"/>
      <c r="V14" s="427">
        <f t="shared" si="2"/>
        <v>0</v>
      </c>
      <c r="W14" s="427"/>
      <c r="X14" s="427" t="str">
        <f t="shared" si="3"/>
        <v/>
      </c>
      <c r="Y14" s="452"/>
      <c r="Z14" s="23"/>
      <c r="AA14" s="23"/>
      <c r="AB14" s="23"/>
      <c r="AC14" s="23"/>
      <c r="AD14" s="23"/>
      <c r="AE14" s="23"/>
      <c r="AF14" s="23"/>
      <c r="AG14" s="23"/>
      <c r="AH14" s="23"/>
    </row>
    <row r="15" spans="1:34" ht="30" customHeight="1">
      <c r="A15" s="421" t="str">
        <f>'5 - AFNOR SPEC 2308'!A15</f>
        <v>131</v>
      </c>
      <c r="B15" s="422">
        <f>'5 - AFNOR SPEC 2308'!B15</f>
        <v>1</v>
      </c>
      <c r="C15" s="423"/>
      <c r="D15" s="445">
        <f>INDEX(SpecTableau,MATCH(A15,'5 - AFNOR SPEC 2308'!$A$5:$A$57,0),COLUMN('5 - AFNOR SPEC 2308'!D:D))</f>
        <v>3</v>
      </c>
      <c r="E15" s="425">
        <f>INDEX(SpecTableau,MATCH(A15,'5 - AFNOR SPEC 2308'!$A$5:$A$57,0),COLUMN('5 - AFNOR SPEC 2308'!E:E))</f>
        <v>1</v>
      </c>
      <c r="F15" s="446" t="str">
        <f>INDEX(SpecTableau,MATCH(A15,'5 - AFNOR SPEC 2308'!$A$5:$A$57,0),COLUMN('5 - AFNOR SPEC 2308'!F:F))</f>
        <v>Implement a continuous improvement process for all of the production company's projects of a comparable nature
Estimate your level of compliance with the requirement and enter the percentage opposite. u</v>
      </c>
      <c r="G15" s="490"/>
      <c r="H15" s="491"/>
      <c r="I15" s="491"/>
      <c r="J15" s="491"/>
      <c r="K15" s="491"/>
      <c r="L15" s="491">
        <v>1</v>
      </c>
      <c r="M15" s="491">
        <f>IF(L15-I15=0,Data!$B$5,L15-I15)</f>
        <v>1</v>
      </c>
      <c r="N15" s="491"/>
      <c r="O15" s="491">
        <f>'5 - AFNOR SPEC 2308'!G15</f>
        <v>0</v>
      </c>
      <c r="P15" s="491"/>
      <c r="Q15" s="523" t="str">
        <f>IF(COUNTIFS(Calculs!$X$3:$X$116,CalculsSpec!$A15,Calculs!$R$3:$R$116,Data!$H$3)+COUNTIFS(Calculs!$AD$3:$AD$116,CalculsSpec!$A15,Calculs!$R$3:$R$116,Data!$H$3)+COUNTIFS(Calculs!$AJ$3:$AJ$116,CalculsSpec!$A15,Calculs!$R$3:$R$116,Data!$H$3)&gt;=1,IF((COUNTIFS(Calculs!$X$3:$X$116,CalculsSpec!$A15,Calculs!$R$3:$R$116,Data!$H$3,Calculs!$C$3:$C$116,Data!$B$4)+COUNTIFS(Calculs!$AD$3:$AD$116,CalculsSpec!$A15,Calculs!$R$3:$R$116,Data!$H$3,Calculs!$C$3:$C$116,Data!$B$4)+COUNTIFS(Calculs!$AJ$3:$AJ$116,CalculsSpec!$A15,Calculs!$R$3:$R$116,Data!$H$3,Calculs!$C$3:$C$116,Data!$B$4))&gt;=1,'Données - phrases'!$B$12,'Données - phrases'!$B$11),'Données - phrases'!$B$10)</f>
        <v>no imperative</v>
      </c>
      <c r="R15" s="524">
        <f>IF(OR(Q15=TRUE,Q15='Données - phrases'!$B$10),O15,"!")</f>
        <v>0</v>
      </c>
      <c r="S15" s="427"/>
      <c r="T15" s="427" t="str">
        <f t="shared" si="1"/>
        <v/>
      </c>
      <c r="U15" s="427"/>
      <c r="V15" s="427" t="str">
        <f t="shared" si="2"/>
        <v/>
      </c>
      <c r="W15" s="427"/>
      <c r="X15" s="427">
        <f t="shared" si="3"/>
        <v>0</v>
      </c>
      <c r="Y15" s="452"/>
      <c r="Z15" s="23"/>
      <c r="AA15" s="23"/>
      <c r="AB15" s="23"/>
      <c r="AC15" s="23"/>
      <c r="AD15" s="23"/>
      <c r="AE15" s="23"/>
      <c r="AF15" s="23"/>
      <c r="AG15" s="23"/>
      <c r="AH15" s="23"/>
    </row>
    <row r="16" spans="1:34" ht="30" customHeight="1">
      <c r="A16" s="421" t="str">
        <f>'5 - AFNOR SPEC 2308'!A16</f>
        <v>132</v>
      </c>
      <c r="B16" s="422">
        <f>'5 - AFNOR SPEC 2308'!B16</f>
        <v>1</v>
      </c>
      <c r="C16" s="423"/>
      <c r="D16" s="445">
        <f>INDEX(SpecTableau,MATCH(A16,'5 - AFNOR SPEC 2308'!$A$5:$A$57,0),COLUMN('5 - AFNOR SPEC 2308'!D:D))</f>
        <v>3</v>
      </c>
      <c r="E16" s="425">
        <f>INDEX(SpecTableau,MATCH(A16,'5 - AFNOR SPEC 2308'!$A$5:$A$57,0),COLUMN('5 - AFNOR SPEC 2308'!E:E))</f>
        <v>2</v>
      </c>
      <c r="F16" s="446" t="str">
        <f>INDEX(SpecTableau,MATCH(A16,'5 - AFNOR SPEC 2308'!$A$5:$A$57,0),COLUMN('5 - AFNOR SPEC 2308'!F:F))</f>
        <v>Establish the production company's low-carbon strategy by integrating the carbon footprints of all projects of a comparable nature
Estimate your level of compliance with the requirement and enter the percentage opposite. u</v>
      </c>
      <c r="G16" s="490"/>
      <c r="H16" s="491"/>
      <c r="I16" s="491"/>
      <c r="J16" s="491"/>
      <c r="K16" s="491"/>
      <c r="L16" s="491">
        <v>1</v>
      </c>
      <c r="M16" s="491">
        <f>IF(L16-I16=0,Data!$B$5,L16-I16)</f>
        <v>1</v>
      </c>
      <c r="N16" s="491"/>
      <c r="O16" s="491">
        <f>'5 - AFNOR SPEC 2308'!G16</f>
        <v>0</v>
      </c>
      <c r="P16" s="491"/>
      <c r="Q16" s="523" t="str">
        <f>IF(COUNTIFS(Calculs!$X$3:$X$116,CalculsSpec!$A16,Calculs!$R$3:$R$116,Data!$H$3)+COUNTIFS(Calculs!$AD$3:$AD$116,CalculsSpec!$A16,Calculs!$R$3:$R$116,Data!$H$3)+COUNTIFS(Calculs!$AJ$3:$AJ$116,CalculsSpec!$A16,Calculs!$R$3:$R$116,Data!$H$3)&gt;=1,IF((COUNTIFS(Calculs!$X$3:$X$116,CalculsSpec!$A16,Calculs!$R$3:$R$116,Data!$H$3,Calculs!$C$3:$C$116,Data!$B$4)+COUNTIFS(Calculs!$AD$3:$AD$116,CalculsSpec!$A16,Calculs!$R$3:$R$116,Data!$H$3,Calculs!$C$3:$C$116,Data!$B$4)+COUNTIFS(Calculs!$AJ$3:$AJ$116,CalculsSpec!$A16,Calculs!$R$3:$R$116,Data!$H$3,Calculs!$C$3:$C$116,Data!$B$4))&gt;=1,'Données - phrases'!$B$12,'Données - phrases'!$B$11),'Données - phrases'!$B$10)</f>
        <v>no imperative</v>
      </c>
      <c r="R16" s="524">
        <f>IF(OR(Q16=TRUE,Q16='Données - phrases'!$B$10),O16,"!")</f>
        <v>0</v>
      </c>
      <c r="S16" s="427"/>
      <c r="T16" s="427" t="str">
        <f t="shared" si="1"/>
        <v/>
      </c>
      <c r="U16" s="427"/>
      <c r="V16" s="427" t="str">
        <f t="shared" si="2"/>
        <v/>
      </c>
      <c r="W16" s="427"/>
      <c r="X16" s="427">
        <f t="shared" si="3"/>
        <v>0</v>
      </c>
      <c r="Y16" s="452"/>
      <c r="Z16" s="23"/>
      <c r="AA16" s="23"/>
      <c r="AB16" s="23"/>
      <c r="AC16" s="23"/>
      <c r="AD16" s="23"/>
      <c r="AE16" s="23"/>
      <c r="AF16" s="23"/>
      <c r="AG16" s="23"/>
      <c r="AH16" s="23"/>
    </row>
    <row r="17" spans="1:34" ht="14.4" thickBot="1">
      <c r="A17" s="421">
        <f>'5 - AFNOR SPEC 2308'!A17</f>
        <v>0</v>
      </c>
      <c r="B17" s="422">
        <f>'5 - AFNOR SPEC 2308'!B17</f>
        <v>0</v>
      </c>
      <c r="C17" s="423"/>
      <c r="D17" s="445"/>
      <c r="E17" s="425"/>
      <c r="F17" s="446"/>
      <c r="G17" s="492"/>
      <c r="H17" s="492"/>
      <c r="I17" s="492"/>
      <c r="J17" s="492"/>
      <c r="K17" s="492"/>
      <c r="L17" s="492"/>
      <c r="M17" s="492"/>
      <c r="N17" s="492"/>
      <c r="O17" s="492"/>
      <c r="P17" s="492"/>
      <c r="Q17" s="493"/>
      <c r="R17" s="493"/>
      <c r="S17" s="492"/>
      <c r="T17" s="492"/>
      <c r="U17" s="492"/>
      <c r="V17" s="492"/>
      <c r="W17" s="492"/>
      <c r="X17" s="492"/>
      <c r="Y17" s="452"/>
      <c r="Z17" s="23"/>
      <c r="AA17" s="23"/>
      <c r="AB17" s="23"/>
      <c r="AC17" s="23"/>
      <c r="AD17" s="23"/>
      <c r="AE17" s="23"/>
      <c r="AF17" s="23"/>
      <c r="AG17" s="23"/>
      <c r="AH17" s="23"/>
    </row>
    <row r="18" spans="1:34" s="387" customFormat="1" ht="24" customHeight="1" thickBot="1">
      <c r="A18" s="413" t="str">
        <f>'5 - AFNOR SPEC 2308'!A18</f>
        <v>200</v>
      </c>
      <c r="B18" s="414">
        <f>'5 - AFNOR SPEC 2308'!B18</f>
        <v>2</v>
      </c>
      <c r="C18" s="415">
        <f>INDEX(SpecTableau,MATCH(A18,'5 - AFNOR SPEC 2308'!$A$5:$A$57,0),COLUMN('5 - AFNOR SPEC 2308'!C:C))</f>
        <v>2</v>
      </c>
      <c r="D18" s="416" t="str">
        <f>INDEX(SpecTableau,MATCH(A18,'5 - AFNOR SPEC 2308'!$A$5:$A$57,0),COLUMN('5 - AFNOR SPEC 2308'!D:D))</f>
        <v>Energy and mobility</v>
      </c>
      <c r="E18" s="417"/>
      <c r="F18" s="384"/>
      <c r="G18" s="486"/>
      <c r="H18" s="486"/>
      <c r="I18" s="486"/>
      <c r="J18" s="486"/>
      <c r="K18" s="486"/>
      <c r="L18" s="486"/>
      <c r="M18" s="486"/>
      <c r="N18" s="486"/>
      <c r="O18" s="486"/>
      <c r="P18" s="486"/>
      <c r="Q18" s="486"/>
      <c r="R18" s="486"/>
      <c r="S18" s="631">
        <f>IF(SUMIFS($M$5:$M$57,$B$5:$B$57,$C18,$D$5:$D$57,T$4)=0,Data!$B$5,SUMIF($B$5:$B$57,$C18,T$5:T$57)/(COUNTIFS(T$5:T$57,"&gt;=0",$B$5:$B$57,$C18,$D$5:$D$57,T$4)+COUNTIFS(T$5:T$57,'Données - phrases'!#REF!,$B$5:$B$57,$C18,$D$5:$D$57,T$4)))</f>
        <v>0</v>
      </c>
      <c r="T18" s="632"/>
      <c r="U18" s="631">
        <f>IF(SUMIFS($M$5:$M$57,$B$5:$B$57,$C18,$D$5:$D$57,V$4)=0,Data!$B$5,SUMIF($B$5:$B$57,$C18,V$5:V$57)/(COUNTIFS(V$5:V$57,"&gt;=0",$B$5:$B$57,$C18,$D$5:$D$57,V$4)+COUNTIFS(V$5:V$57,'Données - phrases'!B12,$B$5:$B$57,$C18,$D$5:$D$57,V$4)))</f>
        <v>0</v>
      </c>
      <c r="V18" s="632"/>
      <c r="W18" s="631" t="str">
        <f>IF(SUMIFS($M$5:$M$57,$B$5:$B$57,$C18,$D$5:$D$57,X$4)=0,Data!$B$5,SUMIF($B$5:$B$57,$C18,X$5:X$57)/(COUNTIFS(X$5:X$57,"&gt;=0",$B$5:$B$57,$C18,$D$5:$D$57,X$4)+COUNTIFS(X$5:X$57,'Données - phrases'!D12,$B$5:$B$57,$C18,$D$5:$D$57,X$4)))</f>
        <v>N/A</v>
      </c>
      <c r="X18" s="632"/>
      <c r="Y18" s="452"/>
      <c r="Z18" s="23"/>
      <c r="AA18" s="23"/>
      <c r="AB18" s="23"/>
      <c r="AC18" s="385"/>
      <c r="AD18" s="385"/>
      <c r="AE18" s="385"/>
      <c r="AF18" s="385"/>
      <c r="AG18" s="385"/>
      <c r="AH18" s="385"/>
    </row>
    <row r="19" spans="1:34" s="387" customFormat="1" ht="2.1" customHeight="1">
      <c r="A19" s="420"/>
      <c r="B19" s="388"/>
      <c r="C19" s="412"/>
      <c r="D19" s="411"/>
      <c r="E19" s="412"/>
      <c r="F19" s="409"/>
      <c r="G19" s="487"/>
      <c r="H19" s="487"/>
      <c r="I19" s="487"/>
      <c r="J19" s="487"/>
      <c r="K19" s="487"/>
      <c r="L19" s="487"/>
      <c r="M19" s="487"/>
      <c r="N19" s="487"/>
      <c r="O19" s="487"/>
      <c r="P19" s="487"/>
      <c r="Q19" s="488"/>
      <c r="R19" s="488"/>
      <c r="S19" s="487"/>
      <c r="T19" s="487"/>
      <c r="U19" s="487"/>
      <c r="V19" s="487"/>
      <c r="W19" s="487"/>
      <c r="X19" s="487"/>
      <c r="Y19" s="452"/>
      <c r="Z19" s="23"/>
      <c r="AA19" s="23"/>
      <c r="AB19" s="23"/>
      <c r="AC19" s="385"/>
      <c r="AD19" s="385"/>
      <c r="AE19" s="385"/>
      <c r="AF19" s="385"/>
      <c r="AG19" s="385"/>
      <c r="AH19" s="385"/>
    </row>
    <row r="20" spans="1:34" ht="20.100000000000001" customHeight="1">
      <c r="A20" s="421" t="str">
        <f>'5 - AFNOR SPEC 2308'!A20</f>
        <v>211</v>
      </c>
      <c r="B20" s="422">
        <f>'5 - AFNOR SPEC 2308'!B20</f>
        <v>2</v>
      </c>
      <c r="C20" s="423"/>
      <c r="D20" s="445">
        <f>INDEX(SpecTableau,MATCH(A20,'5 - AFNOR SPEC 2308'!$A$5:$A$57,0),COLUMN('5 - AFNOR SPEC 2308'!D:D))</f>
        <v>1</v>
      </c>
      <c r="E20" s="425">
        <f>INDEX(SpecTableau,MATCH(A20,'5 - AFNOR SPEC 2308'!$A$5:$A$57,0),COLUMN('5 - AFNOR SPEC 2308'!E:E))</f>
        <v>1</v>
      </c>
      <c r="F20" s="446" t="str">
        <f>INDEX(SpecTableau,MATCH(A20,'5 - AFNOR SPEC 2308'!$A$5:$A$57,0),COLUMN('5 - AFNOR SPEC 2308'!F:F))</f>
        <v>Mobility: Establish a mobility plan</v>
      </c>
      <c r="G20" s="543">
        <f>COUNTIF(Calculs!$X$3:$X$116,$A20)+COUNTIF(Calculs!$AD$3:$AD$116,$A20)+COUNTIF(Calculs!$AJ$3:$AJ$116,$A20)</f>
        <v>1</v>
      </c>
      <c r="H20" s="543">
        <f>COUNTIFS(Calculs!$X$3:$X$116,$A20,Calculs!$Y$3:$Y$116,Data!$B$5)+COUNTIFS(Calculs!$AD$3:$AD$116,$A20,Calculs!$AE$3:$AE$116,Data!$B$5)+COUNTIFS(Calculs!$AJ$3:$AJ$116,$A20,Calculs!$AK$3:$AK$116,Data!$B$5)</f>
        <v>0</v>
      </c>
      <c r="I20" s="522">
        <f>(SUMIFS(Calculs!$W$3:$W$116,Calculs!$X$3:$X$116,$A20,Calculs!$Y$3:$Y$116,Data!$B$5)+SUMIFS(Calculs!$AC$3:$AC$116,Calculs!$AD$3:$AD$116,$A20,Calculs!$AE$3:$AE$116,Data!$B$5)+SUMIFS(Calculs!$AI$3:$AI$116,Calculs!$AJ$3:$AJ$116,$A20,Calculs!$AK$3:$AK$116,Data!$B$5))</f>
        <v>0</v>
      </c>
      <c r="J20" s="526">
        <f t="shared" ref="J20:J23" si="5">I20/L20</f>
        <v>0</v>
      </c>
      <c r="K20" s="543">
        <f>COUNTIFS(Calculs!$X$3:$X$116,$A20,Calculs!$Y$3:$Y$116,Data!$H$4)+COUNTIFS(Calculs!$AD$3:$AD$116,$A20,Calculs!$AE$3:$AE$116,Data!$H$4)+COUNTIFS(Calculs!$AJ$3:$AJ$116,$A20,Calculs!$AK$3:$AK$116,Data!$H$4)</f>
        <v>0</v>
      </c>
      <c r="L20" s="522">
        <f>SUMIF(Calculs!$X$3:$X$116,$A20,Calculs!$W$3:$W$116)+SUMIF(Calculs!$AD$3:$AD$116,$A20,Calculs!$AC$3:$AC$116)+SUMIF(Calculs!$AJ$3:$AJ$116,$A20,Calculs!$AI$3:$AI$116)</f>
        <v>1</v>
      </c>
      <c r="M20" s="522">
        <f>IF(L20-I20=0,Data!$B$5,L20-I20)</f>
        <v>1</v>
      </c>
      <c r="N20" s="522">
        <f>SUMIF(Calculs!$X$3:$X$116,$A20,Calculs!$Y$3:$Y$116)+SUMIF(Calculs!$AD$3:$AD$116,$A20,Calculs!$AE$3:$AE$116)+SUMIF(Calculs!$AJ$3:$AJ$116,$A20,Calculs!$AK$3:$AK$116)</f>
        <v>0</v>
      </c>
      <c r="O20" s="522">
        <f>IF(M20=Data!$B$5,Data!$B$5,IF(M20=0,Data!$B$5,IF($N20&gt;=1,1,IF(P20=Data!$B$3,CalculsSpec!N20,$N20/$M20))))</f>
        <v>0</v>
      </c>
      <c r="P20" s="522" t="s">
        <v>68</v>
      </c>
      <c r="Q20" s="543" t="str">
        <f>IF(COUNTIFS(Calculs!$X$3:$X$116,CalculsSpec!$A20,Calculs!$R$3:$R$116,Data!$H$3)+COUNTIFS(Calculs!$AD$3:$AD$116,CalculsSpec!$A20,Calculs!$R$3:$R$116,Data!$H$3)+COUNTIFS(Calculs!$AJ$3:$AJ$116,CalculsSpec!$A20,Calculs!$R$3:$R$116,Data!$H$3)&gt;=1,IF((COUNTIFS(Calculs!$X$3:$X$116,CalculsSpec!$A20,Calculs!$R$3:$R$116,Data!$H$3,Calculs!$C$3:$C$116,Data!$B$4)+COUNTIFS(Calculs!$AD$3:$AD$116,CalculsSpec!$A20,Calculs!$R$3:$R$116,Data!$H$3,Calculs!$C$3:$C$116,Data!$B$4)+COUNTIFS(Calculs!$AJ$3:$AJ$116,CalculsSpec!$A20,Calculs!$R$3:$R$116,Data!$H$3,Calculs!$C$3:$C$116,Data!$B$4))&gt;=1,'Données - phrases'!$B$12,'Données - phrases'!$B$11),'Données - phrases'!$B$10)</f>
        <v>no imperative</v>
      </c>
      <c r="R20" s="522">
        <f>IF($Q20='Données - phrases'!$B$12,'Données - phrases'!$B$12,O20)</f>
        <v>0</v>
      </c>
      <c r="S20" s="427"/>
      <c r="T20" s="427">
        <f>IF($D20=T$4,$R20,"")</f>
        <v>0</v>
      </c>
      <c r="U20" s="427"/>
      <c r="V20" s="427" t="str">
        <f>IF($D20=V$4,$R20,"")</f>
        <v/>
      </c>
      <c r="W20" s="427"/>
      <c r="X20" s="427" t="str">
        <f>IF($D20=X$4,$R20,"")</f>
        <v/>
      </c>
      <c r="Y20" s="452"/>
      <c r="Z20" s="23"/>
      <c r="AA20" s="23"/>
      <c r="AB20" s="23"/>
      <c r="AC20" s="23"/>
      <c r="AD20" s="23"/>
      <c r="AE20" s="23"/>
      <c r="AF20" s="23"/>
      <c r="AG20" s="23"/>
      <c r="AH20" s="23"/>
    </row>
    <row r="21" spans="1:34" ht="20.100000000000001" customHeight="1">
      <c r="A21" s="421" t="str">
        <f>'5 - AFNOR SPEC 2308'!A21</f>
        <v>212</v>
      </c>
      <c r="B21" s="422">
        <f>'5 - AFNOR SPEC 2308'!B21</f>
        <v>2</v>
      </c>
      <c r="C21" s="423"/>
      <c r="D21" s="445">
        <f>INDEX(SpecTableau,MATCH(A21,'5 - AFNOR SPEC 2308'!$A$5:$A$57,0),COLUMN('5 - AFNOR SPEC 2308'!D:D))</f>
        <v>1</v>
      </c>
      <c r="E21" s="425">
        <f>INDEX(SpecTableau,MATCH(A21,'5 - AFNOR SPEC 2308'!$A$5:$A$57,0),COLUMN('5 - AFNOR SPEC 2308'!E:E))</f>
        <v>2</v>
      </c>
      <c r="F21" s="446" t="str">
        <f>INDEX(SpecTableau,MATCH(A21,'5 - AFNOR SPEC 2308'!$A$5:$A$57,0),COLUMN('5 - AFNOR SPEC 2308'!F:F))</f>
        <v>Energy: Establish an energy plan</v>
      </c>
      <c r="G21" s="543">
        <f>COUNTIF(Calculs!$X$3:$X$116,$A21)+COUNTIF(Calculs!$AD$3:$AD$116,$A21)+COUNTIF(Calculs!$AJ$3:$AJ$116,$A21)</f>
        <v>1</v>
      </c>
      <c r="H21" s="543">
        <f>COUNTIFS(Calculs!$X$3:$X$116,$A21,Calculs!$Y$3:$Y$116,Data!$B$5)+COUNTIFS(Calculs!$AD$3:$AD$116,$A21,Calculs!$AE$3:$AE$116,Data!$B$5)+COUNTIFS(Calculs!$AJ$3:$AJ$116,$A21,Calculs!$AK$3:$AK$116,Data!$B$5)</f>
        <v>0</v>
      </c>
      <c r="I21" s="522">
        <f>(SUMIFS(Calculs!$W$3:$W$116,Calculs!$X$3:$X$116,$A21,Calculs!$Y$3:$Y$116,Data!$B$5)+SUMIFS(Calculs!$AC$3:$AC$116,Calculs!$AD$3:$AD$116,$A21,Calculs!$AE$3:$AE$116,Data!$B$5)+SUMIFS(Calculs!$AI$3:$AI$116,Calculs!$AJ$3:$AJ$116,$A21,Calculs!$AK$3:$AK$116,Data!$B$5))</f>
        <v>0</v>
      </c>
      <c r="J21" s="526">
        <f t="shared" si="5"/>
        <v>0</v>
      </c>
      <c r="K21" s="543">
        <f>COUNTIFS(Calculs!$X$3:$X$116,$A21,Calculs!$Y$3:$Y$116,Data!$H$4)+COUNTIFS(Calculs!$AD$3:$AD$116,$A21,Calculs!$AE$3:$AE$116,Data!$H$4)+COUNTIFS(Calculs!$AJ$3:$AJ$116,$A21,Calculs!$AK$3:$AK$116,Data!$H$4)</f>
        <v>0</v>
      </c>
      <c r="L21" s="522">
        <f>SUMIF(Calculs!$X$3:$X$116,$A21,Calculs!$W$3:$W$116)+SUMIF(Calculs!$AD$3:$AD$116,$A21,Calculs!$AC$3:$AC$116)+SUMIF(Calculs!$AJ$3:$AJ$116,$A21,Calculs!$AI$3:$AI$116)</f>
        <v>1</v>
      </c>
      <c r="M21" s="522">
        <f>IF(L21-I21=0,Data!$B$5,L21-I21)</f>
        <v>1</v>
      </c>
      <c r="N21" s="522">
        <f>SUMIF(Calculs!$X$3:$X$116,$A21,Calculs!$Y$3:$Y$116)+SUMIF(Calculs!$AD$3:$AD$116,$A21,Calculs!$AE$3:$AE$116)+SUMIF(Calculs!$AJ$3:$AJ$116,$A21,Calculs!$AK$3:$AK$116)</f>
        <v>0</v>
      </c>
      <c r="O21" s="522">
        <f>IF(M21=Data!$B$5,Data!$B$5,IF(M21=0,Data!$B$5,IF($N21&gt;=1,1,IF(P21=Data!$B$3,CalculsSpec!N21,$N21/$M21))))</f>
        <v>0</v>
      </c>
      <c r="P21" s="522" t="s">
        <v>68</v>
      </c>
      <c r="Q21" s="543" t="str">
        <f>IF(COUNTIFS(Calculs!$X$3:$X$116,CalculsSpec!$A21,Calculs!$R$3:$R$116,Data!$H$3)+COUNTIFS(Calculs!$AD$3:$AD$116,CalculsSpec!$A21,Calculs!$R$3:$R$116,Data!$H$3)+COUNTIFS(Calculs!$AJ$3:$AJ$116,CalculsSpec!$A21,Calculs!$R$3:$R$116,Data!$H$3)&gt;=1,IF((COUNTIFS(Calculs!$X$3:$X$116,CalculsSpec!$A21,Calculs!$R$3:$R$116,Data!$H$3,Calculs!$C$3:$C$116,Data!$B$4)+COUNTIFS(Calculs!$AD$3:$AD$116,CalculsSpec!$A21,Calculs!$R$3:$R$116,Data!$H$3,Calculs!$C$3:$C$116,Data!$B$4)+COUNTIFS(Calculs!$AJ$3:$AJ$116,CalculsSpec!$A21,Calculs!$R$3:$R$116,Data!$H$3,Calculs!$C$3:$C$116,Data!$B$4))&gt;=1,'Données - phrases'!$B$12,'Données - phrases'!$B$11),'Données - phrases'!$B$10)</f>
        <v>no imperative</v>
      </c>
      <c r="R21" s="522">
        <f>IF($Q21='Données - phrases'!$B$12,'Données - phrases'!$B$12,O21)</f>
        <v>0</v>
      </c>
      <c r="S21" s="427"/>
      <c r="T21" s="427">
        <f>IF($D21=T$4,$R21,"")</f>
        <v>0</v>
      </c>
      <c r="U21" s="427"/>
      <c r="V21" s="427" t="str">
        <f>IF($D21=V$4,$R21,"")</f>
        <v/>
      </c>
      <c r="W21" s="427"/>
      <c r="X21" s="427" t="str">
        <f>IF($D21=X$4,$R21,"")</f>
        <v/>
      </c>
      <c r="Y21" s="452"/>
      <c r="Z21" s="23"/>
      <c r="AA21" s="23"/>
      <c r="AB21" s="23"/>
      <c r="AC21" s="23"/>
      <c r="AD21" s="23"/>
      <c r="AE21" s="23"/>
      <c r="AF21" s="23"/>
      <c r="AG21" s="23"/>
      <c r="AH21" s="23"/>
    </row>
    <row r="22" spans="1:34" ht="62.25" customHeight="1">
      <c r="A22" s="421" t="str">
        <f>'5 - AFNOR SPEC 2308'!A22</f>
        <v>221</v>
      </c>
      <c r="B22" s="422">
        <f>'5 - AFNOR SPEC 2308'!B22</f>
        <v>2</v>
      </c>
      <c r="C22" s="423"/>
      <c r="D22" s="445">
        <f>INDEX(SpecTableau,MATCH(A22,'5 - AFNOR SPEC 2308'!$A$5:$A$57,0),COLUMN('5 - AFNOR SPEC 2308'!D:D))</f>
        <v>2</v>
      </c>
      <c r="E22" s="425">
        <f>INDEX(SpecTableau,MATCH(A22,'5 - AFNOR SPEC 2308'!$A$5:$A$57,0),COLUMN('5 - AFNOR SPEC 2308'!E:E))</f>
        <v>1</v>
      </c>
      <c r="F22" s="446" t="str">
        <f>INDEX(SpecTableau,MATCH(A22,'5 - AFNOR SPEC 2308'!$A$5:$A$57,0),COLUMN('5 - AFNOR SPEC 2308'!F:F))</f>
        <v>Mobilité : Mobility: Reduce greenhouse gas emissions from mobility
Attention. To meet this criterion, the use of private jets and helicopters (except for filming, on-screen vehicules, and image capture) is banned. This means that criterion H3.4 must be marked as "YES", if not, the result for the SPEC requirement will be 0.</v>
      </c>
      <c r="G22" s="543">
        <f>COUNTIF(Calculs!$X$3:$X$116,$A22)+COUNTIF(Calculs!$AD$3:$AD$116,$A22)+COUNTIF(Calculs!$AJ$3:$AJ$116,$A22)</f>
        <v>5</v>
      </c>
      <c r="H22" s="543">
        <f>COUNTIFS(Calculs!$X$3:$X$116,$A22,Calculs!$Y$3:$Y$116,Data!$B$5)+COUNTIFS(Calculs!$AD$3:$AD$116,$A22,Calculs!$AE$3:$AE$116,Data!$B$5)+COUNTIFS(Calculs!$AJ$3:$AJ$116,$A22,Calculs!$AK$3:$AK$116,Data!$B$5)</f>
        <v>0</v>
      </c>
      <c r="I22" s="522">
        <f>(SUMIFS(Calculs!$W$3:$W$116,Calculs!$X$3:$X$116,$A22,Calculs!$Y$3:$Y$116,Data!$B$5)+SUMIFS(Calculs!$AC$3:$AC$116,Calculs!$AD$3:$AD$116,$A22,Calculs!$AE$3:$AE$116,Data!$B$5)+SUMIFS(Calculs!$AI$3:$AI$116,Calculs!$AJ$3:$AJ$116,$A22,Calculs!$AK$3:$AK$116,Data!$B$5))</f>
        <v>0</v>
      </c>
      <c r="J22" s="526">
        <f t="shared" si="5"/>
        <v>0</v>
      </c>
      <c r="K22" s="543">
        <f>COUNTIFS(Calculs!$X$3:$X$116,$A22,Calculs!$Y$3:$Y$116,Data!$H$4)+COUNTIFS(Calculs!$AD$3:$AD$116,$A22,Calculs!$AE$3:$AE$116,Data!$H$4)+COUNTIFS(Calculs!$AJ$3:$AJ$116,$A22,Calculs!$AK$3:$AK$116,Data!$H$4)</f>
        <v>0</v>
      </c>
      <c r="L22" s="522">
        <f>SUMIF(Calculs!$X$3:$X$116,$A22,Calculs!$W$3:$W$116)+SUMIF(Calculs!$AD$3:$AD$116,$A22,Calculs!$AC$3:$AC$116)+SUMIF(Calculs!$AJ$3:$AJ$116,$A22,Calculs!$AI$3:$AI$116)</f>
        <v>1.9</v>
      </c>
      <c r="M22" s="522">
        <f>IF(L22-I22=0,Data!$B$5,L22-I22)</f>
        <v>1.9</v>
      </c>
      <c r="N22" s="522">
        <f>SUMIF(Calculs!$X$3:$X$116,$A22,Calculs!$Y$3:$Y$116)+SUMIF(Calculs!$AD$3:$AD$116,$A22,Calculs!$AE$3:$AE$116)+SUMIF(Calculs!$AJ$3:$AJ$116,$A22,Calculs!$AK$3:$AK$116)</f>
        <v>0</v>
      </c>
      <c r="O22" s="522">
        <f>IF(M22=Data!$B$5,Data!$B$5,IF(M22=0,Data!$B$5,IF($N22&gt;=1,1,IF(P22=Data!$B$3,CalculsSpec!N22,$N22/$M22))))</f>
        <v>0</v>
      </c>
      <c r="P22" s="522" t="s">
        <v>14</v>
      </c>
      <c r="Q22" s="543" t="str">
        <f>IF(COUNTIFS(Calculs!$X$3:$X$116,CalculsSpec!$A22,Calculs!$R$3:$R$116,Data!$H$3)+COUNTIFS(Calculs!$AD$3:$AD$116,CalculsSpec!$A22,Calculs!$R$3:$R$116,Data!$H$3)+COUNTIFS(Calculs!$AJ$3:$AJ$116,CalculsSpec!$A22,Calculs!$R$3:$R$116,Data!$H$3)&gt;=1,IF((COUNTIFS(Calculs!$X$3:$X$116,CalculsSpec!$A22,Calculs!$R$3:$R$116,Data!$H$3,Calculs!$C$3:$C$116,Data!$B$4)+COUNTIFS(Calculs!$AD$3:$AD$116,CalculsSpec!$A22,Calculs!$R$3:$R$116,Data!$H$3,Calculs!$C$3:$C$116,Data!$B$4)+COUNTIFS(Calculs!$AJ$3:$AJ$116,CalculsSpec!$A22,Calculs!$R$3:$R$116,Data!$H$3,Calculs!$C$3:$C$116,Data!$B$4))&gt;=1,'Données - phrases'!$B$12,'Données - phrases'!$B$11),'Données - phrases'!$B$10)</f>
        <v>compliant imperative</v>
      </c>
      <c r="R22" s="522">
        <f>IF($Q22='Données - phrases'!$B$12,'Données - phrases'!$B$12,O22)</f>
        <v>0</v>
      </c>
      <c r="S22" s="427"/>
      <c r="T22" s="427" t="str">
        <f>IF($D22=T$4,$R22,"")</f>
        <v/>
      </c>
      <c r="U22" s="427"/>
      <c r="V22" s="427">
        <f>IF($D22=V$4,$R22,"")</f>
        <v>0</v>
      </c>
      <c r="W22" s="427"/>
      <c r="X22" s="427" t="str">
        <f>IF($D22=X$4,$R22,"")</f>
        <v/>
      </c>
      <c r="Y22" s="452"/>
      <c r="Z22" s="23"/>
      <c r="AA22" s="23"/>
      <c r="AB22" s="23"/>
      <c r="AC22" s="23"/>
      <c r="AD22" s="23"/>
      <c r="AE22" s="23"/>
      <c r="AF22" s="23"/>
      <c r="AG22" s="23"/>
      <c r="AH22" s="23"/>
    </row>
    <row r="23" spans="1:34">
      <c r="A23" s="421" t="str">
        <f>'5 - AFNOR SPEC 2308'!A23</f>
        <v>222</v>
      </c>
      <c r="B23" s="422">
        <f>'5 - AFNOR SPEC 2308'!B23</f>
        <v>2</v>
      </c>
      <c r="C23" s="423"/>
      <c r="D23" s="445">
        <f>INDEX(SpecTableau,MATCH(A23,'5 - AFNOR SPEC 2308'!$A$5:$A$57,0),COLUMN('5 - AFNOR SPEC 2308'!D:D))</f>
        <v>2</v>
      </c>
      <c r="E23" s="425">
        <f>INDEX(SpecTableau,MATCH(A23,'5 - AFNOR SPEC 2308'!$A$5:$A$57,0),COLUMN('5 - AFNOR SPEC 2308'!E:E))</f>
        <v>2</v>
      </c>
      <c r="F23" s="446" t="str">
        <f>INDEX(SpecTableau,MATCH(A23,'5 - AFNOR SPEC 2308'!$A$5:$A$57,0),COLUMN('5 - AFNOR SPEC 2308'!F:F))</f>
        <v>Energy: Use low-carbon energy solutions rather than fossil fuels</v>
      </c>
      <c r="G23" s="543">
        <f>COUNTIF(Calculs!$X$3:$X$116,$A23)+COUNTIF(Calculs!$AD$3:$AD$116,$A23)+COUNTIF(Calculs!$AJ$3:$AJ$116,$A23)</f>
        <v>3</v>
      </c>
      <c r="H23" s="543">
        <f>COUNTIFS(Calculs!$X$3:$X$116,$A23,Calculs!$Y$3:$Y$116,Data!$B$5)+COUNTIFS(Calculs!$AD$3:$AD$116,$A23,Calculs!$AE$3:$AE$116,Data!$B$5)+COUNTIFS(Calculs!$AJ$3:$AJ$116,$A23,Calculs!$AK$3:$AK$116,Data!$B$5)</f>
        <v>0</v>
      </c>
      <c r="I23" s="522">
        <f>(SUMIFS(Calculs!$W$3:$W$116,Calculs!$X$3:$X$116,$A23,Calculs!$Y$3:$Y$116,Data!$B$5)+SUMIFS(Calculs!$AC$3:$AC$116,Calculs!$AD$3:$AD$116,$A23,Calculs!$AE$3:$AE$116,Data!$B$5)+SUMIFS(Calculs!$AI$3:$AI$116,Calculs!$AJ$3:$AJ$116,$A23,Calculs!$AK$3:$AK$116,Data!$B$5))</f>
        <v>0</v>
      </c>
      <c r="J23" s="526">
        <f t="shared" si="5"/>
        <v>0</v>
      </c>
      <c r="K23" s="543">
        <f>COUNTIFS(Calculs!$X$3:$X$116,$A23,Calculs!$Y$3:$Y$116,Data!$H$4)+COUNTIFS(Calculs!$AD$3:$AD$116,$A23,Calculs!$AE$3:$AE$116,Data!$H$4)+COUNTIFS(Calculs!$AJ$3:$AJ$116,$A23,Calculs!$AK$3:$AK$116,Data!$H$4)</f>
        <v>0</v>
      </c>
      <c r="L23" s="522">
        <f>SUMIF(Calculs!$X$3:$X$116,$A23,Calculs!$W$3:$W$116)+SUMIF(Calculs!$AD$3:$AD$116,$A23,Calculs!$AC$3:$AC$116)+SUMIF(Calculs!$AJ$3:$AJ$116,$A23,Calculs!$AI$3:$AI$116)</f>
        <v>3</v>
      </c>
      <c r="M23" s="522">
        <f>IF(L23-I23=0,Data!$B$5,L23-I23)</f>
        <v>3</v>
      </c>
      <c r="N23" s="522">
        <f>SUMIF(Calculs!$X$3:$X$116,$A23,Calculs!$Y$3:$Y$116)+SUMIF(Calculs!$AD$3:$AD$116,$A23,Calculs!$AE$3:$AE$116)+SUMIF(Calculs!$AJ$3:$AJ$116,$A23,Calculs!$AK$3:$AK$116)</f>
        <v>0</v>
      </c>
      <c r="O23" s="522">
        <f>IF(M23=Data!$B$5,Data!$B$5,IF(M23=0,Data!$B$5,IF($N23&gt;=1,1,IF(P23=Data!$B$3,CalculsSpec!N23,$N23/$M23))))</f>
        <v>0</v>
      </c>
      <c r="P23" s="522" t="s">
        <v>68</v>
      </c>
      <c r="Q23" s="543" t="str">
        <f>IF(COUNTIFS(Calculs!$X$3:$X$116,CalculsSpec!$A23,Calculs!$R$3:$R$116,Data!$H$3)+COUNTIFS(Calculs!$AD$3:$AD$116,CalculsSpec!$A23,Calculs!$R$3:$R$116,Data!$H$3)+COUNTIFS(Calculs!$AJ$3:$AJ$116,CalculsSpec!$A23,Calculs!$R$3:$R$116,Data!$H$3)&gt;=1,IF((COUNTIFS(Calculs!$X$3:$X$116,CalculsSpec!$A23,Calculs!$R$3:$R$116,Data!$H$3,Calculs!$C$3:$C$116,Data!$B$4)+COUNTIFS(Calculs!$AD$3:$AD$116,CalculsSpec!$A23,Calculs!$R$3:$R$116,Data!$H$3,Calculs!$C$3:$C$116,Data!$B$4)+COUNTIFS(Calculs!$AJ$3:$AJ$116,CalculsSpec!$A23,Calculs!$R$3:$R$116,Data!$H$3,Calculs!$C$3:$C$116,Data!$B$4))&gt;=1,'Données - phrases'!$B$12,'Données - phrases'!$B$11),'Données - phrases'!$B$10)</f>
        <v>no imperative</v>
      </c>
      <c r="R23" s="522">
        <f>IF($Q23='Données - phrases'!$B$12,'Données - phrases'!$B$12,O23)</f>
        <v>0</v>
      </c>
      <c r="S23" s="427"/>
      <c r="T23" s="427" t="str">
        <f>IF($D23=T$4,$R23,"")</f>
        <v/>
      </c>
      <c r="U23" s="427"/>
      <c r="V23" s="427">
        <f>IF($D23=V$4,$R23,"")</f>
        <v>0</v>
      </c>
      <c r="W23" s="427"/>
      <c r="X23" s="427" t="str">
        <f>IF($D23=X$4,$R23,"")</f>
        <v/>
      </c>
      <c r="Y23" s="452"/>
      <c r="Z23" s="23"/>
      <c r="AA23" s="23"/>
      <c r="AB23" s="23"/>
      <c r="AC23" s="23"/>
      <c r="AD23" s="23"/>
      <c r="AE23" s="23"/>
      <c r="AF23" s="23"/>
      <c r="AG23" s="23"/>
      <c r="AH23" s="23"/>
    </row>
    <row r="24" spans="1:34" ht="14.4" thickBot="1">
      <c r="A24" s="421">
        <f>'5 - AFNOR SPEC 2308'!A24</f>
        <v>0</v>
      </c>
      <c r="B24" s="422">
        <f>'5 - AFNOR SPEC 2308'!B24</f>
        <v>0</v>
      </c>
      <c r="C24" s="423"/>
      <c r="D24" s="445"/>
      <c r="E24" s="425"/>
      <c r="F24" s="446"/>
      <c r="G24" s="489"/>
      <c r="H24" s="489"/>
      <c r="I24" s="427"/>
      <c r="J24" s="427"/>
      <c r="K24" s="489"/>
      <c r="L24" s="427"/>
      <c r="M24" s="427"/>
      <c r="N24" s="427"/>
      <c r="O24" s="427"/>
      <c r="P24" s="427"/>
      <c r="Q24" s="489"/>
      <c r="R24" s="489"/>
      <c r="S24" s="427"/>
      <c r="T24" s="427"/>
      <c r="U24" s="427"/>
      <c r="V24" s="427"/>
      <c r="W24" s="427"/>
      <c r="X24" s="427"/>
      <c r="Y24" s="452"/>
      <c r="Z24" s="23"/>
      <c r="AA24" s="23"/>
      <c r="AB24" s="23"/>
      <c r="AC24" s="23"/>
      <c r="AD24" s="23"/>
      <c r="AE24" s="23"/>
      <c r="AF24" s="23"/>
      <c r="AG24" s="23"/>
      <c r="AH24" s="23"/>
    </row>
    <row r="25" spans="1:34" s="387" customFormat="1" ht="24" customHeight="1" thickBot="1">
      <c r="A25" s="413" t="str">
        <f>'5 - AFNOR SPEC 2308'!A25</f>
        <v>300</v>
      </c>
      <c r="B25" s="414">
        <f>'5 - AFNOR SPEC 2308'!B25</f>
        <v>3</v>
      </c>
      <c r="C25" s="415">
        <f>INDEX(SpecTableau,MATCH(A25,'5 - AFNOR SPEC 2308'!$A$5:$A$57,0),COLUMN('5 - AFNOR SPEC 2308'!C:C))</f>
        <v>3</v>
      </c>
      <c r="D25" s="416" t="str">
        <f>INDEX(SpecTableau,MATCH(A25,'5 - AFNOR SPEC 2308'!$A$5:$A$57,0),COLUMN('5 - AFNOR SPEC 2308'!D:D))</f>
        <v>Responsible purchasing, food and waste management</v>
      </c>
      <c r="E25" s="417"/>
      <c r="F25" s="384"/>
      <c r="G25" s="486"/>
      <c r="H25" s="486"/>
      <c r="I25" s="486"/>
      <c r="J25" s="486"/>
      <c r="K25" s="486"/>
      <c r="L25" s="486"/>
      <c r="M25" s="486"/>
      <c r="N25" s="486"/>
      <c r="O25" s="486"/>
      <c r="P25" s="486"/>
      <c r="Q25" s="486"/>
      <c r="R25" s="486"/>
      <c r="S25" s="631">
        <f>IF(SUMIFS($M$5:$M$57,$B$5:$B$57,$C25,$D$5:$D$57,T$4)=0,Data!$B$5,SUMIF($B$5:$B$57,$C25,T$5:T$57)/(COUNTIFS(T$5:T$57,"&gt;=0",$B$5:$B$57,$C25,$D$5:$D$57,T$4)+COUNTIFS(T$5:T$57,'Données - phrases'!#REF!,$B$5:$B$57,$C25,$D$5:$D$57,T$4)))</f>
        <v>0</v>
      </c>
      <c r="T25" s="632"/>
      <c r="U25" s="631">
        <f>IF(SUMIFS($M$5:$M$57,$B$5:$B$57,$C25,$D$5:$D$57,V$4)=0,Data!$B$5,SUMIF($B$5:$B$57,$C25,V$5:V$57)/(COUNTIFS(V$5:V$57,"&gt;=0",$B$5:$B$57,$C25,$D$5:$D$57,V$4)+COUNTIFS(V$5:V$57,'Données - phrases'!B19,$B$5:$B$57,$C25,$D$5:$D$57,V$4)))</f>
        <v>0</v>
      </c>
      <c r="V25" s="632"/>
      <c r="W25" s="631" t="str">
        <f>IF(SUMIFS($M$5:$M$57,$B$5:$B$57,$C25,$D$5:$D$57,X$4)=0,Data!$B$5,SUMIF($B$5:$B$57,$C25,X$5:X$57)/(COUNTIFS(X$5:X$57,"&gt;=0",$B$5:$B$57,$C25,$D$5:$D$57,X$4)+COUNTIFS(X$5:X$57,'Données - phrases'!D19,$B$5:$B$57,$C25,$D$5:$D$57,X$4)))</f>
        <v>N/A</v>
      </c>
      <c r="X25" s="632"/>
      <c r="Y25" s="452"/>
      <c r="Z25" s="385"/>
      <c r="AA25" s="385"/>
      <c r="AB25" s="385"/>
      <c r="AC25" s="385"/>
      <c r="AD25" s="385"/>
      <c r="AE25" s="385"/>
      <c r="AF25" s="385"/>
      <c r="AG25" s="385"/>
      <c r="AH25" s="385"/>
    </row>
    <row r="26" spans="1:34" s="387" customFormat="1" ht="2.1" customHeight="1">
      <c r="A26" s="420"/>
      <c r="B26" s="388"/>
      <c r="C26" s="412"/>
      <c r="D26" s="411"/>
      <c r="E26" s="412"/>
      <c r="F26" s="409"/>
      <c r="G26" s="487"/>
      <c r="H26" s="487"/>
      <c r="I26" s="487"/>
      <c r="J26" s="487"/>
      <c r="K26" s="487"/>
      <c r="L26" s="487"/>
      <c r="M26" s="487"/>
      <c r="N26" s="487"/>
      <c r="O26" s="487"/>
      <c r="P26" s="487"/>
      <c r="Q26" s="489"/>
      <c r="R26" s="520"/>
      <c r="S26" s="487"/>
      <c r="T26" s="487"/>
      <c r="U26" s="487"/>
      <c r="V26" s="487"/>
      <c r="W26" s="487"/>
      <c r="X26" s="487"/>
      <c r="Y26" s="452"/>
      <c r="Z26" s="385"/>
      <c r="AA26" s="385"/>
      <c r="AB26" s="385"/>
      <c r="AC26" s="385"/>
      <c r="AD26" s="385"/>
      <c r="AE26" s="385"/>
      <c r="AF26" s="385"/>
      <c r="AG26" s="385"/>
      <c r="AH26" s="385"/>
    </row>
    <row r="27" spans="1:34" ht="30" customHeight="1">
      <c r="A27" s="421" t="str">
        <f>'5 - AFNOR SPEC 2308'!A27</f>
        <v>311</v>
      </c>
      <c r="B27" s="422">
        <f>'5 - AFNOR SPEC 2308'!B27</f>
        <v>3</v>
      </c>
      <c r="C27" s="423"/>
      <c r="D27" s="445">
        <f>INDEX(SpecTableau,MATCH(A27,'5 - AFNOR SPEC 2308'!$A$5:$A$57,0),COLUMN('5 - AFNOR SPEC 2308'!D:D))</f>
        <v>1</v>
      </c>
      <c r="E27" s="425">
        <f>INDEX(SpecTableau,MATCH(A27,'5 - AFNOR SPEC 2308'!$A$5:$A$57,0),COLUMN('5 - AFNOR SPEC 2308'!E:E))</f>
        <v>1</v>
      </c>
      <c r="F27" s="446" t="str">
        <f>INDEX(SpecTableau,MATCH(A27,'5 - AFNOR SPEC 2308'!$A$5:$A$57,0),COLUMN('5 - AFNOR SPEC 2308'!F:F))</f>
        <v>Food: Reduce the proportion of "meat meals" in the diet</v>
      </c>
      <c r="G27" s="543">
        <f>COUNTIF(Calculs!$X$3:$X$116,$A27)+COUNTIF(Calculs!$AD$3:$AD$116,$A27)+COUNTIF(Calculs!$AJ$3:$AJ$116,$A27)</f>
        <v>2</v>
      </c>
      <c r="H27" s="543">
        <f>COUNTIFS(Calculs!$X$3:$X$116,$A27,Calculs!$Y$3:$Y$116,Data!$B$5)+COUNTIFS(Calculs!$AD$3:$AD$116,$A27,Calculs!$AE$3:$AE$116,Data!$B$5)+COUNTIFS(Calculs!$AJ$3:$AJ$116,$A27,Calculs!$AK$3:$AK$116,Data!$B$5)</f>
        <v>0</v>
      </c>
      <c r="I27" s="522">
        <f>(SUMIFS(Calculs!$W$3:$W$116,Calculs!$X$3:$X$116,$A27,Calculs!$Y$3:$Y$116,Data!$B$5)+SUMIFS(Calculs!$AC$3:$AC$116,Calculs!$AD$3:$AD$116,$A27,Calculs!$AE$3:$AE$116,Data!$B$5)+SUMIFS(Calculs!$AI$3:$AI$116,Calculs!$AJ$3:$AJ$116,$A27,Calculs!$AK$3:$AK$116,Data!$B$5))</f>
        <v>0</v>
      </c>
      <c r="J27" s="526">
        <f t="shared" ref="J27:J31" si="6">I27/L27</f>
        <v>0</v>
      </c>
      <c r="K27" s="543">
        <f>COUNTIFS(Calculs!$X$3:$X$116,$A27,Calculs!$Y$3:$Y$116,Data!$H$4)+COUNTIFS(Calculs!$AD$3:$AD$116,$A27,Calculs!$AE$3:$AE$116,Data!$H$4)+COUNTIFS(Calculs!$AJ$3:$AJ$116,$A27,Calculs!$AK$3:$AK$116,Data!$H$4)</f>
        <v>0</v>
      </c>
      <c r="L27" s="522">
        <f>SUMIF(Calculs!$X$3:$X$116,$A27,Calculs!$W$3:$W$116)+SUMIF(Calculs!$AD$3:$AD$116,$A27,Calculs!$AC$3:$AC$116)+SUMIF(Calculs!$AJ$3:$AJ$116,$A27,Calculs!$AI$3:$AI$116)</f>
        <v>2</v>
      </c>
      <c r="M27" s="522">
        <f>IF(L27-I27=0,Data!$B$5,L27-I27)</f>
        <v>2</v>
      </c>
      <c r="N27" s="522">
        <f>SUMIF(Calculs!$X$3:$X$116,$A27,Calculs!$Y$3:$Y$116)+SUMIF(Calculs!$AD$3:$AD$116,$A27,Calculs!$AE$3:$AE$116)+SUMIF(Calculs!$AJ$3:$AJ$116,$A27,Calculs!$AK$3:$AK$116)</f>
        <v>0</v>
      </c>
      <c r="O27" s="522">
        <f>IF(M27=Data!$B$5,Data!$B$5,IF(M27=0,Data!$B$5,IF($N27&gt;=1,1,IF(P27=Data!$B$3,CalculsSpec!N27,$N27/$M27))))</f>
        <v>0</v>
      </c>
      <c r="P27" s="522" t="s">
        <v>68</v>
      </c>
      <c r="Q27" s="543" t="str">
        <f>IF(COUNTIFS(Calculs!$X$3:$X$116,CalculsSpec!$A27,Calculs!$R$3:$R$116,Data!$H$3)+COUNTIFS(Calculs!$AD$3:$AD$116,CalculsSpec!$A27,Calculs!$R$3:$R$116,Data!$H$3)+COUNTIFS(Calculs!$AJ$3:$AJ$116,CalculsSpec!$A27,Calculs!$R$3:$R$116,Data!$H$3)&gt;=1,IF((COUNTIFS(Calculs!$X$3:$X$116,CalculsSpec!$A27,Calculs!$R$3:$R$116,Data!$H$3,Calculs!$C$3:$C$116,Data!$B$4)+COUNTIFS(Calculs!$AD$3:$AD$116,CalculsSpec!$A27,Calculs!$R$3:$R$116,Data!$H$3,Calculs!$C$3:$C$116,Data!$B$4)+COUNTIFS(Calculs!$AJ$3:$AJ$116,CalculsSpec!$A27,Calculs!$R$3:$R$116,Data!$H$3,Calculs!$C$3:$C$116,Data!$B$4))&gt;=1,'Données - phrases'!$B$12,'Données - phrases'!$B$11),'Données - phrases'!$B$10)</f>
        <v>no imperative</v>
      </c>
      <c r="R27" s="522">
        <f>IF($Q27='Données - phrases'!$B$12,'Données - phrases'!$B$12,O27)</f>
        <v>0</v>
      </c>
      <c r="S27" s="427"/>
      <c r="T27" s="427">
        <f>IF($D27=T$4,$R27,"")</f>
        <v>0</v>
      </c>
      <c r="U27" s="427"/>
      <c r="V27" s="427" t="str">
        <f>IF($D27=V$4,$R27,"")</f>
        <v/>
      </c>
      <c r="W27" s="427"/>
      <c r="X27" s="427" t="str">
        <f>IF($D27=X$4,$R27,"")</f>
        <v/>
      </c>
      <c r="Y27" s="452"/>
      <c r="Z27" s="23"/>
      <c r="AA27" s="23"/>
      <c r="AB27" s="23"/>
      <c r="AC27" s="23"/>
      <c r="AD27" s="23"/>
      <c r="AE27" s="23"/>
      <c r="AF27" s="23"/>
      <c r="AG27" s="23"/>
      <c r="AH27" s="23"/>
    </row>
    <row r="28" spans="1:34" ht="30" customHeight="1">
      <c r="A28" s="421" t="str">
        <f>'5 - AFNOR SPEC 2308'!A28</f>
        <v>312</v>
      </c>
      <c r="B28" s="422">
        <f>'5 - AFNOR SPEC 2308'!B28</f>
        <v>3</v>
      </c>
      <c r="C28" s="423"/>
      <c r="D28" s="445">
        <f>INDEX(SpecTableau,MATCH(A28,'5 - AFNOR SPEC 2308'!$A$5:$A$57,0),COLUMN('5 - AFNOR SPEC 2308'!D:D))</f>
        <v>1</v>
      </c>
      <c r="E28" s="425">
        <f>INDEX(SpecTableau,MATCH(A28,'5 - AFNOR SPEC 2308'!$A$5:$A$57,0),COLUMN('5 - AFNOR SPEC 2308'!E:E))</f>
        <v>2</v>
      </c>
      <c r="F28" s="446" t="str">
        <f>INDEX(SpecTableau,MATCH(A28,'5 - AFNOR SPEC 2308'!$A$5:$A$57,0),COLUMN('5 - AFNOR SPEC 2308'!F:F))</f>
        <v>Waste: Identify, reduce and recycle waste products</v>
      </c>
      <c r="G28" s="543">
        <f>COUNTIF(Calculs!$X$3:$X$116,$A28)+COUNTIF(Calculs!$AD$3:$AD$116,$A28)+COUNTIF(Calculs!$AJ$3:$AJ$116,$A28)</f>
        <v>1</v>
      </c>
      <c r="H28" s="543">
        <f>COUNTIFS(Calculs!$X$3:$X$116,$A28,Calculs!$Y$3:$Y$116,Data!$B$5)+COUNTIFS(Calculs!$AD$3:$AD$116,$A28,Calculs!$AE$3:$AE$116,Data!$B$5)+COUNTIFS(Calculs!$AJ$3:$AJ$116,$A28,Calculs!$AK$3:$AK$116,Data!$B$5)</f>
        <v>0</v>
      </c>
      <c r="I28" s="522">
        <f>(SUMIFS(Calculs!$W$3:$W$116,Calculs!$X$3:$X$116,$A28,Calculs!$Y$3:$Y$116,Data!$B$5)+SUMIFS(Calculs!$AC$3:$AC$116,Calculs!$AD$3:$AD$116,$A28,Calculs!$AE$3:$AE$116,Data!$B$5)+SUMIFS(Calculs!$AI$3:$AI$116,Calculs!$AJ$3:$AJ$116,$A28,Calculs!$AK$3:$AK$116,Data!$B$5))</f>
        <v>0</v>
      </c>
      <c r="J28" s="526">
        <f t="shared" si="6"/>
        <v>0</v>
      </c>
      <c r="K28" s="543">
        <f>COUNTIFS(Calculs!$X$3:$X$116,$A28,Calculs!$Y$3:$Y$116,Data!$H$4)+COUNTIFS(Calculs!$AD$3:$AD$116,$A28,Calculs!$AE$3:$AE$116,Data!$H$4)+COUNTIFS(Calculs!$AJ$3:$AJ$116,$A28,Calculs!$AK$3:$AK$116,Data!$H$4)</f>
        <v>0</v>
      </c>
      <c r="L28" s="522">
        <f>SUMIF(Calculs!$X$3:$X$116,$A28,Calculs!$W$3:$W$116)+SUMIF(Calculs!$AD$3:$AD$116,$A28,Calculs!$AC$3:$AC$116)+SUMIF(Calculs!$AJ$3:$AJ$116,$A28,Calculs!$AI$3:$AI$116)</f>
        <v>1</v>
      </c>
      <c r="M28" s="522">
        <f>IF(L28-I28=0,Data!$B$5,L28-I28)</f>
        <v>1</v>
      </c>
      <c r="N28" s="522">
        <f>SUMIF(Calculs!$X$3:$X$116,$A28,Calculs!$Y$3:$Y$116)+SUMIF(Calculs!$AD$3:$AD$116,$A28,Calculs!$AE$3:$AE$116)+SUMIF(Calculs!$AJ$3:$AJ$116,$A28,Calculs!$AK$3:$AK$116)</f>
        <v>0</v>
      </c>
      <c r="O28" s="522">
        <f>IF(M28=Data!$B$5,Data!$B$5,IF(M28=0,Data!$B$5,IF($N28&gt;=1,1,IF(P28=Data!$B$3,CalculsSpec!N28,$N28/$M28))))</f>
        <v>0</v>
      </c>
      <c r="P28" s="522" t="s">
        <v>68</v>
      </c>
      <c r="Q28" s="543" t="str">
        <f>IF(COUNTIFS(Calculs!$X$3:$X$116,CalculsSpec!$A28,Calculs!$R$3:$R$116,Data!$H$3)+COUNTIFS(Calculs!$AD$3:$AD$116,CalculsSpec!$A28,Calculs!$R$3:$R$116,Data!$H$3)+COUNTIFS(Calculs!$AJ$3:$AJ$116,CalculsSpec!$A28,Calculs!$R$3:$R$116,Data!$H$3)&gt;=1,IF((COUNTIFS(Calculs!$X$3:$X$116,CalculsSpec!$A28,Calculs!$R$3:$R$116,Data!$H$3,Calculs!$C$3:$C$116,Data!$B$4)+COUNTIFS(Calculs!$AD$3:$AD$116,CalculsSpec!$A28,Calculs!$R$3:$R$116,Data!$H$3,Calculs!$C$3:$C$116,Data!$B$4)+COUNTIFS(Calculs!$AJ$3:$AJ$116,CalculsSpec!$A28,Calculs!$R$3:$R$116,Data!$H$3,Calculs!$C$3:$C$116,Data!$B$4))&gt;=1,'Données - phrases'!$B$12,'Données - phrases'!$B$11),'Données - phrases'!$B$10)</f>
        <v>no imperative</v>
      </c>
      <c r="R28" s="522">
        <f>IF($Q28='Données - phrases'!$B$12,'Données - phrases'!$B$12,O28)</f>
        <v>0</v>
      </c>
      <c r="S28" s="427"/>
      <c r="T28" s="427">
        <f>IF($D28=T$4,$R28,"")</f>
        <v>0</v>
      </c>
      <c r="U28" s="427"/>
      <c r="V28" s="427" t="str">
        <f>IF($D28=V$4,$R28,"")</f>
        <v/>
      </c>
      <c r="W28" s="427"/>
      <c r="X28" s="427" t="str">
        <f>IF($D28=X$4,$R28,"")</f>
        <v/>
      </c>
      <c r="Y28" s="452"/>
      <c r="Z28" s="23"/>
      <c r="AA28" s="23"/>
      <c r="AB28" s="23"/>
      <c r="AC28" s="23"/>
      <c r="AD28" s="23"/>
      <c r="AE28" s="23"/>
      <c r="AF28" s="23"/>
      <c r="AG28" s="23"/>
      <c r="AH28" s="23"/>
    </row>
    <row r="29" spans="1:34" ht="30" customHeight="1">
      <c r="A29" s="421" t="str">
        <f>'5 - AFNOR SPEC 2308'!A29</f>
        <v>321</v>
      </c>
      <c r="B29" s="422">
        <f>'5 - AFNOR SPEC 2308'!B29</f>
        <v>3</v>
      </c>
      <c r="C29" s="423"/>
      <c r="D29" s="445">
        <f>INDEX(SpecTableau,MATCH(A29,'5 - AFNOR SPEC 2308'!$A$5:$A$57,0),COLUMN('5 - AFNOR SPEC 2308'!D:D))</f>
        <v>2</v>
      </c>
      <c r="E29" s="425">
        <f>INDEX(SpecTableau,MATCH(A29,'5 - AFNOR SPEC 2308'!$A$5:$A$57,0),COLUMN('5 - AFNOR SPEC 2308'!E:E))</f>
        <v>1</v>
      </c>
      <c r="F29" s="446" t="str">
        <f>INDEX(SpecTableau,MATCH(A29,'5 - AFNOR SPEC 2308'!$A$5:$A$57,0),COLUMN('5 - AFNOR SPEC 2308'!F:F))</f>
        <v>Purchasing: Choose responsible service providers and suppliers</v>
      </c>
      <c r="G29" s="543">
        <f>COUNTIF(Calculs!$X$3:$X$116,$A29)+COUNTIF(Calculs!$AD$3:$AD$116,$A29)+COUNTIF(Calculs!$AJ$3:$AJ$116,$A29)</f>
        <v>1</v>
      </c>
      <c r="H29" s="543">
        <f>COUNTIFS(Calculs!$X$3:$X$116,$A29,Calculs!$Y$3:$Y$116,Data!$B$5)+COUNTIFS(Calculs!$AD$3:$AD$116,$A29,Calculs!$AE$3:$AE$116,Data!$B$5)+COUNTIFS(Calculs!$AJ$3:$AJ$116,$A29,Calculs!$AK$3:$AK$116,Data!$B$5)</f>
        <v>0</v>
      </c>
      <c r="I29" s="522">
        <f>(SUMIFS(Calculs!$W$3:$W$116,Calculs!$X$3:$X$116,$A29,Calculs!$Y$3:$Y$116,Data!$B$5)+SUMIFS(Calculs!$AC$3:$AC$116,Calculs!$AD$3:$AD$116,$A29,Calculs!$AE$3:$AE$116,Data!$B$5)+SUMIFS(Calculs!$AI$3:$AI$116,Calculs!$AJ$3:$AJ$116,$A29,Calculs!$AK$3:$AK$116,Data!$B$5))</f>
        <v>0</v>
      </c>
      <c r="J29" s="526">
        <f t="shared" si="6"/>
        <v>0</v>
      </c>
      <c r="K29" s="543">
        <f>COUNTIFS(Calculs!$X$3:$X$116,$A29,Calculs!$Y$3:$Y$116,Data!$H$4)+COUNTIFS(Calculs!$AD$3:$AD$116,$A29,Calculs!$AE$3:$AE$116,Data!$H$4)+COUNTIFS(Calculs!$AJ$3:$AJ$116,$A29,Calculs!$AK$3:$AK$116,Data!$H$4)</f>
        <v>0</v>
      </c>
      <c r="L29" s="522">
        <f>SUMIF(Calculs!$X$3:$X$116,$A29,Calculs!$W$3:$W$116)+SUMIF(Calculs!$AD$3:$AD$116,$A29,Calculs!$AC$3:$AC$116)+SUMIF(Calculs!$AJ$3:$AJ$116,$A29,Calculs!$AI$3:$AI$116)</f>
        <v>1</v>
      </c>
      <c r="M29" s="522">
        <f>IF(L29-I29=0,Data!$B$5,L29-I29)</f>
        <v>1</v>
      </c>
      <c r="N29" s="522">
        <f>SUMIF(Calculs!$X$3:$X$116,$A29,Calculs!$Y$3:$Y$116)+SUMIF(Calculs!$AD$3:$AD$116,$A29,Calculs!$AE$3:$AE$116)+SUMIF(Calculs!$AJ$3:$AJ$116,$A29,Calculs!$AK$3:$AK$116)</f>
        <v>0</v>
      </c>
      <c r="O29" s="522">
        <f>IF(M29=Data!$B$5,Data!$B$5,IF(M29=0,Data!$B$5,IF($N29&gt;=1,1,IF(P29=Data!$B$3,CalculsSpec!N29,$N29/$M29))))</f>
        <v>0</v>
      </c>
      <c r="P29" s="522" t="s">
        <v>68</v>
      </c>
      <c r="Q29" s="543" t="str">
        <f>IF(COUNTIFS(Calculs!$X$3:$X$116,CalculsSpec!$A29,Calculs!$R$3:$R$116,Data!$H$3)+COUNTIFS(Calculs!$AD$3:$AD$116,CalculsSpec!$A29,Calculs!$R$3:$R$116,Data!$H$3)+COUNTIFS(Calculs!$AJ$3:$AJ$116,CalculsSpec!$A29,Calculs!$R$3:$R$116,Data!$H$3)&gt;=1,IF((COUNTIFS(Calculs!$X$3:$X$116,CalculsSpec!$A29,Calculs!$R$3:$R$116,Data!$H$3,Calculs!$C$3:$C$116,Data!$B$4)+COUNTIFS(Calculs!$AD$3:$AD$116,CalculsSpec!$A29,Calculs!$R$3:$R$116,Data!$H$3,Calculs!$C$3:$C$116,Data!$B$4)+COUNTIFS(Calculs!$AJ$3:$AJ$116,CalculsSpec!$A29,Calculs!$R$3:$R$116,Data!$H$3,Calculs!$C$3:$C$116,Data!$B$4))&gt;=1,'Données - phrases'!$B$12,'Données - phrases'!$B$11),'Données - phrases'!$B$10)</f>
        <v>no imperative</v>
      </c>
      <c r="R29" s="522">
        <f>IF($Q29='Données - phrases'!$B$12,'Données - phrases'!$B$12,O29)</f>
        <v>0</v>
      </c>
      <c r="S29" s="427"/>
      <c r="T29" s="427" t="str">
        <f>IF($D29=T$4,$R29,"")</f>
        <v/>
      </c>
      <c r="U29" s="427"/>
      <c r="V29" s="427">
        <f>IF($D29=V$4,$R29,"")</f>
        <v>0</v>
      </c>
      <c r="W29" s="427"/>
      <c r="X29" s="427" t="str">
        <f>IF($D29=X$4,$R29,"")</f>
        <v/>
      </c>
      <c r="Y29" s="452"/>
      <c r="Z29" s="23"/>
      <c r="AA29" s="23"/>
      <c r="AB29" s="23"/>
      <c r="AC29" s="23"/>
      <c r="AD29" s="23"/>
      <c r="AE29" s="23"/>
      <c r="AF29" s="23"/>
      <c r="AG29" s="23"/>
      <c r="AH29" s="23"/>
    </row>
    <row r="30" spans="1:34" ht="30" customHeight="1">
      <c r="A30" s="421" t="str">
        <f>'5 - AFNOR SPEC 2308'!A30</f>
        <v>322</v>
      </c>
      <c r="B30" s="422">
        <f>'5 - AFNOR SPEC 2308'!B30</f>
        <v>3</v>
      </c>
      <c r="C30" s="423"/>
      <c r="D30" s="445">
        <f>INDEX(SpecTableau,MATCH(A30,'5 - AFNOR SPEC 2308'!$A$5:$A$57,0),COLUMN('5 - AFNOR SPEC 2308'!D:D))</f>
        <v>2</v>
      </c>
      <c r="E30" s="425">
        <f>INDEX(SpecTableau,MATCH(A30,'5 - AFNOR SPEC 2308'!$A$5:$A$57,0),COLUMN('5 - AFNOR SPEC 2308'!E:E))</f>
        <v>2</v>
      </c>
      <c r="F30" s="446" t="str">
        <f>INDEX(SpecTableau,MATCH(A30,'5 - AFNOR SPEC 2308'!$A$5:$A$57,0),COLUMN('5 - AFNOR SPEC 2308'!F:F))</f>
        <v>Purchasing: Favour the purchase of consumables and resources with less environmental impact</v>
      </c>
      <c r="G30" s="543">
        <f>COUNTIF(Calculs!$X$3:$X$116,$A30)+COUNTIF(Calculs!$AD$3:$AD$116,$A30)+COUNTIF(Calculs!$AJ$3:$AJ$116,$A30)</f>
        <v>6</v>
      </c>
      <c r="H30" s="543">
        <f>COUNTIFS(Calculs!$X$3:$X$116,$A30,Calculs!$Y$3:$Y$116,Data!$B$5)+COUNTIFS(Calculs!$AD$3:$AD$116,$A30,Calculs!$AE$3:$AE$116,Data!$B$5)+COUNTIFS(Calculs!$AJ$3:$AJ$116,$A30,Calculs!$AK$3:$AK$116,Data!$B$5)</f>
        <v>0</v>
      </c>
      <c r="I30" s="522">
        <f>(SUMIFS(Calculs!$W$3:$W$116,Calculs!$X$3:$X$116,$A30,Calculs!$Y$3:$Y$116,Data!$B$5)+SUMIFS(Calculs!$AC$3:$AC$116,Calculs!$AD$3:$AD$116,$A30,Calculs!$AE$3:$AE$116,Data!$B$5)+SUMIFS(Calculs!$AI$3:$AI$116,Calculs!$AJ$3:$AJ$116,$A30,Calculs!$AK$3:$AK$116,Data!$B$5))</f>
        <v>0</v>
      </c>
      <c r="J30" s="526">
        <f t="shared" si="6"/>
        <v>0</v>
      </c>
      <c r="K30" s="543">
        <f>COUNTIFS(Calculs!$X$3:$X$116,$A30,Calculs!$Y$3:$Y$116,Data!$H$4)+COUNTIFS(Calculs!$AD$3:$AD$116,$A30,Calculs!$AE$3:$AE$116,Data!$H$4)+COUNTIFS(Calculs!$AJ$3:$AJ$116,$A30,Calculs!$AK$3:$AK$116,Data!$H$4)</f>
        <v>0</v>
      </c>
      <c r="L30" s="522">
        <f>SUMIF(Calculs!$X$3:$X$116,$A30,Calculs!$W$3:$W$116)+SUMIF(Calculs!$AD$3:$AD$116,$A30,Calculs!$AC$3:$AC$116)+SUMIF(Calculs!$AJ$3:$AJ$116,$A30,Calculs!$AI$3:$AI$116)</f>
        <v>3</v>
      </c>
      <c r="M30" s="522">
        <f>IF(L30-I30=0,Data!$B$5,L30-I30)</f>
        <v>3</v>
      </c>
      <c r="N30" s="522">
        <f>SUMIF(Calculs!$X$3:$X$116,$A30,Calculs!$Y$3:$Y$116)+SUMIF(Calculs!$AD$3:$AD$116,$A30,Calculs!$AE$3:$AE$116)+SUMIF(Calculs!$AJ$3:$AJ$116,$A30,Calculs!$AK$3:$AK$116)</f>
        <v>0</v>
      </c>
      <c r="O30" s="522">
        <f>IF(M30=Data!$B$5,Data!$B$5,IF(M30=0,Data!$B$5,IF($N30&gt;=1,1,IF(P30=Data!$B$3,CalculsSpec!N30,$N30/$M30))))</f>
        <v>0</v>
      </c>
      <c r="P30" s="522" t="s">
        <v>14</v>
      </c>
      <c r="Q30" s="543" t="str">
        <f>IF(COUNTIFS(Calculs!$X$3:$X$116,CalculsSpec!$A30,Calculs!$R$3:$R$116,Data!$H$3)+COUNTIFS(Calculs!$AD$3:$AD$116,CalculsSpec!$A30,Calculs!$R$3:$R$116,Data!$H$3)+COUNTIFS(Calculs!$AJ$3:$AJ$116,CalculsSpec!$A30,Calculs!$R$3:$R$116,Data!$H$3)&gt;=1,IF((COUNTIFS(Calculs!$X$3:$X$116,CalculsSpec!$A30,Calculs!$R$3:$R$116,Data!$H$3,Calculs!$C$3:$C$116,Data!$B$4)+COUNTIFS(Calculs!$AD$3:$AD$116,CalculsSpec!$A30,Calculs!$R$3:$R$116,Data!$H$3,Calculs!$C$3:$C$116,Data!$B$4)+COUNTIFS(Calculs!$AJ$3:$AJ$116,CalculsSpec!$A30,Calculs!$R$3:$R$116,Data!$H$3,Calculs!$C$3:$C$116,Data!$B$4))&gt;=1,'Données - phrases'!$B$12,'Données - phrases'!$B$11),'Données - phrases'!$B$10)</f>
        <v>no imperative</v>
      </c>
      <c r="R30" s="522">
        <f>IF($Q30='Données - phrases'!$B$12,'Données - phrases'!$B$12,O30)</f>
        <v>0</v>
      </c>
      <c r="S30" s="427"/>
      <c r="T30" s="427" t="str">
        <f>IF($D30=T$4,$R30,"")</f>
        <v/>
      </c>
      <c r="U30" s="427"/>
      <c r="V30" s="427">
        <f>IF($D30=V$4,$R30,"")</f>
        <v>0</v>
      </c>
      <c r="W30" s="427"/>
      <c r="X30" s="427" t="str">
        <f>IF($D30=X$4,$R30,"")</f>
        <v/>
      </c>
      <c r="Y30" s="452"/>
      <c r="Z30" s="23"/>
      <c r="AA30" s="23"/>
      <c r="AB30" s="23"/>
      <c r="AC30" s="23"/>
      <c r="AD30" s="23"/>
      <c r="AE30" s="23"/>
      <c r="AF30" s="23"/>
      <c r="AG30" s="23"/>
      <c r="AH30" s="23"/>
    </row>
    <row r="31" spans="1:34" ht="30" customHeight="1">
      <c r="A31" s="421" t="str">
        <f>'5 - AFNOR SPEC 2308'!A31</f>
        <v>323</v>
      </c>
      <c r="B31" s="422">
        <f>'5 - AFNOR SPEC 2308'!B31</f>
        <v>3</v>
      </c>
      <c r="C31" s="423"/>
      <c r="D31" s="445">
        <f>INDEX(SpecTableau,MATCH(A31,'5 - AFNOR SPEC 2308'!$A$5:$A$57,0),COLUMN('5 - AFNOR SPEC 2308'!D:D))</f>
        <v>2</v>
      </c>
      <c r="E31" s="425">
        <f>INDEX(SpecTableau,MATCH(A31,'5 - AFNOR SPEC 2308'!$A$5:$A$57,0),COLUMN('5 - AFNOR SPEC 2308'!E:E))</f>
        <v>3</v>
      </c>
      <c r="F31" s="446" t="str">
        <f>INDEX(SpecTableau,MATCH(A31,'5 - AFNOR SPEC 2308'!$A$5:$A$57,0),COLUMN('5 - AFNOR SPEC 2308'!F:F))</f>
        <v>Waste: Reuse elements used for the project</v>
      </c>
      <c r="G31" s="543">
        <f>COUNTIF(Calculs!$X$3:$X$116,$A31)+COUNTIF(Calculs!$AD$3:$AD$116,$A31)+COUNTIF(Calculs!$AJ$3:$AJ$116,$A31)</f>
        <v>2</v>
      </c>
      <c r="H31" s="543">
        <f>COUNTIFS(Calculs!$X$3:$X$116,$A31,Calculs!$Y$3:$Y$116,Data!$B$5)+COUNTIFS(Calculs!$AD$3:$AD$116,$A31,Calculs!$AE$3:$AE$116,Data!$B$5)+COUNTIFS(Calculs!$AJ$3:$AJ$116,$A31,Calculs!$AK$3:$AK$116,Data!$B$5)</f>
        <v>0</v>
      </c>
      <c r="I31" s="522">
        <f>(SUMIFS(Calculs!$W$3:$W$116,Calculs!$X$3:$X$116,$A31,Calculs!$Y$3:$Y$116,Data!$B$5)+SUMIFS(Calculs!$AC$3:$AC$116,Calculs!$AD$3:$AD$116,$A31,Calculs!$AE$3:$AE$116,Data!$B$5)+SUMIFS(Calculs!$AI$3:$AI$116,Calculs!$AJ$3:$AJ$116,$A31,Calculs!$AK$3:$AK$116,Data!$B$5))</f>
        <v>0</v>
      </c>
      <c r="J31" s="526">
        <f t="shared" si="6"/>
        <v>0</v>
      </c>
      <c r="K31" s="543">
        <f>COUNTIFS(Calculs!$X$3:$X$116,$A31,Calculs!$Y$3:$Y$116,Data!$H$4)+COUNTIFS(Calculs!$AD$3:$AD$116,$A31,Calculs!$AE$3:$AE$116,Data!$H$4)+COUNTIFS(Calculs!$AJ$3:$AJ$116,$A31,Calculs!$AK$3:$AK$116,Data!$H$4)</f>
        <v>0</v>
      </c>
      <c r="L31" s="522">
        <f>SUMIF(Calculs!$X$3:$X$116,$A31,Calculs!$W$3:$W$116)+SUMIF(Calculs!$AD$3:$AD$116,$A31,Calculs!$AC$3:$AC$116)+SUMIF(Calculs!$AJ$3:$AJ$116,$A31,Calculs!$AI$3:$AI$116)</f>
        <v>2</v>
      </c>
      <c r="M31" s="522">
        <f>IF(L31-I31=0,Data!$B$5,L31-I31)</f>
        <v>2</v>
      </c>
      <c r="N31" s="522">
        <f>SUMIF(Calculs!$X$3:$X$116,$A31,Calculs!$Y$3:$Y$116)+SUMIF(Calculs!$AD$3:$AD$116,$A31,Calculs!$AE$3:$AE$116)+SUMIF(Calculs!$AJ$3:$AJ$116,$A31,Calculs!$AK$3:$AK$116)</f>
        <v>0</v>
      </c>
      <c r="O31" s="522">
        <f>IF(M31=Data!$B$5,Data!$B$5,IF(M31=0,Data!$B$5,IF($N31&gt;=1,1,IF(P31=Data!$B$3,CalculsSpec!N31,$N31/$M31))))</f>
        <v>0</v>
      </c>
      <c r="P31" s="522" t="s">
        <v>14</v>
      </c>
      <c r="Q31" s="543" t="str">
        <f>IF(COUNTIFS(Calculs!$X$3:$X$116,CalculsSpec!$A31,Calculs!$R$3:$R$116,Data!$H$3)+COUNTIFS(Calculs!$AD$3:$AD$116,CalculsSpec!$A31,Calculs!$R$3:$R$116,Data!$H$3)+COUNTIFS(Calculs!$AJ$3:$AJ$116,CalculsSpec!$A31,Calculs!$R$3:$R$116,Data!$H$3)&gt;=1,IF((COUNTIFS(Calculs!$X$3:$X$116,CalculsSpec!$A31,Calculs!$R$3:$R$116,Data!$H$3,Calculs!$C$3:$C$116,Data!$B$4)+COUNTIFS(Calculs!$AD$3:$AD$116,CalculsSpec!$A31,Calculs!$R$3:$R$116,Data!$H$3,Calculs!$C$3:$C$116,Data!$B$4)+COUNTIFS(Calculs!$AJ$3:$AJ$116,CalculsSpec!$A31,Calculs!$R$3:$R$116,Data!$H$3,Calculs!$C$3:$C$116,Data!$B$4))&gt;=1,'Données - phrases'!$B$12,'Données - phrases'!$B$11),'Données - phrases'!$B$10)</f>
        <v>no imperative</v>
      </c>
      <c r="R31" s="522">
        <f>IF($Q31='Données - phrases'!$B$12,'Données - phrases'!$B$12,O31)</f>
        <v>0</v>
      </c>
      <c r="S31" s="427"/>
      <c r="T31" s="427" t="str">
        <f>IF($D31=T$4,$R31,"")</f>
        <v/>
      </c>
      <c r="U31" s="427"/>
      <c r="V31" s="427">
        <f>IF($D31=V$4,$R31,"")</f>
        <v>0</v>
      </c>
      <c r="W31" s="427"/>
      <c r="X31" s="427" t="str">
        <f>IF($D31=X$4,$R31,"")</f>
        <v/>
      </c>
      <c r="Y31" s="452"/>
      <c r="Z31" s="23"/>
      <c r="AA31" s="23"/>
      <c r="AB31" s="23"/>
      <c r="AC31" s="23"/>
      <c r="AD31" s="23"/>
      <c r="AE31" s="23"/>
      <c r="AF31" s="23"/>
      <c r="AG31" s="23"/>
      <c r="AH31" s="23"/>
    </row>
    <row r="32" spans="1:34" ht="15.75" customHeight="1" thickBot="1">
      <c r="A32" s="421">
        <f>'5 - AFNOR SPEC 2308'!A32</f>
        <v>0</v>
      </c>
      <c r="B32" s="422">
        <f>'5 - AFNOR SPEC 2308'!B32</f>
        <v>0</v>
      </c>
      <c r="C32" s="423"/>
      <c r="D32" s="445"/>
      <c r="E32" s="425"/>
      <c r="F32" s="446"/>
      <c r="G32" s="492"/>
      <c r="H32" s="492"/>
      <c r="I32" s="492"/>
      <c r="J32" s="492"/>
      <c r="K32" s="492"/>
      <c r="L32" s="492"/>
      <c r="M32" s="492"/>
      <c r="N32" s="492"/>
      <c r="O32" s="492"/>
      <c r="P32" s="492"/>
      <c r="Q32" s="493"/>
      <c r="R32" s="493"/>
      <c r="S32" s="492"/>
      <c r="T32" s="492"/>
      <c r="U32" s="492"/>
      <c r="V32" s="492"/>
      <c r="W32" s="492"/>
      <c r="X32" s="492"/>
      <c r="Y32" s="452"/>
      <c r="Z32" s="23"/>
      <c r="AA32" s="23"/>
      <c r="AB32" s="23"/>
      <c r="AC32" s="23"/>
      <c r="AD32" s="23"/>
      <c r="AE32" s="23"/>
      <c r="AF32" s="23"/>
      <c r="AG32" s="23"/>
      <c r="AH32" s="23"/>
    </row>
    <row r="33" spans="1:34" s="387" customFormat="1" ht="24" customHeight="1" thickBot="1">
      <c r="A33" s="413" t="str">
        <f>'5 - AFNOR SPEC 2308'!A33</f>
        <v>400</v>
      </c>
      <c r="B33" s="414">
        <f>'5 - AFNOR SPEC 2308'!B33</f>
        <v>4</v>
      </c>
      <c r="C33" s="415">
        <f>INDEX(SpecTableau,MATCH(A33,'5 - AFNOR SPEC 2308'!$A$5:$A$57,0),COLUMN('5 - AFNOR SPEC 2308'!C:C))</f>
        <v>4</v>
      </c>
      <c r="D33" s="416" t="str">
        <f>INDEX(SpecTableau,MATCH(A33,'5 - AFNOR SPEC 2308'!$A$5:$A$57,0),COLUMN('5 - AFNOR SPEC 2308'!D:D))</f>
        <v>Digital sobriety</v>
      </c>
      <c r="E33" s="417"/>
      <c r="F33" s="384"/>
      <c r="G33" s="486"/>
      <c r="H33" s="486"/>
      <c r="I33" s="486"/>
      <c r="J33" s="486"/>
      <c r="K33" s="486"/>
      <c r="L33" s="486"/>
      <c r="M33" s="486"/>
      <c r="N33" s="486"/>
      <c r="O33" s="486"/>
      <c r="P33" s="486"/>
      <c r="Q33" s="486"/>
      <c r="R33" s="486"/>
      <c r="S33" s="631">
        <f>IF(SUMIFS($M$5:$M$57,$B$5:$B$57,$C33,$D$5:$D$57,T$4)=0,Data!$B$5,SUMIF($B$5:$B$57,$C33,T$5:T$57)/(COUNTIFS(T$5:T$57,"&gt;=0",$B$5:$B$57,$C33,$D$5:$D$57,T$4)+COUNTIFS(T$5:T$57,'Données - phrases'!#REF!,$B$5:$B$57,$C33,$D$5:$D$57,T$4)))</f>
        <v>0</v>
      </c>
      <c r="T33" s="632"/>
      <c r="U33" s="631">
        <f>IF(SUMIFS($M$5:$M$57,$B$5:$B$57,$C33,$D$5:$D$57,V$4)=0,Data!$B$5,SUMIF($B$5:$B$57,$C33,V$5:V$57)/(COUNTIFS(V$5:V$57,"&gt;=0",$B$5:$B$57,$C33,$D$5:$D$57,V$4)+COUNTIFS(V$5:V$57,'Données - phrases'!B27,$B$5:$B$57,$C33,$D$5:$D$57,V$4)))</f>
        <v>0</v>
      </c>
      <c r="V33" s="632"/>
      <c r="W33" s="631" t="str">
        <f>IF(SUMIFS($M$5:$M$57,$B$5:$B$57,$C33,$D$5:$D$57,X$4)=0,Data!$B$5,SUMIF($B$5:$B$57,$C33,X$5:X$57)/(COUNTIFS(X$5:X$57,"&gt;=0",$B$5:$B$57,$C33,$D$5:$D$57,X$4)+COUNTIFS(X$5:X$57,'Données - phrases'!D27,$B$5:$B$57,$C33,$D$5:$D$57,X$4)))</f>
        <v>N/A</v>
      </c>
      <c r="X33" s="632"/>
      <c r="Y33" s="452"/>
      <c r="Z33" s="385"/>
      <c r="AA33" s="385"/>
      <c r="AB33" s="385"/>
      <c r="AC33" s="385"/>
      <c r="AD33" s="385"/>
      <c r="AE33" s="385"/>
      <c r="AF33" s="385"/>
      <c r="AG33" s="385"/>
      <c r="AH33" s="385"/>
    </row>
    <row r="34" spans="1:34" s="387" customFormat="1" ht="2.1" customHeight="1">
      <c r="A34" s="420"/>
      <c r="B34" s="388"/>
      <c r="C34" s="412"/>
      <c r="D34" s="411"/>
      <c r="E34" s="412"/>
      <c r="F34" s="409"/>
      <c r="G34" s="487"/>
      <c r="H34" s="487"/>
      <c r="I34" s="487"/>
      <c r="J34" s="487"/>
      <c r="K34" s="487"/>
      <c r="L34" s="487"/>
      <c r="M34" s="487"/>
      <c r="N34" s="487"/>
      <c r="O34" s="487"/>
      <c r="P34" s="487"/>
      <c r="Q34" s="489"/>
      <c r="R34" s="520"/>
      <c r="S34" s="487"/>
      <c r="T34" s="487"/>
      <c r="U34" s="487"/>
      <c r="V34" s="487"/>
      <c r="W34" s="487"/>
      <c r="X34" s="487"/>
      <c r="Y34" s="452"/>
      <c r="Z34" s="385"/>
      <c r="AA34" s="385"/>
      <c r="AB34" s="385"/>
      <c r="AC34" s="385"/>
      <c r="AD34" s="385"/>
      <c r="AE34" s="385"/>
      <c r="AF34" s="385"/>
      <c r="AG34" s="385"/>
      <c r="AH34" s="385"/>
    </row>
    <row r="35" spans="1:34" ht="30" customHeight="1">
      <c r="A35" s="421" t="str">
        <f>'5 - AFNOR SPEC 2308'!A35</f>
        <v>411</v>
      </c>
      <c r="B35" s="422">
        <f>'5 - AFNOR SPEC 2308'!B35</f>
        <v>4</v>
      </c>
      <c r="C35" s="423"/>
      <c r="D35" s="445">
        <f>INDEX(SpecTableau,MATCH(A35,'5 - AFNOR SPEC 2308'!$A$5:$A$57,0),COLUMN('5 - AFNOR SPEC 2308'!D:D))</f>
        <v>1</v>
      </c>
      <c r="E35" s="425">
        <f>INDEX(SpecTableau,MATCH(A35,'5 - AFNOR SPEC 2308'!$A$5:$A$57,0),COLUMN('5 - AFNOR SPEC 2308'!E:E))</f>
        <v>1</v>
      </c>
      <c r="F35" s="446" t="str">
        <f>INDEX(SpecTableau,MATCH(A35,'5 - AFNOR SPEC 2308'!$A$5:$A$57,0),COLUMN('5 - AFNOR SPEC 2308'!F:F))</f>
        <v>Identify the project's digital impacts</v>
      </c>
      <c r="G35" s="543">
        <f>COUNTIF(Calculs!$X$3:$X$116,$A35)+COUNTIF(Calculs!$AD$3:$AD$116,$A35)+COUNTIF(Calculs!$AJ$3:$AJ$116,$A35)</f>
        <v>2</v>
      </c>
      <c r="H35" s="543">
        <f>COUNTIFS(Calculs!$X$3:$X$116,$A35,Calculs!$Y$3:$Y$116,Data!$B$5)+COUNTIFS(Calculs!$AD$3:$AD$116,$A35,Calculs!$AE$3:$AE$116,Data!$B$5)+COUNTIFS(Calculs!$AJ$3:$AJ$116,$A35,Calculs!$AK$3:$AK$116,Data!$B$5)</f>
        <v>0</v>
      </c>
      <c r="I35" s="522">
        <f>(SUMIFS(Calculs!$W$3:$W$116,Calculs!$X$3:$X$116,$A35,Calculs!$Y$3:$Y$116,Data!$B$5)+SUMIFS(Calculs!$AC$3:$AC$116,Calculs!$AD$3:$AD$116,$A35,Calculs!$AE$3:$AE$116,Data!$B$5)+SUMIFS(Calculs!$AI$3:$AI$116,Calculs!$AJ$3:$AJ$116,$A35,Calculs!$AK$3:$AK$116,Data!$B$5))</f>
        <v>0</v>
      </c>
      <c r="J35" s="526">
        <f t="shared" ref="J35:J37" si="7">I35/L35</f>
        <v>0</v>
      </c>
      <c r="K35" s="543">
        <f>COUNTIFS(Calculs!$X$3:$X$116,$A35,Calculs!$Y$3:$Y$116,Data!$H$4)+COUNTIFS(Calculs!$AD$3:$AD$116,$A35,Calculs!$AE$3:$AE$116,Data!$H$4)+COUNTIFS(Calculs!$AJ$3:$AJ$116,$A35,Calculs!$AK$3:$AK$116,Data!$H$4)</f>
        <v>0</v>
      </c>
      <c r="L35" s="522">
        <f>SUMIF(Calculs!$X$3:$X$116,$A35,Calculs!$W$3:$W$116)+SUMIF(Calculs!$AD$3:$AD$116,$A35,Calculs!$AC$3:$AC$116)+SUMIF(Calculs!$AJ$3:$AJ$116,$A35,Calculs!$AI$3:$AI$116)</f>
        <v>1</v>
      </c>
      <c r="M35" s="522">
        <f>IF(L35-I35=0,Data!$B$5,L35-I35)</f>
        <v>1</v>
      </c>
      <c r="N35" s="522">
        <f>SUMIF(Calculs!$X$3:$X$116,$A35,Calculs!$Y$3:$Y$116)+SUMIF(Calculs!$AD$3:$AD$116,$A35,Calculs!$AE$3:$AE$116)+SUMIF(Calculs!$AJ$3:$AJ$116,$A35,Calculs!$AK$3:$AK$116)</f>
        <v>0</v>
      </c>
      <c r="O35" s="522">
        <f>IF(M35=Data!$B$5,Data!$B$5,IF(M35=0,Data!$B$5,IF($N35&gt;=1,1,IF(P35=Data!$B$3,CalculsSpec!N35,$N35/$M35))))</f>
        <v>0</v>
      </c>
      <c r="P35" s="522" t="s">
        <v>68</v>
      </c>
      <c r="Q35" s="543" t="str">
        <f>IF(COUNTIFS(Calculs!$X$3:$X$116,CalculsSpec!$A35,Calculs!$R$3:$R$116,Data!$H$3)+COUNTIFS(Calculs!$AD$3:$AD$116,CalculsSpec!$A35,Calculs!$R$3:$R$116,Data!$H$3)+COUNTIFS(Calculs!$AJ$3:$AJ$116,CalculsSpec!$A35,Calculs!$R$3:$R$116,Data!$H$3)&gt;=1,IF((COUNTIFS(Calculs!$X$3:$X$116,CalculsSpec!$A35,Calculs!$R$3:$R$116,Data!$H$3,Calculs!$C$3:$C$116,Data!$B$4)+COUNTIFS(Calculs!$AD$3:$AD$116,CalculsSpec!$A35,Calculs!$R$3:$R$116,Data!$H$3,Calculs!$C$3:$C$116,Data!$B$4)+COUNTIFS(Calculs!$AJ$3:$AJ$116,CalculsSpec!$A35,Calculs!$R$3:$R$116,Data!$H$3,Calculs!$C$3:$C$116,Data!$B$4))&gt;=1,'Données - phrases'!$B$12,'Données - phrases'!$B$11),'Données - phrases'!$B$10)</f>
        <v>no imperative</v>
      </c>
      <c r="R35" s="522">
        <f>IF($Q35='Données - phrases'!$B$12,'Données - phrases'!$B$12,O35)</f>
        <v>0</v>
      </c>
      <c r="S35" s="427"/>
      <c r="T35" s="427">
        <f>IF($D35=T$4,$R35,"")</f>
        <v>0</v>
      </c>
      <c r="U35" s="427"/>
      <c r="V35" s="427" t="str">
        <f>IF($D35=V$4,$R35,"")</f>
        <v/>
      </c>
      <c r="W35" s="427"/>
      <c r="X35" s="427" t="str">
        <f>IF($D35=X$4,$R35,"")</f>
        <v/>
      </c>
      <c r="Y35" s="452"/>
      <c r="Z35" s="23"/>
      <c r="AA35" s="23"/>
      <c r="AB35" s="23"/>
      <c r="AC35" s="23"/>
      <c r="AD35" s="23"/>
      <c r="AE35" s="23"/>
      <c r="AF35" s="23"/>
      <c r="AG35" s="23"/>
      <c r="AH35" s="23"/>
    </row>
    <row r="36" spans="1:34" ht="30" customHeight="1">
      <c r="A36" s="421" t="str">
        <f>'5 - AFNOR SPEC 2308'!A36</f>
        <v>421</v>
      </c>
      <c r="B36" s="422">
        <f>'5 - AFNOR SPEC 2308'!B36</f>
        <v>4</v>
      </c>
      <c r="C36" s="423"/>
      <c r="D36" s="445">
        <f>INDEX(SpecTableau,MATCH(A36,'5 - AFNOR SPEC 2308'!$A$5:$A$57,0),COLUMN('5 - AFNOR SPEC 2308'!D:D))</f>
        <v>2</v>
      </c>
      <c r="E36" s="425">
        <f>INDEX(SpecTableau,MATCH(A36,'5 - AFNOR SPEC 2308'!$A$5:$A$57,0),COLUMN('5 - AFNOR SPEC 2308'!E:E))</f>
        <v>1</v>
      </c>
      <c r="F36" s="446" t="str">
        <f>INDEX(SpecTableau,MATCH(A36,'5 - AFNOR SPEC 2308'!$A$5:$A$57,0),COLUMN('5 - AFNOR SPEC 2308'!F:F))</f>
        <v>Adopt rational management of technical equipment to reduce the impact of the project</v>
      </c>
      <c r="G36" s="543">
        <f>COUNTIF(Calculs!$X$3:$X$116,$A36)+COUNTIF(Calculs!$AD$3:$AD$116,$A36)+COUNTIF(Calculs!$AJ$3:$AJ$116,$A36)</f>
        <v>5</v>
      </c>
      <c r="H36" s="543">
        <f>COUNTIFS(Calculs!$X$3:$X$116,$A36,Calculs!$Y$3:$Y$116,Data!$B$5)+COUNTIFS(Calculs!$AD$3:$AD$116,$A36,Calculs!$AE$3:$AE$116,Data!$B$5)+COUNTIFS(Calculs!$AJ$3:$AJ$116,$A36,Calculs!$AK$3:$AK$116,Data!$B$5)</f>
        <v>0</v>
      </c>
      <c r="I36" s="522">
        <f>(SUMIFS(Calculs!$W$3:$W$116,Calculs!$X$3:$X$116,$A36,Calculs!$Y$3:$Y$116,Data!$B$5)+SUMIFS(Calculs!$AC$3:$AC$116,Calculs!$AD$3:$AD$116,$A36,Calculs!$AE$3:$AE$116,Data!$B$5)+SUMIFS(Calculs!$AI$3:$AI$116,Calculs!$AJ$3:$AJ$116,$A36,Calculs!$AK$3:$AK$116,Data!$B$5))</f>
        <v>0</v>
      </c>
      <c r="J36" s="526">
        <f t="shared" si="7"/>
        <v>0</v>
      </c>
      <c r="K36" s="543">
        <f>COUNTIFS(Calculs!$X$3:$X$116,$A36,Calculs!$Y$3:$Y$116,Data!$H$4)+COUNTIFS(Calculs!$AD$3:$AD$116,$A36,Calculs!$AE$3:$AE$116,Data!$H$4)+COUNTIFS(Calculs!$AJ$3:$AJ$116,$A36,Calculs!$AK$3:$AK$116,Data!$H$4)</f>
        <v>0</v>
      </c>
      <c r="L36" s="522">
        <f>SUMIF(Calculs!$X$3:$X$116,$A36,Calculs!$W$3:$W$116)+SUMIF(Calculs!$AD$3:$AD$116,$A36,Calculs!$AC$3:$AC$116)+SUMIF(Calculs!$AJ$3:$AJ$116,$A36,Calculs!$AI$3:$AI$116)</f>
        <v>2.5</v>
      </c>
      <c r="M36" s="522">
        <f>IF(L36-I36=0,Data!$B$5,L36-I36)</f>
        <v>2.5</v>
      </c>
      <c r="N36" s="522">
        <f>SUMIF(Calculs!$X$3:$X$116,$A36,Calculs!$Y$3:$Y$116)+SUMIF(Calculs!$AD$3:$AD$116,$A36,Calculs!$AE$3:$AE$116)+SUMIF(Calculs!$AJ$3:$AJ$116,$A36,Calculs!$AK$3:$AK$116)</f>
        <v>0</v>
      </c>
      <c r="O36" s="522">
        <f>IF(M36=Data!$B$5,Data!$B$5,IF(M36=0,Data!$B$5,IF($N36&gt;=1,1,IF(P36=Data!$B$3,CalculsSpec!N36,$N36/$M36))))</f>
        <v>0</v>
      </c>
      <c r="P36" s="522" t="s">
        <v>14</v>
      </c>
      <c r="Q36" s="543" t="str">
        <f>IF(COUNTIFS(Calculs!$X$3:$X$116,CalculsSpec!$A36,Calculs!$R$3:$R$116,Data!$H$3)+COUNTIFS(Calculs!$AD$3:$AD$116,CalculsSpec!$A36,Calculs!$R$3:$R$116,Data!$H$3)+COUNTIFS(Calculs!$AJ$3:$AJ$116,CalculsSpec!$A36,Calculs!$R$3:$R$116,Data!$H$3)&gt;=1,IF((COUNTIFS(Calculs!$X$3:$X$116,CalculsSpec!$A36,Calculs!$R$3:$R$116,Data!$H$3,Calculs!$C$3:$C$116,Data!$B$4)+COUNTIFS(Calculs!$AD$3:$AD$116,CalculsSpec!$A36,Calculs!$R$3:$R$116,Data!$H$3,Calculs!$C$3:$C$116,Data!$B$4)+COUNTIFS(Calculs!$AJ$3:$AJ$116,CalculsSpec!$A36,Calculs!$R$3:$R$116,Data!$H$3,Calculs!$C$3:$C$116,Data!$B$4))&gt;=1,'Données - phrases'!$B$12,'Données - phrases'!$B$11),'Données - phrases'!$B$10)</f>
        <v>no imperative</v>
      </c>
      <c r="R36" s="522">
        <f>IF($Q36='Données - phrases'!$B$12,'Données - phrases'!$B$12,O36)</f>
        <v>0</v>
      </c>
      <c r="S36" s="427"/>
      <c r="T36" s="427" t="str">
        <f>IF($D36=T$4,$R36,"")</f>
        <v/>
      </c>
      <c r="U36" s="427"/>
      <c r="V36" s="427">
        <f>IF($D36=V$4,$R36,"")</f>
        <v>0</v>
      </c>
      <c r="W36" s="427"/>
      <c r="X36" s="427" t="str">
        <f>IF($D36=X$4,$R36,"")</f>
        <v/>
      </c>
      <c r="Y36" s="452"/>
      <c r="Z36" s="23"/>
      <c r="AA36" s="23"/>
      <c r="AB36" s="23"/>
      <c r="AC36" s="23"/>
      <c r="AD36" s="23"/>
      <c r="AE36" s="23"/>
      <c r="AF36" s="23"/>
      <c r="AG36" s="23"/>
      <c r="AH36" s="23"/>
    </row>
    <row r="37" spans="1:34" ht="30" customHeight="1">
      <c r="A37" s="421" t="str">
        <f>'5 - AFNOR SPEC 2308'!A37</f>
        <v>422</v>
      </c>
      <c r="B37" s="422">
        <f>'5 - AFNOR SPEC 2308'!B37</f>
        <v>4</v>
      </c>
      <c r="C37" s="423"/>
      <c r="D37" s="445">
        <f>INDEX(SpecTableau,MATCH(A37,'5 - AFNOR SPEC 2308'!$A$5:$A$57,0),COLUMN('5 - AFNOR SPEC 2308'!D:D))</f>
        <v>2</v>
      </c>
      <c r="E37" s="425">
        <f>INDEX(SpecTableau,MATCH(A37,'5 - AFNOR SPEC 2308'!$A$5:$A$57,0),COLUMN('5 - AFNOR SPEC 2308'!E:E))</f>
        <v>2</v>
      </c>
      <c r="F37" s="446" t="str">
        <f>INDEX(SpecTableau,MATCH(A37,'5 - AFNOR SPEC 2308'!$A$5:$A$57,0),COLUMN('5 - AFNOR SPEC 2308'!F:F))</f>
        <v>Limit the production of digital data</v>
      </c>
      <c r="G37" s="543">
        <f>COUNTIF(Calculs!$X$3:$X$116,$A37)+COUNTIF(Calculs!$AD$3:$AD$116,$A37)+COUNTIF(Calculs!$AJ$3:$AJ$116,$A37)</f>
        <v>3</v>
      </c>
      <c r="H37" s="543">
        <f>COUNTIFS(Calculs!$X$3:$X$116,$A37,Calculs!$Y$3:$Y$116,Data!$B$5)+COUNTIFS(Calculs!$AD$3:$AD$116,$A37,Calculs!$AE$3:$AE$116,Data!$B$5)+COUNTIFS(Calculs!$AJ$3:$AJ$116,$A37,Calculs!$AK$3:$AK$116,Data!$B$5)</f>
        <v>0</v>
      </c>
      <c r="I37" s="522">
        <f>(SUMIFS(Calculs!$W$3:$W$116,Calculs!$X$3:$X$116,$A37,Calculs!$Y$3:$Y$116,Data!$B$5)+SUMIFS(Calculs!$AC$3:$AC$116,Calculs!$AD$3:$AD$116,$A37,Calculs!$AE$3:$AE$116,Data!$B$5)+SUMIFS(Calculs!$AI$3:$AI$116,Calculs!$AJ$3:$AJ$116,$A37,Calculs!$AK$3:$AK$116,Data!$B$5))</f>
        <v>0</v>
      </c>
      <c r="J37" s="526">
        <f t="shared" si="7"/>
        <v>0</v>
      </c>
      <c r="K37" s="543">
        <f>COUNTIFS(Calculs!$X$3:$X$116,$A37,Calculs!$Y$3:$Y$116,Data!$H$4)+COUNTIFS(Calculs!$AD$3:$AD$116,$A37,Calculs!$AE$3:$AE$116,Data!$H$4)+COUNTIFS(Calculs!$AJ$3:$AJ$116,$A37,Calculs!$AK$3:$AK$116,Data!$H$4)</f>
        <v>0</v>
      </c>
      <c r="L37" s="522">
        <f>SUMIF(Calculs!$X$3:$X$116,$A37,Calculs!$W$3:$W$116)+SUMIF(Calculs!$AD$3:$AD$116,$A37,Calculs!$AC$3:$AC$116)+SUMIF(Calculs!$AJ$3:$AJ$116,$A37,Calculs!$AI$3:$AI$116)</f>
        <v>1.5</v>
      </c>
      <c r="M37" s="522">
        <f>IF(L37-I37=0,Data!$B$5,L37-I37)</f>
        <v>1.5</v>
      </c>
      <c r="N37" s="522">
        <f>SUMIF(Calculs!$X$3:$X$116,$A37,Calculs!$Y$3:$Y$116)+SUMIF(Calculs!$AD$3:$AD$116,$A37,Calculs!$AE$3:$AE$116)+SUMIF(Calculs!$AJ$3:$AJ$116,$A37,Calculs!$AK$3:$AK$116)</f>
        <v>0</v>
      </c>
      <c r="O37" s="522">
        <f>IF(M37=Data!$B$5,Data!$B$5,IF(M37=0,Data!$B$5,IF($N37&gt;=1,1,IF(P37=Data!$B$3,CalculsSpec!N37,$N37/$M37))))</f>
        <v>0</v>
      </c>
      <c r="P37" s="522" t="s">
        <v>14</v>
      </c>
      <c r="Q37" s="543" t="str">
        <f>IF(COUNTIFS(Calculs!$X$3:$X$116,CalculsSpec!$A37,Calculs!$R$3:$R$116,Data!$H$3)+COUNTIFS(Calculs!$AD$3:$AD$116,CalculsSpec!$A37,Calculs!$R$3:$R$116,Data!$H$3)+COUNTIFS(Calculs!$AJ$3:$AJ$116,CalculsSpec!$A37,Calculs!$R$3:$R$116,Data!$H$3)&gt;=1,IF((COUNTIFS(Calculs!$X$3:$X$116,CalculsSpec!$A37,Calculs!$R$3:$R$116,Data!$H$3,Calculs!$C$3:$C$116,Data!$B$4)+COUNTIFS(Calculs!$AD$3:$AD$116,CalculsSpec!$A37,Calculs!$R$3:$R$116,Data!$H$3,Calculs!$C$3:$C$116,Data!$B$4)+COUNTIFS(Calculs!$AJ$3:$AJ$116,CalculsSpec!$A37,Calculs!$R$3:$R$116,Data!$H$3,Calculs!$C$3:$C$116,Data!$B$4))&gt;=1,'Données - phrases'!$B$12,'Données - phrases'!$B$11),'Données - phrases'!$B$10)</f>
        <v>no imperative</v>
      </c>
      <c r="R37" s="522">
        <f>IF($Q37='Données - phrases'!$B$12,'Données - phrases'!$B$12,O37)</f>
        <v>0</v>
      </c>
      <c r="S37" s="427"/>
      <c r="T37" s="427" t="str">
        <f>IF($D37=T$4,$R37,"")</f>
        <v/>
      </c>
      <c r="U37" s="427"/>
      <c r="V37" s="427">
        <f>IF($D37=V$4,$R37,"")</f>
        <v>0</v>
      </c>
      <c r="W37" s="427"/>
      <c r="X37" s="427" t="str">
        <f>IF($D37=X$4,$R37,"")</f>
        <v/>
      </c>
      <c r="Y37" s="452"/>
      <c r="Z37" s="23"/>
      <c r="AA37" s="23"/>
      <c r="AB37" s="23"/>
      <c r="AC37" s="23"/>
      <c r="AD37" s="23"/>
      <c r="AE37" s="23"/>
      <c r="AF37" s="23"/>
      <c r="AG37" s="23"/>
      <c r="AH37" s="23"/>
    </row>
    <row r="38" spans="1:34" ht="15.75" customHeight="1" thickBot="1">
      <c r="A38" s="421">
        <f>'5 - AFNOR SPEC 2308'!A38</f>
        <v>0</v>
      </c>
      <c r="B38" s="422">
        <f>'5 - AFNOR SPEC 2308'!B38</f>
        <v>0</v>
      </c>
      <c r="C38" s="423"/>
      <c r="D38" s="445"/>
      <c r="E38" s="425"/>
      <c r="F38" s="446"/>
      <c r="G38" s="492"/>
      <c r="H38" s="492"/>
      <c r="I38" s="492"/>
      <c r="J38" s="492"/>
      <c r="K38" s="492"/>
      <c r="L38" s="492"/>
      <c r="M38" s="492"/>
      <c r="N38" s="492"/>
      <c r="O38" s="492"/>
      <c r="P38" s="492"/>
      <c r="Q38" s="493"/>
      <c r="R38" s="493"/>
      <c r="S38" s="492"/>
      <c r="T38" s="492"/>
      <c r="U38" s="492"/>
      <c r="V38" s="492"/>
      <c r="W38" s="492"/>
      <c r="X38" s="492"/>
      <c r="Y38" s="452"/>
      <c r="Z38" s="23"/>
      <c r="AA38" s="23"/>
      <c r="AB38" s="23"/>
      <c r="AC38" s="23"/>
      <c r="AD38" s="23"/>
      <c r="AE38" s="23"/>
      <c r="AF38" s="23"/>
      <c r="AG38" s="23"/>
      <c r="AH38" s="23"/>
    </row>
    <row r="39" spans="1:34" s="387" customFormat="1" ht="24" customHeight="1" thickBot="1">
      <c r="A39" s="413" t="str">
        <f>'5 - AFNOR SPEC 2308'!A39</f>
        <v>500</v>
      </c>
      <c r="B39" s="414">
        <f>'5 - AFNOR SPEC 2308'!B39</f>
        <v>5</v>
      </c>
      <c r="C39" s="415">
        <f>INDEX(SpecTableau,MATCH(A39,'5 - AFNOR SPEC 2308'!$A$5:$A$57,0),COLUMN('5 - AFNOR SPEC 2308'!C:C))</f>
        <v>5</v>
      </c>
      <c r="D39" s="416" t="str">
        <f>INDEX(SpecTableau,MATCH(A39,'5 - AFNOR SPEC 2308'!$A$5:$A$57,0),COLUMN('5 - AFNOR SPEC 2308'!D:D))</f>
        <v>Biodiversity and animal welfare</v>
      </c>
      <c r="E39" s="417"/>
      <c r="F39" s="384"/>
      <c r="G39" s="486"/>
      <c r="H39" s="486"/>
      <c r="I39" s="486"/>
      <c r="J39" s="486"/>
      <c r="K39" s="486"/>
      <c r="L39" s="486"/>
      <c r="M39" s="486"/>
      <c r="N39" s="486"/>
      <c r="O39" s="486"/>
      <c r="P39" s="486"/>
      <c r="Q39" s="486"/>
      <c r="R39" s="486"/>
      <c r="S39" s="631">
        <f>IF(SUMIFS($M$5:$M$57,$B$5:$B$57,$C39,$D$5:$D$57,T$4)=0,Data!$B$5,SUMIF($B$5:$B$57,$C39,T$5:T$57)/(COUNTIFS(T$5:T$57,"&gt;=0",$B$5:$B$57,$C39,$D$5:$D$57,T$4)+COUNTIFS(T$5:T$57,'Données - phrases'!#REF!,$B$5:$B$57,$C39,$D$5:$D$57,T$4)))</f>
        <v>0</v>
      </c>
      <c r="T39" s="632"/>
      <c r="U39" s="631">
        <f>IF(SUMIFS($M$5:$M$57,$B$5:$B$57,$C39,$D$5:$D$57,V$4)=0,Data!$B$5,SUMIF($B$5:$B$57,$C39,V$5:V$57)/(COUNTIFS(V$5:V$57,"&gt;=0",$B$5:$B$57,$C39,$D$5:$D$57,V$4)+COUNTIFS(V$5:V$57,'Données - phrases'!B33,$B$5:$B$57,$C39,$D$5:$D$57,V$4)))</f>
        <v>0</v>
      </c>
      <c r="V39" s="632"/>
      <c r="W39" s="631" t="str">
        <f>IF(SUMIFS($M$5:$M$57,$B$5:$B$57,$C39,$D$5:$D$57,X$4)=0,Data!$B$5,SUMIF($B$5:$B$57,$C39,X$5:X$57)/(COUNTIFS(X$5:X$57,"&gt;=0",$B$5:$B$57,$C39,$D$5:$D$57,X$4)+COUNTIFS(X$5:X$57,'Données - phrases'!D33,$B$5:$B$57,$C39,$D$5:$D$57,X$4)))</f>
        <v>N/A</v>
      </c>
      <c r="X39" s="632"/>
      <c r="Y39" s="452"/>
      <c r="Z39" s="385"/>
      <c r="AA39" s="385"/>
      <c r="AB39" s="385"/>
      <c r="AC39" s="385"/>
      <c r="AD39" s="385"/>
      <c r="AE39" s="385"/>
      <c r="AF39" s="385"/>
      <c r="AG39" s="385"/>
      <c r="AH39" s="385"/>
    </row>
    <row r="40" spans="1:34" s="387" customFormat="1" ht="2.1" customHeight="1">
      <c r="A40" s="420"/>
      <c r="B40" s="388"/>
      <c r="C40" s="412"/>
      <c r="D40" s="411"/>
      <c r="E40" s="412"/>
      <c r="F40" s="409"/>
      <c r="G40" s="487"/>
      <c r="H40" s="487"/>
      <c r="I40" s="487"/>
      <c r="J40" s="487"/>
      <c r="K40" s="487"/>
      <c r="L40" s="487"/>
      <c r="M40" s="487"/>
      <c r="N40" s="487"/>
      <c r="O40" s="487"/>
      <c r="P40" s="487"/>
      <c r="Q40" s="488"/>
      <c r="R40" s="488"/>
      <c r="S40" s="487"/>
      <c r="T40" s="487"/>
      <c r="U40" s="487"/>
      <c r="V40" s="487"/>
      <c r="W40" s="487"/>
      <c r="X40" s="487"/>
      <c r="Y40" s="452"/>
      <c r="Z40" s="385"/>
      <c r="AA40" s="385"/>
      <c r="AB40" s="385"/>
      <c r="AC40" s="385"/>
      <c r="AD40" s="385"/>
      <c r="AE40" s="385"/>
      <c r="AF40" s="385"/>
      <c r="AG40" s="385"/>
      <c r="AH40" s="385"/>
    </row>
    <row r="41" spans="1:34" ht="30" customHeight="1">
      <c r="A41" s="421" t="str">
        <f>'5 - AFNOR SPEC 2308'!A41</f>
        <v>511</v>
      </c>
      <c r="B41" s="422">
        <f>'5 - AFNOR SPEC 2308'!B41</f>
        <v>5</v>
      </c>
      <c r="C41" s="423"/>
      <c r="D41" s="445">
        <f>INDEX(SpecTableau,MATCH(A41,'5 - AFNOR SPEC 2308'!$A$5:$A$57,0),COLUMN('5 - AFNOR SPEC 2308'!D:D))</f>
        <v>1</v>
      </c>
      <c r="E41" s="425">
        <f>INDEX(SpecTableau,MATCH(A41,'5 - AFNOR SPEC 2308'!$A$5:$A$57,0),COLUMN('5 - AFNOR SPEC 2308'!E:E))</f>
        <v>1</v>
      </c>
      <c r="F41" s="446" t="str">
        <f>INDEX(SpecTableau,MATCH(A41,'5 - AFNOR SPEC 2308'!$A$5:$A$57,0),COLUMN('5 - AFNOR SPEC 2308'!F:F))</f>
        <v>Set up an awareness-raising approach and identify the points of vigilance in terms of biodiversity, and animal welfare if applicable, arising from the script screening</v>
      </c>
      <c r="G41" s="543">
        <f>COUNTIF(Calculs!$X$3:$X$116,$A41)+COUNTIF(Calculs!$AD$3:$AD$116,$A41)+COUNTIF(Calculs!$AJ$3:$AJ$116,$A41)</f>
        <v>1</v>
      </c>
      <c r="H41" s="543">
        <f>COUNTIFS(Calculs!$X$3:$X$116,$A41,Calculs!$Y$3:$Y$116,Data!$B$5)+COUNTIFS(Calculs!$AD$3:$AD$116,$A41,Calculs!$AE$3:$AE$116,Data!$B$5)+COUNTIFS(Calculs!$AJ$3:$AJ$116,$A41,Calculs!$AK$3:$AK$116,Data!$B$5)</f>
        <v>0</v>
      </c>
      <c r="I41" s="522">
        <f>(SUMIFS(Calculs!$W$3:$W$116,Calculs!$X$3:$X$116,$A41,Calculs!$Y$3:$Y$116,Data!$B$5)+SUMIFS(Calculs!$AC$3:$AC$116,Calculs!$AD$3:$AD$116,$A41,Calculs!$AE$3:$AE$116,Data!$B$5)+SUMIFS(Calculs!$AI$3:$AI$116,Calculs!$AJ$3:$AJ$116,$A41,Calculs!$AK$3:$AK$116,Data!$B$5))</f>
        <v>0</v>
      </c>
      <c r="J41" s="526">
        <f t="shared" ref="J41" si="8">I41/L41</f>
        <v>0</v>
      </c>
      <c r="K41" s="543">
        <f>COUNTIFS(Calculs!$X$3:$X$116,$A41,Calculs!$Y$3:$Y$116,Data!$H$4)+COUNTIFS(Calculs!$AD$3:$AD$116,$A41,Calculs!$AE$3:$AE$116,Data!$H$4)+COUNTIFS(Calculs!$AJ$3:$AJ$116,$A41,Calculs!$AK$3:$AK$116,Data!$H$4)</f>
        <v>0</v>
      </c>
      <c r="L41" s="522">
        <f>SUMIF(Calculs!$X$3:$X$116,$A41,Calculs!$W$3:$W$116)+SUMIF(Calculs!$AD$3:$AD$116,$A41,Calculs!$AC$3:$AC$116)+SUMIF(Calculs!$AJ$3:$AJ$116,$A41,Calculs!$AI$3:$AI$116)</f>
        <v>1</v>
      </c>
      <c r="M41" s="522">
        <f>IF(L41-I41=0,Data!$B$5,L41-I41)</f>
        <v>1</v>
      </c>
      <c r="N41" s="522">
        <f>SUMIF(Calculs!$X$3:$X$116,$A41,Calculs!$Y$3:$Y$116)+SUMIF(Calculs!$AD$3:$AD$116,$A41,Calculs!$AE$3:$AE$116)+SUMIF(Calculs!$AJ$3:$AJ$116,$A41,Calculs!$AK$3:$AK$116)</f>
        <v>0</v>
      </c>
      <c r="O41" s="522">
        <f>IF(M41=Data!$B$5,Data!$B$5,IF(M41=0,Data!$B$5,IF($N41&gt;=1,1,IF(P41=Data!$B$3,CalculsSpec!N41,$N41/$M41))))</f>
        <v>0</v>
      </c>
      <c r="P41" s="522" t="s">
        <v>68</v>
      </c>
      <c r="Q41" s="543" t="str">
        <f>IF(COUNTIFS(Calculs!$X$3:$X$116,CalculsSpec!$A41,Calculs!$R$3:$R$116,Data!$H$3)+COUNTIFS(Calculs!$AD$3:$AD$116,CalculsSpec!$A41,Calculs!$R$3:$R$116,Data!$H$3)+COUNTIFS(Calculs!$AJ$3:$AJ$116,CalculsSpec!$A41,Calculs!$R$3:$R$116,Data!$H$3)&gt;=1,IF((COUNTIFS(Calculs!$X$3:$X$116,CalculsSpec!$A41,Calculs!$R$3:$R$116,Data!$H$3,Calculs!$C$3:$C$116,Data!$B$4)+COUNTIFS(Calculs!$AD$3:$AD$116,CalculsSpec!$A41,Calculs!$R$3:$R$116,Data!$H$3,Calculs!$C$3:$C$116,Data!$B$4)+COUNTIFS(Calculs!$AJ$3:$AJ$116,CalculsSpec!$A41,Calculs!$R$3:$R$116,Data!$H$3,Calculs!$C$3:$C$116,Data!$B$4))&gt;=1,'Données - phrases'!$B$12,'Données - phrases'!$B$11),'Données - phrases'!$B$10)</f>
        <v>no imperative</v>
      </c>
      <c r="R41" s="522">
        <f>IF($Q41='Données - phrases'!$B$12,'Données - phrases'!$B$12,O41)</f>
        <v>0</v>
      </c>
      <c r="S41" s="427"/>
      <c r="T41" s="427">
        <f>IF($D41=T$4,$R41,"")</f>
        <v>0</v>
      </c>
      <c r="U41" s="427"/>
      <c r="V41" s="427" t="str">
        <f>IF($D41=V$4,$R41,"")</f>
        <v/>
      </c>
      <c r="W41" s="427"/>
      <c r="X41" s="427" t="str">
        <f>IF($D41=X$4,$R41,"")</f>
        <v/>
      </c>
      <c r="Y41" s="452"/>
      <c r="Z41" s="23"/>
      <c r="AA41" s="23"/>
      <c r="AB41" s="23"/>
      <c r="AC41" s="23"/>
      <c r="AD41" s="23"/>
      <c r="AE41" s="23"/>
      <c r="AF41" s="23"/>
      <c r="AG41" s="23"/>
      <c r="AH41" s="23"/>
    </row>
    <row r="42" spans="1:34" ht="30" customHeight="1">
      <c r="A42" s="421" t="str">
        <f>'5 - AFNOR SPEC 2308'!A42</f>
        <v>521</v>
      </c>
      <c r="B42" s="422">
        <f>'5 - AFNOR SPEC 2308'!B42</f>
        <v>5</v>
      </c>
      <c r="C42" s="423"/>
      <c r="D42" s="445">
        <f>INDEX(SpecTableau,MATCH(A42,'5 - AFNOR SPEC 2308'!$A$5:$A$57,0),COLUMN('5 - AFNOR SPEC 2308'!D:D))</f>
        <v>2</v>
      </c>
      <c r="E42" s="425">
        <f>INDEX(SpecTableau,MATCH(A42,'5 - AFNOR SPEC 2308'!$A$5:$A$57,0),COLUMN('5 - AFNOR SPEC 2308'!E:E))</f>
        <v>1</v>
      </c>
      <c r="F42" s="446" t="str">
        <f>INDEX(SpecTableau,MATCH(A42,'5 - AFNOR SPEC 2308'!$A$5:$A$57,0),COLUMN('5 - AFNOR SPEC 2308'!F:F))</f>
        <v>Implement an action plan to limit the negative impacts of production on biodiversity, and animal welfare if applicable</v>
      </c>
      <c r="G42" s="543">
        <f>COUNTIF(Calculs!$X$3:$X$116,$A42)+COUNTIF(Calculs!$AD$3:$AD$116,$A42)+COUNTIF(Calculs!$AJ$3:$AJ$116,$A42)</f>
        <v>2</v>
      </c>
      <c r="H42" s="543">
        <f>COUNTIFS(Calculs!$X$3:$X$116,$A42,Calculs!$Y$3:$Y$116,Data!$B$5)+COUNTIFS(Calculs!$AD$3:$AD$116,$A42,Calculs!$AE$3:$AE$116,Data!$B$5)+COUNTIFS(Calculs!$AJ$3:$AJ$116,$A42,Calculs!$AK$3:$AK$116,Data!$B$5)</f>
        <v>0</v>
      </c>
      <c r="I42" s="522">
        <f>(SUMIFS(Calculs!$W$3:$W$116,Calculs!$X$3:$X$116,$A42,Calculs!$Y$3:$Y$116,Data!$B$5)+SUMIFS(Calculs!$AC$3:$AC$116,Calculs!$AD$3:$AD$116,$A42,Calculs!$AE$3:$AE$116,Data!$B$5)+SUMIFS(Calculs!$AI$3:$AI$116,Calculs!$AJ$3:$AJ$116,$A42,Calculs!$AK$3:$AK$116,Data!$B$5))</f>
        <v>0</v>
      </c>
      <c r="J42" s="526">
        <f>I42/L42</f>
        <v>0</v>
      </c>
      <c r="K42" s="543">
        <f>COUNTIFS(Calculs!$X$3:$X$116,$A42,Calculs!$Y$3:$Y$116,Data!$H$4)+COUNTIFS(Calculs!$AD$3:$AD$116,$A42,Calculs!$AE$3:$AE$116,Data!$H$4)+COUNTIFS(Calculs!$AJ$3:$AJ$116,$A42,Calculs!$AK$3:$AK$116,Data!$H$4)</f>
        <v>0</v>
      </c>
      <c r="L42" s="522">
        <f>SUMIF(Calculs!$X$3:$X$116,$A42,Calculs!$W$3:$W$116)+SUMIF(Calculs!$AD$3:$AD$116,$A42,Calculs!$AC$3:$AC$116)+SUMIF(Calculs!$AJ$3:$AJ$116,$A42,Calculs!$AI$3:$AI$116)</f>
        <v>1</v>
      </c>
      <c r="M42" s="522">
        <f>IF(L42-I42=0,Data!$B$5,L42-I42)</f>
        <v>1</v>
      </c>
      <c r="N42" s="522">
        <f>SUMIF(Calculs!$X$3:$X$116,$A42,Calculs!$Y$3:$Y$116)+SUMIF(Calculs!$AD$3:$AD$116,$A42,Calculs!$AE$3:$AE$116)+SUMIF(Calculs!$AJ$3:$AJ$116,$A42,Calculs!$AK$3:$AK$116)</f>
        <v>0</v>
      </c>
      <c r="O42" s="522">
        <f>IF(M42=Data!$B$5,Data!$B$5,IF(M42=0,Data!$B$5,IF($N42&gt;=1,1,IF(P42=Data!$B$3,CalculsSpec!N42,$N42/$M42))))</f>
        <v>0</v>
      </c>
      <c r="P42" s="522" t="s">
        <v>68</v>
      </c>
      <c r="Q42" s="543" t="str">
        <f>IF(COUNTIFS(Calculs!$X$3:$X$116,CalculsSpec!$A42,Calculs!$R$3:$R$116,Data!$H$3)+COUNTIFS(Calculs!$AD$3:$AD$116,CalculsSpec!$A42,Calculs!$R$3:$R$116,Data!$H$3)+COUNTIFS(Calculs!$AJ$3:$AJ$116,CalculsSpec!$A42,Calculs!$R$3:$R$116,Data!$H$3)&gt;=1,IF((COUNTIFS(Calculs!$X$3:$X$116,CalculsSpec!$A42,Calculs!$R$3:$R$116,Data!$H$3,Calculs!$C$3:$C$116,Data!$B$4)+COUNTIFS(Calculs!$AD$3:$AD$116,CalculsSpec!$A42,Calculs!$R$3:$R$116,Data!$H$3,Calculs!$C$3:$C$116,Data!$B$4)+COUNTIFS(Calculs!$AJ$3:$AJ$116,CalculsSpec!$A42,Calculs!$R$3:$R$116,Data!$H$3,Calculs!$C$3:$C$116,Data!$B$4))&gt;=1,'Données - phrases'!$B$12,'Données - phrases'!$B$11),'Données - phrases'!$B$10)</f>
        <v>no imperative</v>
      </c>
      <c r="R42" s="522">
        <f>IF($Q42='Données - phrases'!$B$12,'Données - phrases'!$B$12,O42)</f>
        <v>0</v>
      </c>
      <c r="S42" s="427"/>
      <c r="T42" s="427" t="str">
        <f>IF($D42=T$4,$R42,"")</f>
        <v/>
      </c>
      <c r="U42" s="427"/>
      <c r="V42" s="427">
        <f>IF($D42=V$4,$R42,"")</f>
        <v>0</v>
      </c>
      <c r="W42" s="427"/>
      <c r="X42" s="427" t="str">
        <f>IF($D42=X$4,$R42,"")</f>
        <v/>
      </c>
      <c r="Y42" s="452"/>
      <c r="Z42" s="23"/>
      <c r="AA42" s="23"/>
      <c r="AB42" s="23"/>
      <c r="AC42" s="23"/>
      <c r="AD42" s="23"/>
      <c r="AE42" s="23"/>
      <c r="AF42" s="23"/>
      <c r="AG42" s="23"/>
      <c r="AH42" s="23"/>
    </row>
    <row r="43" spans="1:34" ht="15.75" customHeight="1" thickBot="1">
      <c r="A43" s="421">
        <f>'5 - AFNOR SPEC 2308'!A43</f>
        <v>0</v>
      </c>
      <c r="B43" s="422">
        <f>'5 - AFNOR SPEC 2308'!B43</f>
        <v>0</v>
      </c>
      <c r="C43" s="423"/>
      <c r="D43" s="445"/>
      <c r="E43" s="425"/>
      <c r="F43" s="446"/>
      <c r="G43" s="492"/>
      <c r="H43" s="492"/>
      <c r="I43" s="492"/>
      <c r="J43" s="492"/>
      <c r="K43" s="492"/>
      <c r="L43" s="492"/>
      <c r="M43" s="492"/>
      <c r="N43" s="492"/>
      <c r="O43" s="492"/>
      <c r="P43" s="492"/>
      <c r="Q43" s="493"/>
      <c r="R43" s="493"/>
      <c r="S43" s="492"/>
      <c r="T43" s="492"/>
      <c r="U43" s="492"/>
      <c r="V43" s="492"/>
      <c r="W43" s="492"/>
      <c r="X43" s="492"/>
      <c r="Y43" s="452"/>
      <c r="Z43" s="23"/>
      <c r="AA43" s="23"/>
      <c r="AB43" s="23"/>
      <c r="AC43" s="23"/>
      <c r="AD43" s="23"/>
      <c r="AE43" s="23"/>
      <c r="AF43" s="23"/>
      <c r="AG43" s="23"/>
      <c r="AH43" s="23"/>
    </row>
    <row r="44" spans="1:34" s="387" customFormat="1" ht="24" customHeight="1" thickBot="1">
      <c r="A44" s="413" t="str">
        <f>'5 - AFNOR SPEC 2308'!A44</f>
        <v>600</v>
      </c>
      <c r="B44" s="414">
        <f>'5 - AFNOR SPEC 2308'!B44</f>
        <v>6</v>
      </c>
      <c r="C44" s="415">
        <f>INDEX(SpecTableau,MATCH(A44,'5 - AFNOR SPEC 2308'!$A$5:$A$57,0),COLUMN('5 - AFNOR SPEC 2308'!C:C))</f>
        <v>6</v>
      </c>
      <c r="D44" s="416" t="str">
        <f>INDEX(SpecTableau,MATCH(A44,'5 - AFNOR SPEC 2308'!$A$5:$A$57,0),COLUMN('5 - AFNOR SPEC 2308'!D:D))</f>
        <v>Inclusion, parity and quality of working life</v>
      </c>
      <c r="E44" s="417"/>
      <c r="F44" s="384"/>
      <c r="G44" s="486"/>
      <c r="H44" s="486"/>
      <c r="I44" s="486"/>
      <c r="J44" s="486"/>
      <c r="K44" s="486"/>
      <c r="L44" s="486"/>
      <c r="M44" s="486"/>
      <c r="N44" s="486"/>
      <c r="O44" s="486"/>
      <c r="P44" s="486"/>
      <c r="Q44" s="486"/>
      <c r="R44" s="486"/>
      <c r="S44" s="631">
        <f>IF(SUMIFS($M$5:$M$57,$B$5:$B$57,$C44,$D$5:$D$57,T$4)=0,Data!$B$5,SUMIF($B$5:$B$57,$C44,T$5:T$57)/(COUNTIFS(T$5:T$57,"&gt;=0",$B$5:$B$57,$C44,$D$5:$D$57,T$4)+COUNTIFS(T$5:T$57,'Données - phrases'!#REF!,$B$5:$B$57,$C44,$D$5:$D$57,T$4)))</f>
        <v>0</v>
      </c>
      <c r="T44" s="632"/>
      <c r="U44" s="631">
        <f>IF(SUMIFS($M$5:$M$57,$B$5:$B$57,$C44,$D$5:$D$57,V$4)=0,Data!$B$5,SUMIF($B$5:$B$57,$C44,V$5:V$57)/(COUNTIFS(V$5:V$57,"&gt;=0",$B$5:$B$57,$C44,$D$5:$D$57,V$4)+COUNTIFS(V$5:V$57,'Données - phrases'!B38,$B$5:$B$57,$C44,$D$5:$D$57,V$4)))</f>
        <v>0</v>
      </c>
      <c r="V44" s="632"/>
      <c r="W44" s="631" t="str">
        <f>IF(SUMIFS($M$5:$M$57,$B$5:$B$57,$C44,$D$5:$D$57,X$4)=0,Data!$B$5,SUMIF($B$5:$B$57,$C44,X$5:X$57)/(COUNTIFS(X$5:X$57,"&gt;=0",$B$5:$B$57,$C44,$D$5:$D$57,X$4)+COUNTIFS(X$5:X$57,'Données - phrases'!D38,$B$5:$B$57,$C44,$D$5:$D$57,X$4)))</f>
        <v>N/A</v>
      </c>
      <c r="X44" s="632"/>
      <c r="Y44" s="452"/>
      <c r="Z44" s="385"/>
      <c r="AA44" s="385"/>
      <c r="AB44" s="385"/>
      <c r="AC44" s="385"/>
      <c r="AD44" s="385"/>
      <c r="AE44" s="385"/>
      <c r="AF44" s="385"/>
      <c r="AG44" s="385"/>
      <c r="AH44" s="385"/>
    </row>
    <row r="45" spans="1:34" s="387" customFormat="1" ht="2.1" customHeight="1">
      <c r="A45" s="420"/>
      <c r="B45" s="388"/>
      <c r="C45" s="412"/>
      <c r="D45" s="411"/>
      <c r="E45" s="412"/>
      <c r="F45" s="409"/>
      <c r="G45" s="487"/>
      <c r="H45" s="487"/>
      <c r="I45" s="487"/>
      <c r="J45" s="487"/>
      <c r="K45" s="487"/>
      <c r="L45" s="487"/>
      <c r="M45" s="487"/>
      <c r="N45" s="487"/>
      <c r="O45" s="487"/>
      <c r="P45" s="487"/>
      <c r="Q45" s="488"/>
      <c r="R45" s="488"/>
      <c r="S45" s="487"/>
      <c r="T45" s="487"/>
      <c r="U45" s="487"/>
      <c r="V45" s="487"/>
      <c r="W45" s="487"/>
      <c r="X45" s="487"/>
      <c r="Y45" s="452"/>
      <c r="Z45" s="385"/>
      <c r="AA45" s="385"/>
      <c r="AB45" s="385"/>
      <c r="AC45" s="385"/>
      <c r="AD45" s="385"/>
      <c r="AE45" s="385"/>
      <c r="AF45" s="385"/>
      <c r="AG45" s="385"/>
      <c r="AH45" s="385"/>
    </row>
    <row r="46" spans="1:34" ht="30" customHeight="1">
      <c r="A46" s="421" t="str">
        <f>'5 - AFNOR SPEC 2308'!A46</f>
        <v>611</v>
      </c>
      <c r="B46" s="422">
        <f>'5 - AFNOR SPEC 2308'!B46</f>
        <v>6</v>
      </c>
      <c r="C46" s="423"/>
      <c r="D46" s="445">
        <f>INDEX(SpecTableau,MATCH(A46,'5 - AFNOR SPEC 2308'!$A$5:$A$57,0),COLUMN('5 - AFNOR SPEC 2308'!D:D))</f>
        <v>1</v>
      </c>
      <c r="E46" s="425">
        <f>INDEX(SpecTableau,MATCH(A46,'5 - AFNOR SPEC 2308'!$A$5:$A$57,0),COLUMN('5 - AFNOR SPEC 2308'!E:E))</f>
        <v>1</v>
      </c>
      <c r="F46" s="446" t="str">
        <f>INDEX(SpecTableau,MATCH(A46,'5 - AFNOR SPEC 2308'!$A$5:$A$57,0),COLUMN('5 - AFNOR SPEC 2308'!F:F))</f>
        <v>INCLUSION, ANTI-DISCRIMINATION: Implement an inclusive recruitment awareness campaign</v>
      </c>
      <c r="G46" s="543">
        <f>COUNTIF(Calculs!$X$3:$X$116,$A46)+COUNTIF(Calculs!$AD$3:$AD$116,$A46)+COUNTIF(Calculs!$AJ$3:$AJ$116,$A46)</f>
        <v>1</v>
      </c>
      <c r="H46" s="543">
        <f>COUNTIFS(Calculs!$X$3:$X$116,$A46,Calculs!$Y$3:$Y$116,Data!$B$5)+COUNTIFS(Calculs!$AD$3:$AD$116,$A46,Calculs!$AE$3:$AE$116,Data!$B$5)+COUNTIFS(Calculs!$AJ$3:$AJ$116,$A46,Calculs!$AK$3:$AK$116,Data!$B$5)</f>
        <v>0</v>
      </c>
      <c r="I46" s="522">
        <f>(SUMIFS(Calculs!$W$3:$W$116,Calculs!$X$3:$X$116,$A46,Calculs!$Y$3:$Y$116,Data!$B$5)+SUMIFS(Calculs!$AC$3:$AC$116,Calculs!$AD$3:$AD$116,$A46,Calculs!$AE$3:$AE$116,Data!$B$5)+SUMIFS(Calculs!$AI$3:$AI$116,Calculs!$AJ$3:$AJ$116,$A46,Calculs!$AK$3:$AK$116,Data!$B$5))</f>
        <v>0</v>
      </c>
      <c r="J46" s="526">
        <f t="shared" ref="J46:J50" si="9">I46/L46</f>
        <v>0</v>
      </c>
      <c r="K46" s="543">
        <f>COUNTIFS(Calculs!$X$3:$X$116,$A46,Calculs!$Y$3:$Y$116,Data!$H$4)+COUNTIFS(Calculs!$AD$3:$AD$116,$A46,Calculs!$AE$3:$AE$116,Data!$H$4)+COUNTIFS(Calculs!$AJ$3:$AJ$116,$A46,Calculs!$AK$3:$AK$116,Data!$H$4)</f>
        <v>0</v>
      </c>
      <c r="L46" s="522">
        <f>SUMIF(Calculs!$X$3:$X$116,$A46,Calculs!$W$3:$W$116)+SUMIF(Calculs!$AD$3:$AD$116,$A46,Calculs!$AC$3:$AC$116)+SUMIF(Calculs!$AJ$3:$AJ$116,$A46,Calculs!$AI$3:$AI$116)</f>
        <v>1</v>
      </c>
      <c r="M46" s="522">
        <f>IF(L46-I46=0,Data!$B$5,L46-I46)</f>
        <v>1</v>
      </c>
      <c r="N46" s="522">
        <f>SUMIF(Calculs!$X$3:$X$116,$A46,Calculs!$Y$3:$Y$116)+SUMIF(Calculs!$AD$3:$AD$116,$A46,Calculs!$AE$3:$AE$116)+SUMIF(Calculs!$AJ$3:$AJ$116,$A46,Calculs!$AK$3:$AK$116)</f>
        <v>0</v>
      </c>
      <c r="O46" s="522">
        <f>IF(M46=Data!$B$5,Data!$B$5,IF(M46=0,Data!$B$5,IF($N46&gt;=1,1,IF(P46=Data!$B$3,CalculsSpec!N46,$N46/$M46))))</f>
        <v>0</v>
      </c>
      <c r="P46" s="522" t="s">
        <v>68</v>
      </c>
      <c r="Q46" s="543" t="str">
        <f>IF(COUNTIFS(Calculs!$X$3:$X$116,CalculsSpec!$A46,Calculs!$R$3:$R$116,Data!$H$3)+COUNTIFS(Calculs!$AD$3:$AD$116,CalculsSpec!$A46,Calculs!$R$3:$R$116,Data!$H$3)+COUNTIFS(Calculs!$AJ$3:$AJ$116,CalculsSpec!$A46,Calculs!$R$3:$R$116,Data!$H$3)&gt;=1,IF((COUNTIFS(Calculs!$X$3:$X$116,CalculsSpec!$A46,Calculs!$R$3:$R$116,Data!$H$3,Calculs!$C$3:$C$116,Data!$B$4)+COUNTIFS(Calculs!$AD$3:$AD$116,CalculsSpec!$A46,Calculs!$R$3:$R$116,Data!$H$3,Calculs!$C$3:$C$116,Data!$B$4)+COUNTIFS(Calculs!$AJ$3:$AJ$116,CalculsSpec!$A46,Calculs!$R$3:$R$116,Data!$H$3,Calculs!$C$3:$C$116,Data!$B$4))&gt;=1,'Données - phrases'!$B$12,'Données - phrases'!$B$11),'Données - phrases'!$B$10)</f>
        <v>no imperative</v>
      </c>
      <c r="R46" s="522">
        <f>IF($Q46='Données - phrases'!$B$12,'Données - phrases'!$B$12,O46)</f>
        <v>0</v>
      </c>
      <c r="S46" s="427"/>
      <c r="T46" s="427">
        <f>IF($D46=T$4,$R46,"")</f>
        <v>0</v>
      </c>
      <c r="U46" s="427"/>
      <c r="V46" s="427" t="str">
        <f>IF($D46=V$4,$R46,"")</f>
        <v/>
      </c>
      <c r="W46" s="427"/>
      <c r="X46" s="427" t="str">
        <f>IF($D46=X$4,$R46,"")</f>
        <v/>
      </c>
      <c r="Y46" s="452"/>
      <c r="Z46" s="23"/>
      <c r="AA46" s="23"/>
      <c r="AB46" s="23"/>
      <c r="AC46" s="23"/>
      <c r="AD46" s="23"/>
      <c r="AE46" s="23"/>
      <c r="AF46" s="23"/>
      <c r="AG46" s="23"/>
      <c r="AH46" s="23"/>
    </row>
    <row r="47" spans="1:34" ht="30" customHeight="1">
      <c r="A47" s="421" t="str">
        <f>'5 - AFNOR SPEC 2308'!A47</f>
        <v>612</v>
      </c>
      <c r="B47" s="422">
        <f>'5 - AFNOR SPEC 2308'!B47</f>
        <v>6</v>
      </c>
      <c r="C47" s="423"/>
      <c r="D47" s="445">
        <f>INDEX(SpecTableau,MATCH(A47,'5 - AFNOR SPEC 2308'!$A$5:$A$57,0),COLUMN('5 - AFNOR SPEC 2308'!D:D))</f>
        <v>1</v>
      </c>
      <c r="E47" s="425">
        <f>INDEX(SpecTableau,MATCH(A47,'5 - AFNOR SPEC 2308'!$A$5:$A$57,0),COLUMN('5 - AFNOR SPEC 2308'!E:E))</f>
        <v>2</v>
      </c>
      <c r="F47" s="446" t="str">
        <f>INDEX(SpecTableau,MATCH(A47,'5 - AFNOR SPEC 2308'!$A$5:$A$57,0),COLUMN('5 - AFNOR SPEC 2308'!F:F))</f>
        <v>PARITY: Measure the parity rate in the technical team and among department managers</v>
      </c>
      <c r="G47" s="543">
        <f>COUNTIF(Calculs!$X$3:$X$116,$A47)+COUNTIF(Calculs!$AD$3:$AD$116,$A47)+COUNTIF(Calculs!$AJ$3:$AJ$116,$A47)</f>
        <v>1</v>
      </c>
      <c r="H47" s="543">
        <f>COUNTIFS(Calculs!$X$3:$X$116,$A47,Calculs!$Y$3:$Y$116,Data!$B$5)+COUNTIFS(Calculs!$AD$3:$AD$116,$A47,Calculs!$AE$3:$AE$116,Data!$B$5)+COUNTIFS(Calculs!$AJ$3:$AJ$116,$A47,Calculs!$AK$3:$AK$116,Data!$B$5)</f>
        <v>0</v>
      </c>
      <c r="I47" s="522">
        <f>(SUMIFS(Calculs!$W$3:$W$116,Calculs!$X$3:$X$116,$A47,Calculs!$Y$3:$Y$116,Data!$B$5)+SUMIFS(Calculs!$AC$3:$AC$116,Calculs!$AD$3:$AD$116,$A47,Calculs!$AE$3:$AE$116,Data!$B$5)+SUMIFS(Calculs!$AI$3:$AI$116,Calculs!$AJ$3:$AJ$116,$A47,Calculs!$AK$3:$AK$116,Data!$B$5))</f>
        <v>0</v>
      </c>
      <c r="J47" s="526">
        <f t="shared" si="9"/>
        <v>0</v>
      </c>
      <c r="K47" s="543">
        <f>COUNTIFS(Calculs!$X$3:$X$116,$A47,Calculs!$Y$3:$Y$116,Data!$H$4)+COUNTIFS(Calculs!$AD$3:$AD$116,$A47,Calculs!$AE$3:$AE$116,Data!$H$4)+COUNTIFS(Calculs!$AJ$3:$AJ$116,$A47,Calculs!$AK$3:$AK$116,Data!$H$4)</f>
        <v>0</v>
      </c>
      <c r="L47" s="522">
        <f>SUMIF(Calculs!$X$3:$X$116,$A47,Calculs!$W$3:$W$116)+SUMIF(Calculs!$AD$3:$AD$116,$A47,Calculs!$AC$3:$AC$116)+SUMIF(Calculs!$AJ$3:$AJ$116,$A47,Calculs!$AI$3:$AI$116)</f>
        <v>1</v>
      </c>
      <c r="M47" s="522">
        <f>IF(L47-I47=0,Data!$B$5,L47-I47)</f>
        <v>1</v>
      </c>
      <c r="N47" s="522">
        <f>SUMIF(Calculs!$X$3:$X$116,$A47,Calculs!$Y$3:$Y$116)+SUMIF(Calculs!$AD$3:$AD$116,$A47,Calculs!$AE$3:$AE$116)+SUMIF(Calculs!$AJ$3:$AJ$116,$A47,Calculs!$AK$3:$AK$116)</f>
        <v>0</v>
      </c>
      <c r="O47" s="522">
        <f>IF(M47=Data!$B$5,Data!$B$5,IF(M47=0,Data!$B$5,IF($N47&gt;=1,1,IF(P47=Data!$B$3,CalculsSpec!N47,$N47/$M47))))</f>
        <v>0</v>
      </c>
      <c r="P47" s="522" t="s">
        <v>68</v>
      </c>
      <c r="Q47" s="543" t="str">
        <f>IF(COUNTIFS(Calculs!$X$3:$X$116,CalculsSpec!$A47,Calculs!$R$3:$R$116,Data!$H$3)+COUNTIFS(Calculs!$AD$3:$AD$116,CalculsSpec!$A47,Calculs!$R$3:$R$116,Data!$H$3)+COUNTIFS(Calculs!$AJ$3:$AJ$116,CalculsSpec!$A47,Calculs!$R$3:$R$116,Data!$H$3)&gt;=1,IF((COUNTIFS(Calculs!$X$3:$X$116,CalculsSpec!$A47,Calculs!$R$3:$R$116,Data!$H$3,Calculs!$C$3:$C$116,Data!$B$4)+COUNTIFS(Calculs!$AD$3:$AD$116,CalculsSpec!$A47,Calculs!$R$3:$R$116,Data!$H$3,Calculs!$C$3:$C$116,Data!$B$4)+COUNTIFS(Calculs!$AJ$3:$AJ$116,CalculsSpec!$A47,Calculs!$R$3:$R$116,Data!$H$3,Calculs!$C$3:$C$116,Data!$B$4))&gt;=1,'Données - phrases'!$B$12,'Données - phrases'!$B$11),'Données - phrases'!$B$10)</f>
        <v>no imperative</v>
      </c>
      <c r="R47" s="522">
        <f>IF($Q47='Données - phrases'!$B$12,'Données - phrases'!$B$12,O47)</f>
        <v>0</v>
      </c>
      <c r="S47" s="427"/>
      <c r="T47" s="427">
        <f>IF($D47=T$4,$R47,"")</f>
        <v>0</v>
      </c>
      <c r="U47" s="427"/>
      <c r="V47" s="427" t="str">
        <f>IF($D47=V$4,$R47,"")</f>
        <v/>
      </c>
      <c r="W47" s="427"/>
      <c r="X47" s="427" t="str">
        <f>IF($D47=X$4,$R47,"")</f>
        <v/>
      </c>
      <c r="Y47" s="452"/>
      <c r="Z47" s="23"/>
      <c r="AA47" s="23"/>
      <c r="AB47" s="23"/>
      <c r="AC47" s="23"/>
      <c r="AD47" s="23"/>
      <c r="AE47" s="23"/>
      <c r="AF47" s="23"/>
      <c r="AG47" s="23"/>
      <c r="AH47" s="23"/>
    </row>
    <row r="48" spans="1:34" ht="30" customHeight="1">
      <c r="A48" s="421" t="str">
        <f>'5 - AFNOR SPEC 2308'!A48</f>
        <v>621</v>
      </c>
      <c r="B48" s="422">
        <f>'5 - AFNOR SPEC 2308'!B48</f>
        <v>6</v>
      </c>
      <c r="C48" s="423"/>
      <c r="D48" s="445">
        <f>INDEX(SpecTableau,MATCH(A48,'5 - AFNOR SPEC 2308'!$A$5:$A$57,0),COLUMN('5 - AFNOR SPEC 2308'!D:D))</f>
        <v>2</v>
      </c>
      <c r="E48" s="425">
        <f>INDEX(SpecTableau,MATCH(A48,'5 - AFNOR SPEC 2308'!$A$5:$A$57,0),COLUMN('5 - AFNOR SPEC 2308'!E:E))</f>
        <v>1</v>
      </c>
      <c r="F48" s="446" t="str">
        <f>INDEX(SpecTableau,MATCH(A48,'5 - AFNOR SPEC 2308'!$A$5:$A$57,0),COLUMN('5 - AFNOR SPEC 2308'!F:F))</f>
        <v>INCLUSION, ANTI-DISCRIMINATION: Involve relevant networks in inclusive recruitment</v>
      </c>
      <c r="G48" s="543">
        <f>COUNTIF(Calculs!$X$3:$X$116,$A48)+COUNTIF(Calculs!$AD$3:$AD$116,$A48)+COUNTIF(Calculs!$AJ$3:$AJ$116,$A48)</f>
        <v>1</v>
      </c>
      <c r="H48" s="543">
        <f>COUNTIFS(Calculs!$X$3:$X$116,$A48,Calculs!$Y$3:$Y$116,Data!$B$5)+COUNTIFS(Calculs!$AD$3:$AD$116,$A48,Calculs!$AE$3:$AE$116,Data!$B$5)+COUNTIFS(Calculs!$AJ$3:$AJ$116,$A48,Calculs!$AK$3:$AK$116,Data!$B$5)</f>
        <v>0</v>
      </c>
      <c r="I48" s="522">
        <f>(SUMIFS(Calculs!$W$3:$W$116,Calculs!$X$3:$X$116,$A48,Calculs!$Y$3:$Y$116,Data!$B$5)+SUMIFS(Calculs!$AC$3:$AC$116,Calculs!$AD$3:$AD$116,$A48,Calculs!$AE$3:$AE$116,Data!$B$5)+SUMIFS(Calculs!$AI$3:$AI$116,Calculs!$AJ$3:$AJ$116,$A48,Calculs!$AK$3:$AK$116,Data!$B$5))</f>
        <v>0</v>
      </c>
      <c r="J48" s="526">
        <f t="shared" si="9"/>
        <v>0</v>
      </c>
      <c r="K48" s="543">
        <f>COUNTIFS(Calculs!$X$3:$X$116,$A48,Calculs!$Y$3:$Y$116,Data!$H$4)+COUNTIFS(Calculs!$AD$3:$AD$116,$A48,Calculs!$AE$3:$AE$116,Data!$H$4)+COUNTIFS(Calculs!$AJ$3:$AJ$116,$A48,Calculs!$AK$3:$AK$116,Data!$H$4)</f>
        <v>0</v>
      </c>
      <c r="L48" s="522">
        <f>SUMIF(Calculs!$X$3:$X$116,$A48,Calculs!$W$3:$W$116)+SUMIF(Calculs!$AD$3:$AD$116,$A48,Calculs!$AC$3:$AC$116)+SUMIF(Calculs!$AJ$3:$AJ$116,$A48,Calculs!$AI$3:$AI$116)</f>
        <v>1</v>
      </c>
      <c r="M48" s="522">
        <f>IF(L48-I48=0,Data!$B$5,L48-I48)</f>
        <v>1</v>
      </c>
      <c r="N48" s="522">
        <f>SUMIF(Calculs!$X$3:$X$116,$A48,Calculs!$Y$3:$Y$116)+SUMIF(Calculs!$AD$3:$AD$116,$A48,Calculs!$AE$3:$AE$116)+SUMIF(Calculs!$AJ$3:$AJ$116,$A48,Calculs!$AK$3:$AK$116)</f>
        <v>0</v>
      </c>
      <c r="O48" s="522">
        <f>IF(M48=Data!$B$5,Data!$B$5,IF(M48=0,Data!$B$5,IF($N48&gt;=1,1,IF(P48=Data!$B$3,CalculsSpec!N48,$N48/$M48))))</f>
        <v>0</v>
      </c>
      <c r="P48" s="522" t="s">
        <v>68</v>
      </c>
      <c r="Q48" s="543" t="str">
        <f>IF(COUNTIFS(Calculs!$X$3:$X$116,CalculsSpec!$A48,Calculs!$R$3:$R$116,Data!$H$3)+COUNTIFS(Calculs!$AD$3:$AD$116,CalculsSpec!$A48,Calculs!$R$3:$R$116,Data!$H$3)+COUNTIFS(Calculs!$AJ$3:$AJ$116,CalculsSpec!$A48,Calculs!$R$3:$R$116,Data!$H$3)&gt;=1,IF((COUNTIFS(Calculs!$X$3:$X$116,CalculsSpec!$A48,Calculs!$R$3:$R$116,Data!$H$3,Calculs!$C$3:$C$116,Data!$B$4)+COUNTIFS(Calculs!$AD$3:$AD$116,CalculsSpec!$A48,Calculs!$R$3:$R$116,Data!$H$3,Calculs!$C$3:$C$116,Data!$B$4)+COUNTIFS(Calculs!$AJ$3:$AJ$116,CalculsSpec!$A48,Calculs!$R$3:$R$116,Data!$H$3,Calculs!$C$3:$C$116,Data!$B$4))&gt;=1,'Données - phrases'!$B$12,'Données - phrases'!$B$11),'Données - phrases'!$B$10)</f>
        <v>no imperative</v>
      </c>
      <c r="R48" s="522">
        <f>IF($Q48='Données - phrases'!$B$12,'Données - phrases'!$B$12,O48)</f>
        <v>0</v>
      </c>
      <c r="S48" s="427"/>
      <c r="T48" s="427" t="str">
        <f>IF($D48=T$4,$R48,"")</f>
        <v/>
      </c>
      <c r="U48" s="427"/>
      <c r="V48" s="427">
        <f>IF($D48=V$4,$R48,"")</f>
        <v>0</v>
      </c>
      <c r="W48" s="427"/>
      <c r="X48" s="427" t="str">
        <f>IF($D48=X$4,$R48,"")</f>
        <v/>
      </c>
      <c r="Y48" s="452"/>
      <c r="Z48" s="23"/>
      <c r="AA48" s="23"/>
      <c r="AB48" s="23"/>
      <c r="AC48" s="23"/>
      <c r="AD48" s="23"/>
      <c r="AE48" s="23"/>
      <c r="AF48" s="23"/>
      <c r="AG48" s="23"/>
      <c r="AH48" s="23"/>
    </row>
    <row r="49" spans="1:34" ht="30" customHeight="1">
      <c r="A49" s="421" t="str">
        <f>'5 - AFNOR SPEC 2308'!A49</f>
        <v>622</v>
      </c>
      <c r="B49" s="422">
        <f>'5 - AFNOR SPEC 2308'!B49</f>
        <v>6</v>
      </c>
      <c r="C49" s="423"/>
      <c r="D49" s="445">
        <f>INDEX(SpecTableau,MATCH(A49,'5 - AFNOR SPEC 2308'!$A$5:$A$57,0),COLUMN('5 - AFNOR SPEC 2308'!D:D))</f>
        <v>2</v>
      </c>
      <c r="E49" s="425">
        <f>INDEX(SpecTableau,MATCH(A49,'5 - AFNOR SPEC 2308'!$A$5:$A$57,0),COLUMN('5 - AFNOR SPEC 2308'!E:E))</f>
        <v>2</v>
      </c>
      <c r="F49" s="446" t="str">
        <f>INDEX(SpecTableau,MATCH(A49,'5 - AFNOR SPEC 2308'!$A$5:$A$57,0),COLUMN('5 - AFNOR SPEC 2308'!F:F))</f>
        <v>PARITY: Set up a technical team with equal representation and/or ensure equal representation among department managers (achieve a minimum of 40% of women)</v>
      </c>
      <c r="G49" s="543">
        <f>COUNTIF(Calculs!$X$3:$X$116,$A49)+COUNTIF(Calculs!$AD$3:$AD$116,$A49)+COUNTIF(Calculs!$AJ$3:$AJ$116,$A49)</f>
        <v>1</v>
      </c>
      <c r="H49" s="543">
        <f>COUNTIFS(Calculs!$X$3:$X$116,$A49,Calculs!$Y$3:$Y$116,Data!$B$5)+COUNTIFS(Calculs!$AD$3:$AD$116,$A49,Calculs!$AE$3:$AE$116,Data!$B$5)+COUNTIFS(Calculs!$AJ$3:$AJ$116,$A49,Calculs!$AK$3:$AK$116,Data!$B$5)</f>
        <v>0</v>
      </c>
      <c r="I49" s="522">
        <f>(SUMIFS(Calculs!$W$3:$W$116,Calculs!$X$3:$X$116,$A49,Calculs!$Y$3:$Y$116,Data!$B$5)+SUMIFS(Calculs!$AC$3:$AC$116,Calculs!$AD$3:$AD$116,$A49,Calculs!$AE$3:$AE$116,Data!$B$5)+SUMIFS(Calculs!$AI$3:$AI$116,Calculs!$AJ$3:$AJ$116,$A49,Calculs!$AK$3:$AK$116,Data!$B$5))</f>
        <v>0</v>
      </c>
      <c r="J49" s="526">
        <f t="shared" si="9"/>
        <v>0</v>
      </c>
      <c r="K49" s="543">
        <f>COUNTIFS(Calculs!$X$3:$X$116,$A49,Calculs!$Y$3:$Y$116,Data!$H$4)+COUNTIFS(Calculs!$AD$3:$AD$116,$A49,Calculs!$AE$3:$AE$116,Data!$H$4)+COUNTIFS(Calculs!$AJ$3:$AJ$116,$A49,Calculs!$AK$3:$AK$116,Data!$H$4)</f>
        <v>0</v>
      </c>
      <c r="L49" s="522">
        <f>SUMIF(Calculs!$X$3:$X$116,$A49,Calculs!$W$3:$W$116)+SUMIF(Calculs!$AD$3:$AD$116,$A49,Calculs!$AC$3:$AC$116)+SUMIF(Calculs!$AJ$3:$AJ$116,$A49,Calculs!$AI$3:$AI$116)</f>
        <v>1</v>
      </c>
      <c r="M49" s="522">
        <f>IF(L49-I49=0,Data!$B$5,L49-I49)</f>
        <v>1</v>
      </c>
      <c r="N49" s="522">
        <f>SUMIF(Calculs!$X$3:$X$116,$A49,Calculs!$Y$3:$Y$116)+SUMIF(Calculs!$AD$3:$AD$116,$A49,Calculs!$AE$3:$AE$116)+SUMIF(Calculs!$AJ$3:$AJ$116,$A49,Calculs!$AK$3:$AK$116)</f>
        <v>0</v>
      </c>
      <c r="O49" s="522">
        <f>IF(M49=Data!$B$5,Data!$B$5,IF(M49=0,Data!$B$5,IF($N49&gt;=1,1,IF(P49=Data!$B$3,CalculsSpec!N49,$N49/$M49))))</f>
        <v>0</v>
      </c>
      <c r="P49" s="522" t="s">
        <v>68</v>
      </c>
      <c r="Q49" s="543" t="str">
        <f>IF(COUNTIFS(Calculs!$X$3:$X$116,CalculsSpec!$A49,Calculs!$R$3:$R$116,Data!$H$3)+COUNTIFS(Calculs!$AD$3:$AD$116,CalculsSpec!$A49,Calculs!$R$3:$R$116,Data!$H$3)+COUNTIFS(Calculs!$AJ$3:$AJ$116,CalculsSpec!$A49,Calculs!$R$3:$R$116,Data!$H$3)&gt;=1,IF((COUNTIFS(Calculs!$X$3:$X$116,CalculsSpec!$A49,Calculs!$R$3:$R$116,Data!$H$3,Calculs!$C$3:$C$116,Data!$B$4)+COUNTIFS(Calculs!$AD$3:$AD$116,CalculsSpec!$A49,Calculs!$R$3:$R$116,Data!$H$3,Calculs!$C$3:$C$116,Data!$B$4)+COUNTIFS(Calculs!$AJ$3:$AJ$116,CalculsSpec!$A49,Calculs!$R$3:$R$116,Data!$H$3,Calculs!$C$3:$C$116,Data!$B$4))&gt;=1,'Données - phrases'!$B$12,'Données - phrases'!$B$11),'Données - phrases'!$B$10)</f>
        <v>no imperative</v>
      </c>
      <c r="R49" s="522">
        <f>IF($Q49='Données - phrases'!$B$12,'Données - phrases'!$B$12,O49)</f>
        <v>0</v>
      </c>
      <c r="S49" s="427"/>
      <c r="T49" s="427" t="str">
        <f>IF($D49=T$4,$R49,"")</f>
        <v/>
      </c>
      <c r="U49" s="427"/>
      <c r="V49" s="427">
        <f>IF($D49=V$4,$R49,"")</f>
        <v>0</v>
      </c>
      <c r="W49" s="427"/>
      <c r="X49" s="427" t="str">
        <f>IF($D49=X$4,$R49,"")</f>
        <v/>
      </c>
      <c r="Y49" s="452"/>
      <c r="Z49" s="23"/>
      <c r="AA49" s="23"/>
      <c r="AB49" s="23"/>
      <c r="AC49" s="23"/>
      <c r="AD49" s="23"/>
      <c r="AE49" s="23"/>
      <c r="AF49" s="23"/>
      <c r="AG49" s="23"/>
      <c r="AH49" s="23"/>
    </row>
    <row r="50" spans="1:34" ht="30" customHeight="1">
      <c r="A50" s="421" t="str">
        <f>'5 - AFNOR SPEC 2308'!A50</f>
        <v>623</v>
      </c>
      <c r="B50" s="422">
        <f>'5 - AFNOR SPEC 2308'!B50</f>
        <v>6</v>
      </c>
      <c r="C50" s="423"/>
      <c r="D50" s="445">
        <f>INDEX(SpecTableau,MATCH(A50,'5 - AFNOR SPEC 2308'!$A$5:$A$57,0),COLUMN('5 - AFNOR SPEC 2308'!D:D))</f>
        <v>2</v>
      </c>
      <c r="E50" s="425">
        <f>INDEX(SpecTableau,MATCH(A50,'5 - AFNOR SPEC 2308'!$A$5:$A$57,0),COLUMN('5 - AFNOR SPEC 2308'!E:E))</f>
        <v>3</v>
      </c>
      <c r="F50" s="446" t="str">
        <f>INDEX(SpecTableau,MATCH(A50,'5 - AFNOR SPEC 2308'!$A$5:$A$57,0),COLUMN('5 - AFNOR SPEC 2308'!F:F))</f>
        <v>QWL: Integrate QWL issues into the work plan</v>
      </c>
      <c r="G50" s="543">
        <f>COUNTIF(Calculs!$X$3:$X$116,$A50)+COUNTIF(Calculs!$AD$3:$AD$116,$A50)+COUNTIF(Calculs!$AJ$3:$AJ$116,$A50)</f>
        <v>1</v>
      </c>
      <c r="H50" s="543">
        <f>COUNTIFS(Calculs!$X$3:$X$116,$A50,Calculs!$Y$3:$Y$116,Data!$B$5)+COUNTIFS(Calculs!$AD$3:$AD$116,$A50,Calculs!$AE$3:$AE$116,Data!$B$5)+COUNTIFS(Calculs!$AJ$3:$AJ$116,$A50,Calculs!$AK$3:$AK$116,Data!$B$5)</f>
        <v>0</v>
      </c>
      <c r="I50" s="522">
        <f>(SUMIFS(Calculs!$W$3:$W$116,Calculs!$X$3:$X$116,$A50,Calculs!$Y$3:$Y$116,Data!$B$5)+SUMIFS(Calculs!$AC$3:$AC$116,Calculs!$AD$3:$AD$116,$A50,Calculs!$AE$3:$AE$116,Data!$B$5)+SUMIFS(Calculs!$AI$3:$AI$116,Calculs!$AJ$3:$AJ$116,$A50,Calculs!$AK$3:$AK$116,Data!$B$5))</f>
        <v>0</v>
      </c>
      <c r="J50" s="526">
        <f t="shared" si="9"/>
        <v>0</v>
      </c>
      <c r="K50" s="543">
        <f>COUNTIFS(Calculs!$X$3:$X$116,$A50,Calculs!$Y$3:$Y$116,Data!$H$4)+COUNTIFS(Calculs!$AD$3:$AD$116,$A50,Calculs!$AE$3:$AE$116,Data!$H$4)+COUNTIFS(Calculs!$AJ$3:$AJ$116,$A50,Calculs!$AK$3:$AK$116,Data!$H$4)</f>
        <v>0</v>
      </c>
      <c r="L50" s="522">
        <f>SUMIF(Calculs!$X$3:$X$116,$A50,Calculs!$W$3:$W$116)+SUMIF(Calculs!$AD$3:$AD$116,$A50,Calculs!$AC$3:$AC$116)+SUMIF(Calculs!$AJ$3:$AJ$116,$A50,Calculs!$AI$3:$AI$116)</f>
        <v>1</v>
      </c>
      <c r="M50" s="522">
        <f>IF(L50-I50=0,Data!$B$5,L50-I50)</f>
        <v>1</v>
      </c>
      <c r="N50" s="522">
        <f>SUMIF(Calculs!$X$3:$X$116,$A50,Calculs!$Y$3:$Y$116)+SUMIF(Calculs!$AD$3:$AD$116,$A50,Calculs!$AE$3:$AE$116)+SUMIF(Calculs!$AJ$3:$AJ$116,$A50,Calculs!$AK$3:$AK$116)</f>
        <v>0</v>
      </c>
      <c r="O50" s="522">
        <f>IF(M50=Data!$B$5,Data!$B$5,IF(M50=0,Data!$B$5,IF($N50&gt;=1,1,IF(P50=Data!$B$3,CalculsSpec!N50,$N50/$M50))))</f>
        <v>0</v>
      </c>
      <c r="P50" s="522" t="s">
        <v>68</v>
      </c>
      <c r="Q50" s="543" t="str">
        <f>IF(COUNTIFS(Calculs!$X$3:$X$116,CalculsSpec!$A50,Calculs!$R$3:$R$116,Data!$H$3)+COUNTIFS(Calculs!$AD$3:$AD$116,CalculsSpec!$A50,Calculs!$R$3:$R$116,Data!$H$3)+COUNTIFS(Calculs!$AJ$3:$AJ$116,CalculsSpec!$A50,Calculs!$R$3:$R$116,Data!$H$3)&gt;=1,IF((COUNTIFS(Calculs!$X$3:$X$116,CalculsSpec!$A50,Calculs!$R$3:$R$116,Data!$H$3,Calculs!$C$3:$C$116,Data!$B$4)+COUNTIFS(Calculs!$AD$3:$AD$116,CalculsSpec!$A50,Calculs!$R$3:$R$116,Data!$H$3,Calculs!$C$3:$C$116,Data!$B$4)+COUNTIFS(Calculs!$AJ$3:$AJ$116,CalculsSpec!$A50,Calculs!$R$3:$R$116,Data!$H$3,Calculs!$C$3:$C$116,Data!$B$4))&gt;=1,'Données - phrases'!$B$12,'Données - phrases'!$B$11),'Données - phrases'!$B$10)</f>
        <v>no imperative</v>
      </c>
      <c r="R50" s="522">
        <f>IF($Q50='Données - phrases'!$B$12,'Données - phrases'!$B$12,O50)</f>
        <v>0</v>
      </c>
      <c r="S50" s="427"/>
      <c r="T50" s="427" t="str">
        <f>IF($D50=T$4,$R50,"")</f>
        <v/>
      </c>
      <c r="U50" s="427"/>
      <c r="V50" s="427">
        <f>IF($D50=V$4,$R50,"")</f>
        <v>0</v>
      </c>
      <c r="W50" s="427"/>
      <c r="X50" s="427" t="str">
        <f>IF($D50=X$4,$R50,"")</f>
        <v/>
      </c>
      <c r="Y50" s="452"/>
      <c r="Z50" s="23"/>
      <c r="AA50" s="23"/>
      <c r="AB50" s="23"/>
      <c r="AC50" s="23"/>
      <c r="AD50" s="23"/>
      <c r="AE50" s="23"/>
      <c r="AF50" s="23"/>
      <c r="AG50" s="23"/>
      <c r="AH50" s="23"/>
    </row>
    <row r="51" spans="1:34" ht="14.4" thickBot="1">
      <c r="A51" s="421">
        <f>'5 - AFNOR SPEC 2308'!A51</f>
        <v>0</v>
      </c>
      <c r="B51" s="422">
        <f>'5 - AFNOR SPEC 2308'!B51</f>
        <v>0</v>
      </c>
      <c r="C51" s="423"/>
      <c r="D51" s="445"/>
      <c r="E51" s="425"/>
      <c r="F51" s="446"/>
      <c r="G51" s="492"/>
      <c r="H51" s="492"/>
      <c r="I51" s="492"/>
      <c r="J51" s="492"/>
      <c r="K51" s="492"/>
      <c r="L51" s="492"/>
      <c r="M51" s="492"/>
      <c r="N51" s="492"/>
      <c r="O51" s="492"/>
      <c r="P51" s="492"/>
      <c r="Q51" s="493"/>
      <c r="R51" s="493"/>
      <c r="S51" s="492"/>
      <c r="T51" s="492"/>
      <c r="U51" s="492"/>
      <c r="V51" s="492"/>
      <c r="W51" s="492"/>
      <c r="X51" s="492"/>
      <c r="Y51" s="452"/>
      <c r="Z51" s="23"/>
      <c r="AA51" s="23"/>
      <c r="AB51" s="23"/>
      <c r="AC51" s="23"/>
      <c r="AD51" s="23"/>
      <c r="AE51" s="23"/>
      <c r="AF51" s="23"/>
      <c r="AG51" s="23"/>
      <c r="AH51" s="23"/>
    </row>
    <row r="52" spans="1:34" s="387" customFormat="1" ht="24" customHeight="1" thickBot="1">
      <c r="A52" s="413" t="str">
        <f>'5 - AFNOR SPEC 2308'!A52</f>
        <v>700</v>
      </c>
      <c r="B52" s="414">
        <f>'5 - AFNOR SPEC 2308'!B52</f>
        <v>7</v>
      </c>
      <c r="C52" s="415">
        <f>INDEX(SpecTableau,MATCH(A52,'5 - AFNOR SPEC 2308'!$A$5:$A$57,0),COLUMN('5 - AFNOR SPEC 2308'!C:C))</f>
        <v>7</v>
      </c>
      <c r="D52" s="416" t="str">
        <f>INDEX(SpecTableau,MATCH(A52,'5 - AFNOR SPEC 2308'!$A$5:$A$57,0),COLUMN('5 - AFNOR SPEC 2308'!D:D))</f>
        <v>Training and awareness-raising</v>
      </c>
      <c r="E52" s="417"/>
      <c r="F52" s="384"/>
      <c r="G52" s="486"/>
      <c r="H52" s="486"/>
      <c r="I52" s="486"/>
      <c r="J52" s="486"/>
      <c r="K52" s="486"/>
      <c r="L52" s="486"/>
      <c r="M52" s="486"/>
      <c r="N52" s="486"/>
      <c r="O52" s="486"/>
      <c r="P52" s="486"/>
      <c r="Q52" s="486"/>
      <c r="R52" s="486"/>
      <c r="S52" s="631">
        <f>IF(SUMIFS($M$5:$M$57,$B$5:$B$57,$C52,$D$5:$D$57,T$4)=0,Data!$B$5,SUMIF($B$5:$B$57,$C52,T$5:T$57)/(COUNTIFS(T$5:T$57,"&gt;=0",$B$5:$B$57,$C52,$D$5:$D$57,T$4)+COUNTIFS(T$5:T$57,'Données - phrases'!#REF!,$B$5:$B$57,$C52,$D$5:$D$57,T$4)))</f>
        <v>0</v>
      </c>
      <c r="T52" s="632"/>
      <c r="U52" s="631">
        <f>IF(SUMIFS($M$5:$M$57,$B$5:$B$57,$C52,$D$5:$D$57,V$4)=0,Data!$B$5,SUMIF($B$5:$B$57,$C52,V$5:V$57)/(COUNTIFS(V$5:V$57,"&gt;=0",$B$5:$B$57,$C52,$D$5:$D$57,V$4)+COUNTIFS(V$5:V$57,'Données - phrases'!B46,$B$5:$B$57,$C52,$D$5:$D$57,V$4)))</f>
        <v>0</v>
      </c>
      <c r="V52" s="632"/>
      <c r="W52" s="631" t="str">
        <f>IF(SUMIFS($M$5:$M$57,$B$5:$B$57,$C52,$D$5:$D$57,X$4)=0,Data!$B$5,SUMIF($B$5:$B$57,$C52,X$5:X$57)/(COUNTIFS(X$5:X$57,"&gt;=0",$B$5:$B$57,$C52,$D$5:$D$57,X$4)+COUNTIFS(X$5:X$57,'Données - phrases'!D46,$B$5:$B$57,$C52,$D$5:$D$57,X$4)))</f>
        <v>N/A</v>
      </c>
      <c r="X52" s="632"/>
      <c r="Y52" s="452"/>
      <c r="Z52" s="385"/>
      <c r="AA52" s="385"/>
      <c r="AB52" s="385"/>
      <c r="AC52" s="385"/>
      <c r="AD52" s="385"/>
      <c r="AE52" s="385"/>
      <c r="AF52" s="385"/>
      <c r="AG52" s="385"/>
      <c r="AH52" s="385"/>
    </row>
    <row r="53" spans="1:34" s="387" customFormat="1" ht="2.1" customHeight="1">
      <c r="A53" s="420"/>
      <c r="B53" s="388"/>
      <c r="C53" s="412"/>
      <c r="D53" s="411"/>
      <c r="E53" s="412"/>
      <c r="F53" s="409"/>
      <c r="G53" s="487"/>
      <c r="H53" s="487"/>
      <c r="I53" s="487"/>
      <c r="J53" s="487"/>
      <c r="K53" s="487"/>
      <c r="L53" s="487"/>
      <c r="M53" s="487"/>
      <c r="N53" s="487"/>
      <c r="O53" s="487"/>
      <c r="P53" s="487"/>
      <c r="Q53" s="488"/>
      <c r="R53" s="488"/>
      <c r="S53" s="487"/>
      <c r="T53" s="487"/>
      <c r="U53" s="487"/>
      <c r="V53" s="487"/>
      <c r="W53" s="487"/>
      <c r="X53" s="487"/>
      <c r="Y53" s="452"/>
      <c r="Z53" s="385"/>
      <c r="AA53" s="385"/>
      <c r="AB53" s="385"/>
      <c r="AC53" s="385"/>
      <c r="AD53" s="385"/>
      <c r="AE53" s="385"/>
      <c r="AF53" s="385"/>
      <c r="AG53" s="385"/>
      <c r="AH53" s="385"/>
    </row>
    <row r="54" spans="1:34" ht="30" customHeight="1">
      <c r="A54" s="421" t="str">
        <f>'5 - AFNOR SPEC 2308'!A54</f>
        <v>711</v>
      </c>
      <c r="B54" s="422">
        <f>'5 - AFNOR SPEC 2308'!B54</f>
        <v>7</v>
      </c>
      <c r="C54" s="423"/>
      <c r="D54" s="445">
        <f>INDEX(SpecTableau,MATCH(A54,'5 - AFNOR SPEC 2308'!$A$5:$A$57,0),COLUMN('5 - AFNOR SPEC 2308'!D:D))</f>
        <v>1</v>
      </c>
      <c r="E54" s="425">
        <f>INDEX(SpecTableau,MATCH(A54,'5 - AFNOR SPEC 2308'!$A$5:$A$57,0),COLUMN('5 - AFNOR SPEC 2308'!E:E))</f>
        <v>1</v>
      </c>
      <c r="F54" s="446" t="str">
        <f>INDEX(SpecTableau,MATCH(A54,'5 - AFNOR SPEC 2308'!$A$5:$A$57,0),COLUMN('5 - AFNOR SPEC 2308'!F:F))</f>
        <v>Identify people who have been made aware/trained and inform teams about available offers</v>
      </c>
      <c r="G54" s="543">
        <f>COUNTIF(Calculs!$X$3:$X$116,$A54)+COUNTIF(Calculs!$AD$3:$AD$116,$A54)+COUNTIF(Calculs!$AJ$3:$AJ$116,$A54)</f>
        <v>1</v>
      </c>
      <c r="H54" s="543">
        <f>COUNTIFS(Calculs!$X$3:$X$116,$A54,Calculs!$Y$3:$Y$116,Data!$B$5)+COUNTIFS(Calculs!$AD$3:$AD$116,$A54,Calculs!$AE$3:$AE$116,Data!$B$5)+COUNTIFS(Calculs!$AJ$3:$AJ$116,$A54,Calculs!$AK$3:$AK$116,Data!$B$5)</f>
        <v>0</v>
      </c>
      <c r="I54" s="522">
        <f>(SUMIFS(Calculs!$W$3:$W$116,Calculs!$X$3:$X$116,$A54,Calculs!$Y$3:$Y$116,Data!$B$5)+SUMIFS(Calculs!$AC$3:$AC$116,Calculs!$AD$3:$AD$116,$A54,Calculs!$AE$3:$AE$116,Data!$B$5)+SUMIFS(Calculs!$AI$3:$AI$116,Calculs!$AJ$3:$AJ$116,$A54,Calculs!$AK$3:$AK$116,Data!$B$5))</f>
        <v>0</v>
      </c>
      <c r="J54" s="526">
        <f t="shared" ref="J54:J55" si="10">I54/L54</f>
        <v>0</v>
      </c>
      <c r="K54" s="543">
        <f>COUNTIFS(Calculs!$X$3:$X$116,$A54,Calculs!$Y$3:$Y$116,Data!$H$4)+COUNTIFS(Calculs!$AD$3:$AD$116,$A54,Calculs!$AE$3:$AE$116,Data!$H$4)+COUNTIFS(Calculs!$AJ$3:$AJ$116,$A54,Calculs!$AK$3:$AK$116,Data!$H$4)</f>
        <v>0</v>
      </c>
      <c r="L54" s="522">
        <f>SUMIF(Calculs!$X$3:$X$116,$A54,Calculs!$W$3:$W$116)+SUMIF(Calculs!$AD$3:$AD$116,$A54,Calculs!$AC$3:$AC$116)+SUMIF(Calculs!$AJ$3:$AJ$116,$A54,Calculs!$AI$3:$AI$116)</f>
        <v>1</v>
      </c>
      <c r="M54" s="522">
        <f>IF(L54-I54=0,Data!$B$5,L54-I54)</f>
        <v>1</v>
      </c>
      <c r="N54" s="522">
        <f>SUMIF(Calculs!$X$3:$X$116,$A54,Calculs!$Y$3:$Y$116)+SUMIF(Calculs!$AD$3:$AD$116,$A54,Calculs!$AE$3:$AE$116)+SUMIF(Calculs!$AJ$3:$AJ$116,$A54,Calculs!$AK$3:$AK$116)</f>
        <v>0</v>
      </c>
      <c r="O54" s="522">
        <f>IF(M54=Data!$B$5,Data!$B$5,IF(M54=0,Data!$B$5,IF($N54&gt;=1,1,IF(P54=Data!$B$3,CalculsSpec!N54,$N54/$M54))))</f>
        <v>0</v>
      </c>
      <c r="P54" s="522" t="s">
        <v>68</v>
      </c>
      <c r="Q54" s="543" t="str">
        <f>IF(COUNTIFS(Calculs!$X$3:$X$116,CalculsSpec!$A54,Calculs!$R$3:$R$116,Data!$H$3)+COUNTIFS(Calculs!$AD$3:$AD$116,CalculsSpec!$A54,Calculs!$R$3:$R$116,Data!$H$3)+COUNTIFS(Calculs!$AJ$3:$AJ$116,CalculsSpec!$A54,Calculs!$R$3:$R$116,Data!$H$3)&gt;=1,IF((COUNTIFS(Calculs!$X$3:$X$116,CalculsSpec!$A54,Calculs!$R$3:$R$116,Data!$H$3,Calculs!$C$3:$C$116,Data!$B$4)+COUNTIFS(Calculs!$AD$3:$AD$116,CalculsSpec!$A54,Calculs!$R$3:$R$116,Data!$H$3,Calculs!$C$3:$C$116,Data!$B$4)+COUNTIFS(Calculs!$AJ$3:$AJ$116,CalculsSpec!$A54,Calculs!$R$3:$R$116,Data!$H$3,Calculs!$C$3:$C$116,Data!$B$4))&gt;=1,'Données - phrases'!$B$12,'Données - phrases'!$B$11),'Données - phrases'!$B$10)</f>
        <v>no imperative</v>
      </c>
      <c r="R54" s="522">
        <f>IF($Q54='Données - phrases'!$B$12,'Données - phrases'!$B$12,O54)</f>
        <v>0</v>
      </c>
      <c r="S54" s="427"/>
      <c r="T54" s="427">
        <f>IF($D54=T$4,$R54,"")</f>
        <v>0</v>
      </c>
      <c r="U54" s="427"/>
      <c r="V54" s="427" t="str">
        <f>IF($D54=V$4,$R54,"")</f>
        <v/>
      </c>
      <c r="W54" s="427"/>
      <c r="X54" s="427" t="str">
        <f>IF($D54=X$4,$R54,"")</f>
        <v/>
      </c>
      <c r="Y54" s="452"/>
      <c r="Z54" s="23"/>
      <c r="AA54" s="23"/>
      <c r="AB54" s="23"/>
      <c r="AC54" s="23"/>
      <c r="AD54" s="23"/>
      <c r="AE54" s="23"/>
      <c r="AF54" s="23"/>
      <c r="AG54" s="23"/>
      <c r="AH54" s="23"/>
    </row>
    <row r="55" spans="1:34" ht="30" customHeight="1">
      <c r="A55" s="421" t="str">
        <f>'5 - AFNOR SPEC 2308'!A55</f>
        <v>721</v>
      </c>
      <c r="B55" s="422">
        <f>'5 - AFNOR SPEC 2308'!B55</f>
        <v>7</v>
      </c>
      <c r="C55" s="423"/>
      <c r="D55" s="445">
        <f>INDEX(SpecTableau,MATCH(A55,'5 - AFNOR SPEC 2308'!$A$5:$A$57,0),COLUMN('5 - AFNOR SPEC 2308'!D:D))</f>
        <v>2</v>
      </c>
      <c r="E55" s="425">
        <f>INDEX(SpecTableau,MATCH(A55,'5 - AFNOR SPEC 2308'!$A$5:$A$57,0),COLUMN('5 - AFNOR SPEC 2308'!E:E))</f>
        <v>1</v>
      </c>
      <c r="F55" s="446" t="str">
        <f>INDEX(SpecTableau,MATCH(A55,'5 - AFNOR SPEC 2308'!$A$5:$A$57,0),COLUMN('5 - AFNOR SPEC 2308'!F:F))</f>
        <v>Raise awareness with at least 50% of teams and train at least 10% of department managers and/or production teams</v>
      </c>
      <c r="G55" s="543">
        <f>COUNTIF(Calculs!$X$3:$X$116,$A55)+COUNTIF(Calculs!$AD$3:$AD$116,$A55)+COUNTIF(Calculs!$AJ$3:$AJ$116,$A55)</f>
        <v>9</v>
      </c>
      <c r="H55" s="543">
        <f>COUNTIFS(Calculs!$X$3:$X$116,$A55,Calculs!$Y$3:$Y$116,Data!$B$5)+COUNTIFS(Calculs!$AD$3:$AD$116,$A55,Calculs!$AE$3:$AE$116,Data!$B$5)+COUNTIFS(Calculs!$AJ$3:$AJ$116,$A55,Calculs!$AK$3:$AK$116,Data!$B$5)</f>
        <v>0</v>
      </c>
      <c r="I55" s="522">
        <f>(SUMIFS(Calculs!$W$3:$W$116,Calculs!$X$3:$X$116,$A55,Calculs!$Y$3:$Y$116,Data!$B$5)+SUMIFS(Calculs!$AC$3:$AC$116,Calculs!$AD$3:$AD$116,$A55,Calculs!$AE$3:$AE$116,Data!$B$5)+SUMIFS(Calculs!$AI$3:$AI$116,Calculs!$AJ$3:$AJ$116,$A55,Calculs!$AK$3:$AK$116,Data!$B$5))</f>
        <v>0</v>
      </c>
      <c r="J55" s="526">
        <f t="shared" si="10"/>
        <v>0</v>
      </c>
      <c r="K55" s="543">
        <f>COUNTIFS(Calculs!$X$3:$X$116,$A55,Calculs!$Y$3:$Y$116,Data!$H$4)+COUNTIFS(Calculs!$AD$3:$AD$116,$A55,Calculs!$AE$3:$AE$116,Data!$H$4)+COUNTIFS(Calculs!$AJ$3:$AJ$116,$A55,Calculs!$AK$3:$AK$116,Data!$H$4)</f>
        <v>0</v>
      </c>
      <c r="L55" s="522">
        <f>SUMIF(Calculs!$X$3:$X$116,$A55,Calculs!$W$3:$W$116)+SUMIF(Calculs!$AD$3:$AD$116,$A55,Calculs!$AC$3:$AC$116)+SUMIF(Calculs!$AJ$3:$AJ$116,$A55,Calculs!$AI$3:$AI$116)</f>
        <v>2.5</v>
      </c>
      <c r="M55" s="522">
        <f>IF(L55-I55=0,Data!$B$5,L55-I55)</f>
        <v>2.5</v>
      </c>
      <c r="N55" s="522">
        <f>SUMIF(Calculs!$X$3:$X$116,$A55,Calculs!$Y$3:$Y$116)+SUMIF(Calculs!$AD$3:$AD$116,$A55,Calculs!$AE$3:$AE$116)+SUMIF(Calculs!$AJ$3:$AJ$116,$A55,Calculs!$AK$3:$AK$116)</f>
        <v>0</v>
      </c>
      <c r="O55" s="522">
        <f>IF(M55=Data!$B$5,Data!$B$5,IF(M55=0,Data!$B$5,IF($N55&gt;=1,1,IF(P55=Data!$B$3,CalculsSpec!N55,$N55/$M55))))</f>
        <v>0</v>
      </c>
      <c r="P55" s="522" t="s">
        <v>14</v>
      </c>
      <c r="Q55" s="543" t="str">
        <f>IF(COUNTIFS(Calculs!$X$3:$X$116,CalculsSpec!$A55,Calculs!$R$3:$R$116,Data!$H$3)+COUNTIFS(Calculs!$AD$3:$AD$116,CalculsSpec!$A55,Calculs!$R$3:$R$116,Data!$H$3)+COUNTIFS(Calculs!$AJ$3:$AJ$116,CalculsSpec!$A55,Calculs!$R$3:$R$116,Data!$H$3)&gt;=1,IF((COUNTIFS(Calculs!$X$3:$X$116,CalculsSpec!$A55,Calculs!$R$3:$R$116,Data!$H$3,Calculs!$C$3:$C$116,Data!$B$4)+COUNTIFS(Calculs!$AD$3:$AD$116,CalculsSpec!$A55,Calculs!$R$3:$R$116,Data!$H$3,Calculs!$C$3:$C$116,Data!$B$4)+COUNTIFS(Calculs!$AJ$3:$AJ$116,CalculsSpec!$A55,Calculs!$R$3:$R$116,Data!$H$3,Calculs!$C$3:$C$116,Data!$B$4))&gt;=1,'Données - phrases'!$B$12,'Données - phrases'!$B$11),'Données - phrases'!$B$10)</f>
        <v>no imperative</v>
      </c>
      <c r="R55" s="522">
        <f>IF($Q55='Données - phrases'!$B$12,'Données - phrases'!$B$12,O55)</f>
        <v>0</v>
      </c>
      <c r="S55" s="427"/>
      <c r="T55" s="427" t="str">
        <f>IF($D55=T$4,$R55,"")</f>
        <v/>
      </c>
      <c r="U55" s="427"/>
      <c r="V55" s="427">
        <f>IF($D55=V$4,$R55,"")</f>
        <v>0</v>
      </c>
      <c r="W55" s="427"/>
      <c r="X55" s="427" t="str">
        <f>IF($D55=X$4,$R55,"")</f>
        <v/>
      </c>
      <c r="Y55" s="452"/>
      <c r="Z55" s="23"/>
      <c r="AA55" s="23"/>
      <c r="AB55" s="23"/>
      <c r="AC55" s="23"/>
      <c r="AD55" s="23"/>
      <c r="AE55" s="23"/>
      <c r="AF55" s="23"/>
      <c r="AG55" s="23"/>
      <c r="AH55" s="23"/>
    </row>
    <row r="56" spans="1:34">
      <c r="A56" s="421">
        <f>'5 - AFNOR SPEC 2308'!A56</f>
        <v>0</v>
      </c>
      <c r="B56" s="422">
        <f>'5 - AFNOR SPEC 2308'!B56</f>
        <v>0</v>
      </c>
      <c r="C56" s="423"/>
      <c r="D56" s="445"/>
      <c r="E56" s="425"/>
      <c r="F56" s="446"/>
      <c r="G56" s="446"/>
      <c r="H56" s="446"/>
      <c r="I56" s="446"/>
      <c r="J56" s="446"/>
      <c r="K56" s="446"/>
      <c r="L56" s="446"/>
      <c r="M56" s="446"/>
      <c r="N56" s="446"/>
      <c r="O56" s="446"/>
      <c r="P56" s="446"/>
      <c r="Q56" s="446"/>
      <c r="R56" s="446"/>
      <c r="S56" s="446"/>
      <c r="T56" s="446"/>
      <c r="U56" s="446"/>
      <c r="V56" s="446"/>
      <c r="W56" s="446"/>
      <c r="X56" s="446"/>
      <c r="Y56" s="452"/>
      <c r="Z56" s="23"/>
      <c r="AA56" s="23"/>
      <c r="AB56" s="23"/>
      <c r="AC56" s="23"/>
      <c r="AD56" s="23"/>
      <c r="AE56" s="23"/>
      <c r="AF56" s="23"/>
      <c r="AG56" s="23"/>
      <c r="AH56" s="23"/>
    </row>
    <row r="57" spans="1:34" s="403" customFormat="1" ht="11.25" customHeight="1">
      <c r="A57" s="451"/>
      <c r="B57" s="451"/>
      <c r="C57" s="451"/>
      <c r="D57" s="450" t="s">
        <v>150</v>
      </c>
      <c r="E57" s="451"/>
      <c r="F57" s="452"/>
      <c r="G57" s="452"/>
      <c r="H57" s="452"/>
      <c r="I57" s="452"/>
      <c r="J57" s="452"/>
      <c r="K57" s="452"/>
      <c r="L57" s="452"/>
      <c r="M57" s="452"/>
      <c r="N57" s="452"/>
      <c r="O57" s="452"/>
      <c r="P57" s="452"/>
      <c r="Q57" s="452"/>
      <c r="R57" s="452"/>
      <c r="S57" s="452"/>
      <c r="T57" s="452"/>
      <c r="U57" s="452"/>
      <c r="V57" s="452"/>
      <c r="W57" s="452"/>
      <c r="X57" s="452"/>
      <c r="Y57" s="452"/>
      <c r="Z57" s="402"/>
      <c r="AA57" s="402"/>
      <c r="AB57" s="402"/>
      <c r="AC57" s="402"/>
      <c r="AD57" s="402"/>
      <c r="AE57" s="402"/>
      <c r="AF57" s="402"/>
      <c r="AG57" s="402"/>
      <c r="AH57" s="402"/>
    </row>
    <row r="58" spans="1:34" s="403" customFormat="1" ht="11.25" customHeight="1">
      <c r="A58" s="395"/>
      <c r="B58" s="396"/>
      <c r="C58" s="398"/>
      <c r="D58" s="455"/>
      <c r="E58" s="398"/>
      <c r="F58" s="399"/>
      <c r="G58" s="494"/>
      <c r="H58" s="494"/>
      <c r="I58" s="494"/>
      <c r="J58" s="494"/>
      <c r="K58" s="494"/>
      <c r="L58" s="494"/>
      <c r="M58" s="494"/>
      <c r="N58" s="494"/>
      <c r="O58" s="494"/>
      <c r="P58" s="494"/>
      <c r="Q58" s="495"/>
      <c r="R58" s="495"/>
      <c r="S58" s="494"/>
      <c r="T58" s="494"/>
      <c r="U58" s="494"/>
      <c r="V58" s="494"/>
      <c r="W58" s="494"/>
      <c r="X58" s="494"/>
      <c r="Y58" s="402"/>
      <c r="Z58" s="402"/>
      <c r="AA58" s="402"/>
      <c r="AB58" s="402"/>
      <c r="AC58" s="402"/>
      <c r="AD58" s="402"/>
      <c r="AE58" s="402"/>
      <c r="AF58" s="402"/>
      <c r="AG58" s="402"/>
      <c r="AH58" s="402"/>
    </row>
    <row r="59" spans="1:34" ht="15.75" customHeight="1">
      <c r="C59" s="456"/>
      <c r="Y59" s="23"/>
      <c r="Z59" s="23"/>
      <c r="AA59" s="23"/>
      <c r="AB59" s="23"/>
      <c r="AC59" s="23"/>
      <c r="AD59" s="23"/>
      <c r="AE59" s="23"/>
      <c r="AF59" s="23"/>
      <c r="AG59" s="23"/>
      <c r="AH59" s="23"/>
    </row>
    <row r="60" spans="1:34" ht="15.75" customHeight="1">
      <c r="C60" s="456"/>
      <c r="G60" s="496"/>
      <c r="S60" s="496"/>
      <c r="T60" s="496"/>
      <c r="U60" s="496"/>
      <c r="V60" s="496"/>
      <c r="W60" s="496"/>
      <c r="X60" s="496"/>
      <c r="Y60" s="23"/>
      <c r="Z60" s="23"/>
      <c r="AA60" s="23"/>
      <c r="AB60" s="23"/>
      <c r="AC60" s="23"/>
      <c r="AD60" s="23"/>
      <c r="AE60" s="23"/>
      <c r="AF60" s="23"/>
      <c r="AG60" s="23"/>
      <c r="AH60" s="23"/>
    </row>
    <row r="61" spans="1:34" ht="15.75" customHeight="1">
      <c r="C61" s="456"/>
      <c r="Y61" s="23"/>
      <c r="Z61" s="23"/>
      <c r="AA61" s="23"/>
      <c r="AB61" s="23"/>
      <c r="AC61" s="23"/>
      <c r="AD61" s="23"/>
      <c r="AE61" s="23"/>
      <c r="AF61" s="23"/>
      <c r="AG61" s="23"/>
      <c r="AH61" s="23"/>
    </row>
    <row r="62" spans="1:34" ht="15.75" customHeight="1">
      <c r="C62" s="456"/>
      <c r="Y62" s="23"/>
      <c r="Z62" s="23"/>
      <c r="AA62" s="23"/>
      <c r="AB62" s="23"/>
      <c r="AC62" s="23"/>
      <c r="AD62" s="23"/>
      <c r="AE62" s="23"/>
      <c r="AF62" s="23"/>
      <c r="AG62" s="23"/>
      <c r="AH62" s="23"/>
    </row>
    <row r="63" spans="1:34" ht="15.75" customHeight="1">
      <c r="C63" s="456"/>
      <c r="Y63" s="23"/>
      <c r="Z63" s="23"/>
      <c r="AA63" s="23"/>
      <c r="AB63" s="23"/>
      <c r="AC63" s="23"/>
      <c r="AD63" s="23"/>
      <c r="AE63" s="23"/>
      <c r="AF63" s="23"/>
      <c r="AG63" s="23"/>
      <c r="AH63" s="23"/>
    </row>
    <row r="64" spans="1:34" ht="15.75" customHeight="1">
      <c r="C64" s="456"/>
      <c r="Y64" s="23"/>
      <c r="Z64" s="23"/>
      <c r="AA64" s="23"/>
      <c r="AB64" s="23"/>
      <c r="AC64" s="23"/>
      <c r="AD64" s="23"/>
      <c r="AE64" s="23"/>
      <c r="AF64" s="23"/>
      <c r="AG64" s="23"/>
      <c r="AH64" s="23"/>
    </row>
    <row r="65" spans="3:34" ht="15.75" customHeight="1">
      <c r="C65" s="456"/>
      <c r="Y65" s="23"/>
      <c r="Z65" s="23"/>
      <c r="AA65" s="23"/>
      <c r="AB65" s="23"/>
      <c r="AC65" s="23"/>
      <c r="AD65" s="23"/>
      <c r="AE65" s="23"/>
      <c r="AF65" s="23"/>
      <c r="AG65" s="23"/>
      <c r="AH65" s="23"/>
    </row>
    <row r="66" spans="3:34" ht="15.75" customHeight="1">
      <c r="C66" s="456"/>
      <c r="D66" s="459"/>
      <c r="E66" s="459"/>
      <c r="F66" s="8"/>
      <c r="G66" s="394"/>
      <c r="H66" s="394"/>
      <c r="I66" s="497"/>
      <c r="J66" s="497"/>
      <c r="K66" s="394"/>
      <c r="L66" s="497"/>
      <c r="M66" s="497"/>
      <c r="N66" s="394"/>
      <c r="O66" s="394"/>
      <c r="P66" s="394"/>
      <c r="Q66" s="394"/>
      <c r="R66" s="394"/>
      <c r="S66" s="394"/>
      <c r="T66" s="394"/>
      <c r="U66" s="394"/>
      <c r="V66" s="394"/>
      <c r="W66" s="394"/>
      <c r="X66" s="394"/>
      <c r="Y66" s="23"/>
      <c r="Z66" s="23"/>
      <c r="AA66" s="23"/>
      <c r="AB66" s="23"/>
      <c r="AC66" s="23"/>
      <c r="AD66" s="23"/>
      <c r="AE66" s="23"/>
      <c r="AF66" s="23"/>
      <c r="AG66" s="23"/>
      <c r="AH66" s="23"/>
    </row>
    <row r="67" spans="3:34" ht="15.75" customHeight="1">
      <c r="C67" s="456"/>
      <c r="D67" s="459"/>
      <c r="E67" s="459"/>
      <c r="F67" s="8"/>
      <c r="G67" s="394"/>
      <c r="H67" s="394"/>
      <c r="I67" s="497"/>
      <c r="J67" s="497"/>
      <c r="K67" s="394"/>
      <c r="L67" s="497"/>
      <c r="M67" s="497"/>
      <c r="N67" s="394"/>
      <c r="O67" s="394"/>
      <c r="P67" s="394"/>
      <c r="Q67" s="394"/>
      <c r="R67" s="394"/>
      <c r="S67" s="394"/>
      <c r="T67" s="394"/>
      <c r="U67" s="394"/>
      <c r="V67" s="394"/>
      <c r="W67" s="394"/>
      <c r="X67" s="394"/>
      <c r="Y67" s="23"/>
      <c r="Z67" s="23"/>
      <c r="AA67" s="23"/>
      <c r="AB67" s="23"/>
      <c r="AC67" s="23"/>
      <c r="AD67" s="23"/>
      <c r="AE67" s="23"/>
      <c r="AF67" s="23"/>
      <c r="AG67" s="23"/>
      <c r="AH67" s="23"/>
    </row>
    <row r="68" spans="3:34" ht="15.75" customHeight="1">
      <c r="C68" s="456"/>
      <c r="D68" s="459"/>
      <c r="E68" s="459"/>
      <c r="F68" s="8"/>
      <c r="G68" s="394"/>
      <c r="H68" s="394"/>
      <c r="I68" s="497"/>
      <c r="J68" s="497"/>
      <c r="K68" s="394"/>
      <c r="L68" s="497"/>
      <c r="M68" s="497"/>
      <c r="N68" s="394"/>
      <c r="O68" s="394"/>
      <c r="P68" s="394"/>
      <c r="Q68" s="394"/>
      <c r="R68" s="394"/>
      <c r="S68" s="394"/>
      <c r="T68" s="394"/>
      <c r="U68" s="394"/>
      <c r="V68" s="394"/>
      <c r="W68" s="394"/>
      <c r="X68" s="394"/>
      <c r="Y68" s="23"/>
      <c r="Z68" s="23"/>
      <c r="AA68" s="23"/>
      <c r="AB68" s="23"/>
      <c r="AC68" s="23"/>
      <c r="AD68" s="23"/>
      <c r="AE68" s="23"/>
      <c r="AF68" s="23"/>
      <c r="AG68" s="23"/>
      <c r="AH68" s="23"/>
    </row>
    <row r="69" spans="3:34" ht="15.75" customHeight="1">
      <c r="C69" s="456"/>
      <c r="D69" s="459"/>
      <c r="E69" s="459"/>
      <c r="F69" s="8"/>
      <c r="G69" s="394"/>
      <c r="H69" s="394"/>
      <c r="I69" s="497"/>
      <c r="J69" s="497"/>
      <c r="K69" s="394"/>
      <c r="L69" s="497"/>
      <c r="M69" s="497"/>
      <c r="N69" s="394"/>
      <c r="O69" s="394"/>
      <c r="P69" s="394"/>
      <c r="Q69" s="394"/>
      <c r="R69" s="394"/>
      <c r="S69" s="394"/>
      <c r="T69" s="394"/>
      <c r="U69" s="394"/>
      <c r="V69" s="394"/>
      <c r="W69" s="394"/>
      <c r="X69" s="394"/>
      <c r="Y69" s="23"/>
      <c r="Z69" s="23"/>
      <c r="AA69" s="23"/>
      <c r="AB69" s="23"/>
      <c r="AC69" s="23"/>
      <c r="AD69" s="23"/>
      <c r="AE69" s="23"/>
      <c r="AF69" s="23"/>
      <c r="AG69" s="23"/>
      <c r="AH69" s="23"/>
    </row>
    <row r="70" spans="3:34" ht="15.75" customHeight="1">
      <c r="C70" s="456"/>
      <c r="D70" s="459"/>
      <c r="E70" s="459"/>
      <c r="F70" s="8"/>
      <c r="G70" s="394"/>
      <c r="H70" s="394"/>
      <c r="I70" s="497"/>
      <c r="J70" s="497"/>
      <c r="K70" s="394"/>
      <c r="L70" s="497"/>
      <c r="M70" s="497"/>
      <c r="N70" s="394"/>
      <c r="O70" s="394"/>
      <c r="P70" s="394"/>
      <c r="Q70" s="394"/>
      <c r="R70" s="394"/>
      <c r="S70" s="394"/>
      <c r="T70" s="394"/>
      <c r="U70" s="394"/>
      <c r="V70" s="394"/>
      <c r="W70" s="394"/>
      <c r="X70" s="394"/>
      <c r="Y70" s="23"/>
      <c r="Z70" s="23"/>
      <c r="AA70" s="23"/>
      <c r="AB70" s="23"/>
      <c r="AC70" s="23"/>
      <c r="AD70" s="23"/>
      <c r="AE70" s="23"/>
      <c r="AF70" s="23"/>
      <c r="AG70" s="23"/>
      <c r="AH70" s="23"/>
    </row>
    <row r="71" spans="3:34" ht="15.75" customHeight="1">
      <c r="C71" s="456"/>
      <c r="D71" s="459"/>
      <c r="E71" s="459"/>
      <c r="F71" s="8"/>
      <c r="G71" s="394"/>
      <c r="H71" s="394"/>
      <c r="I71" s="497"/>
      <c r="J71" s="497"/>
      <c r="K71" s="394"/>
      <c r="L71" s="497"/>
      <c r="M71" s="497"/>
      <c r="N71" s="394"/>
      <c r="O71" s="394"/>
      <c r="P71" s="394"/>
      <c r="Q71" s="394"/>
      <c r="R71" s="394"/>
      <c r="S71" s="394"/>
      <c r="T71" s="394"/>
      <c r="U71" s="394"/>
      <c r="V71" s="394"/>
      <c r="W71" s="394"/>
      <c r="X71" s="394"/>
      <c r="Y71" s="23"/>
      <c r="Z71" s="23"/>
      <c r="AA71" s="23"/>
      <c r="AB71" s="23"/>
      <c r="AC71" s="23"/>
      <c r="AD71" s="23"/>
      <c r="AE71" s="23"/>
      <c r="AF71" s="23"/>
      <c r="AG71" s="23"/>
      <c r="AH71" s="23"/>
    </row>
    <row r="72" spans="3:34" ht="15.75" customHeight="1">
      <c r="C72" s="456"/>
      <c r="D72" s="459"/>
      <c r="E72" s="459"/>
      <c r="F72" s="8"/>
      <c r="G72" s="394"/>
      <c r="H72" s="394"/>
      <c r="I72" s="497"/>
      <c r="J72" s="497"/>
      <c r="K72" s="394"/>
      <c r="L72" s="497"/>
      <c r="M72" s="497"/>
      <c r="N72" s="394"/>
      <c r="O72" s="394"/>
      <c r="P72" s="394"/>
      <c r="Q72" s="394"/>
      <c r="R72" s="394"/>
      <c r="S72" s="394"/>
      <c r="T72" s="394"/>
      <c r="U72" s="394"/>
      <c r="V72" s="394"/>
      <c r="W72" s="394"/>
      <c r="X72" s="394"/>
      <c r="Y72" s="23"/>
      <c r="Z72" s="23"/>
      <c r="AA72" s="23"/>
      <c r="AB72" s="23"/>
      <c r="AC72" s="23"/>
      <c r="AD72" s="23"/>
      <c r="AE72" s="23"/>
      <c r="AF72" s="23"/>
      <c r="AG72" s="23"/>
      <c r="AH72" s="23"/>
    </row>
    <row r="73" spans="3:34" ht="15.75" customHeight="1">
      <c r="C73" s="456"/>
      <c r="D73" s="459"/>
      <c r="E73" s="459"/>
      <c r="F73" s="8"/>
      <c r="G73" s="394"/>
      <c r="H73" s="394"/>
      <c r="I73" s="497"/>
      <c r="J73" s="497"/>
      <c r="K73" s="394"/>
      <c r="L73" s="497"/>
      <c r="M73" s="497"/>
      <c r="N73" s="394"/>
      <c r="O73" s="394"/>
      <c r="P73" s="394"/>
      <c r="Q73" s="394"/>
      <c r="R73" s="394"/>
      <c r="S73" s="394"/>
      <c r="T73" s="394"/>
      <c r="U73" s="394"/>
      <c r="V73" s="394"/>
      <c r="W73" s="394"/>
      <c r="X73" s="394"/>
      <c r="Y73" s="23"/>
      <c r="Z73" s="23"/>
      <c r="AA73" s="23"/>
      <c r="AB73" s="23"/>
      <c r="AC73" s="23"/>
      <c r="AD73" s="23"/>
      <c r="AE73" s="23"/>
      <c r="AF73" s="23"/>
      <c r="AG73" s="23"/>
      <c r="AH73" s="23"/>
    </row>
    <row r="74" spans="3:34" ht="15.75" customHeight="1">
      <c r="C74" s="456"/>
      <c r="D74" s="459"/>
      <c r="E74" s="459"/>
      <c r="F74" s="8"/>
      <c r="G74" s="394"/>
      <c r="H74" s="394"/>
      <c r="I74" s="497"/>
      <c r="J74" s="497"/>
      <c r="K74" s="394"/>
      <c r="L74" s="497"/>
      <c r="M74" s="497"/>
      <c r="N74" s="394"/>
      <c r="O74" s="394"/>
      <c r="P74" s="394"/>
      <c r="Q74" s="394"/>
      <c r="R74" s="394"/>
      <c r="S74" s="394"/>
      <c r="T74" s="394"/>
      <c r="U74" s="394"/>
      <c r="V74" s="394"/>
      <c r="W74" s="394"/>
      <c r="X74" s="394"/>
      <c r="Y74" s="23"/>
      <c r="Z74" s="23"/>
      <c r="AA74" s="23"/>
      <c r="AB74" s="23"/>
      <c r="AC74" s="23"/>
      <c r="AD74" s="23"/>
      <c r="AE74" s="23"/>
      <c r="AF74" s="23"/>
      <c r="AG74" s="23"/>
      <c r="AH74" s="23"/>
    </row>
    <row r="75" spans="3:34" ht="15.75" customHeight="1">
      <c r="C75" s="456"/>
      <c r="D75" s="459"/>
      <c r="E75" s="459"/>
      <c r="F75" s="8"/>
      <c r="G75" s="394"/>
      <c r="H75" s="394"/>
      <c r="I75" s="497"/>
      <c r="J75" s="497"/>
      <c r="K75" s="394"/>
      <c r="L75" s="497"/>
      <c r="M75" s="497"/>
      <c r="N75" s="394"/>
      <c r="O75" s="394"/>
      <c r="P75" s="394"/>
      <c r="Q75" s="394"/>
      <c r="R75" s="394"/>
      <c r="S75" s="394"/>
      <c r="T75" s="394"/>
      <c r="U75" s="394"/>
      <c r="V75" s="394"/>
      <c r="W75" s="394"/>
      <c r="X75" s="394"/>
      <c r="Y75" s="23"/>
      <c r="Z75" s="23"/>
      <c r="AA75" s="23"/>
      <c r="AB75" s="23"/>
      <c r="AC75" s="23"/>
      <c r="AD75" s="23"/>
      <c r="AE75" s="23"/>
      <c r="AF75" s="23"/>
      <c r="AG75" s="23"/>
      <c r="AH75" s="23"/>
    </row>
    <row r="76" spans="3:34" ht="15.75" customHeight="1">
      <c r="C76" s="456"/>
      <c r="D76" s="459"/>
      <c r="E76" s="459"/>
      <c r="F76" s="8"/>
      <c r="G76" s="394"/>
      <c r="H76" s="394"/>
      <c r="I76" s="497"/>
      <c r="J76" s="497"/>
      <c r="K76" s="394"/>
      <c r="L76" s="497"/>
      <c r="M76" s="497"/>
      <c r="N76" s="394"/>
      <c r="O76" s="394"/>
      <c r="P76" s="394"/>
      <c r="Q76" s="394"/>
      <c r="R76" s="394"/>
      <c r="S76" s="394"/>
      <c r="T76" s="394"/>
      <c r="U76" s="394"/>
      <c r="V76" s="394"/>
      <c r="W76" s="394"/>
      <c r="X76" s="394"/>
      <c r="Y76" s="23"/>
      <c r="Z76" s="23"/>
      <c r="AA76" s="23"/>
      <c r="AB76" s="23"/>
      <c r="AC76" s="23"/>
      <c r="AD76" s="23"/>
      <c r="AE76" s="23"/>
      <c r="AF76" s="23"/>
      <c r="AG76" s="23"/>
      <c r="AH76" s="23"/>
    </row>
    <row r="77" spans="3:34" ht="15.75" customHeight="1">
      <c r="C77" s="456"/>
      <c r="D77" s="459"/>
      <c r="E77" s="459"/>
      <c r="F77" s="8"/>
      <c r="G77" s="394"/>
      <c r="H77" s="394"/>
      <c r="I77" s="497"/>
      <c r="J77" s="497"/>
      <c r="K77" s="394"/>
      <c r="L77" s="497"/>
      <c r="M77" s="497"/>
      <c r="N77" s="394"/>
      <c r="O77" s="394"/>
      <c r="P77" s="394"/>
      <c r="Q77" s="394"/>
      <c r="R77" s="394"/>
      <c r="S77" s="394"/>
      <c r="T77" s="394"/>
      <c r="U77" s="394"/>
      <c r="V77" s="394"/>
      <c r="W77" s="394"/>
      <c r="X77" s="394"/>
      <c r="Y77" s="23"/>
      <c r="Z77" s="23"/>
      <c r="AA77" s="23"/>
      <c r="AB77" s="23"/>
      <c r="AC77" s="23"/>
      <c r="AD77" s="23"/>
      <c r="AE77" s="23"/>
      <c r="AF77" s="23"/>
      <c r="AG77" s="23"/>
      <c r="AH77" s="23"/>
    </row>
    <row r="78" spans="3:34" ht="15.75" customHeight="1">
      <c r="C78" s="456"/>
      <c r="D78" s="459"/>
      <c r="E78" s="459"/>
      <c r="F78" s="8"/>
      <c r="G78" s="394"/>
      <c r="H78" s="394"/>
      <c r="I78" s="497"/>
      <c r="J78" s="497"/>
      <c r="K78" s="394"/>
      <c r="L78" s="497"/>
      <c r="M78" s="497"/>
      <c r="N78" s="394"/>
      <c r="O78" s="394"/>
      <c r="P78" s="394"/>
      <c r="Q78" s="394"/>
      <c r="R78" s="394"/>
      <c r="S78" s="394"/>
      <c r="T78" s="394"/>
      <c r="U78" s="394"/>
      <c r="V78" s="394"/>
      <c r="W78" s="394"/>
      <c r="X78" s="394"/>
      <c r="Y78" s="23"/>
      <c r="Z78" s="23"/>
      <c r="AA78" s="23"/>
      <c r="AB78" s="23"/>
      <c r="AC78" s="23"/>
      <c r="AD78" s="23"/>
      <c r="AE78" s="23"/>
      <c r="AF78" s="23"/>
      <c r="AG78" s="23"/>
      <c r="AH78" s="23"/>
    </row>
    <row r="79" spans="3:34" ht="15.75" customHeight="1">
      <c r="C79" s="456"/>
      <c r="D79" s="459"/>
      <c r="E79" s="459"/>
      <c r="F79" s="8"/>
      <c r="G79" s="394"/>
      <c r="H79" s="394"/>
      <c r="I79" s="497"/>
      <c r="J79" s="497"/>
      <c r="K79" s="394"/>
      <c r="L79" s="497"/>
      <c r="M79" s="497"/>
      <c r="N79" s="394"/>
      <c r="O79" s="394"/>
      <c r="P79" s="394"/>
      <c r="Q79" s="394"/>
      <c r="R79" s="394"/>
      <c r="S79" s="394"/>
      <c r="T79" s="394"/>
      <c r="U79" s="394"/>
      <c r="V79" s="394"/>
      <c r="W79" s="394"/>
      <c r="X79" s="394"/>
      <c r="Y79" s="23"/>
      <c r="Z79" s="23"/>
      <c r="AA79" s="23"/>
      <c r="AB79" s="23"/>
      <c r="AC79" s="23"/>
      <c r="AD79" s="23"/>
      <c r="AE79" s="23"/>
      <c r="AF79" s="23"/>
      <c r="AG79" s="23"/>
      <c r="AH79" s="23"/>
    </row>
    <row r="80" spans="3:34" ht="15.75" customHeight="1">
      <c r="C80" s="456"/>
      <c r="D80" s="459"/>
      <c r="E80" s="459"/>
      <c r="F80" s="8"/>
      <c r="G80" s="394"/>
      <c r="H80" s="394"/>
      <c r="I80" s="497"/>
      <c r="J80" s="497"/>
      <c r="K80" s="394"/>
      <c r="L80" s="497"/>
      <c r="M80" s="497"/>
      <c r="N80" s="394"/>
      <c r="O80" s="394"/>
      <c r="P80" s="394"/>
      <c r="Q80" s="394"/>
      <c r="R80" s="394"/>
      <c r="S80" s="394"/>
      <c r="T80" s="394"/>
      <c r="U80" s="394"/>
      <c r="V80" s="394"/>
      <c r="W80" s="394"/>
      <c r="X80" s="394"/>
      <c r="Y80" s="23"/>
      <c r="Z80" s="23"/>
      <c r="AA80" s="23"/>
      <c r="AB80" s="23"/>
      <c r="AC80" s="23"/>
      <c r="AD80" s="23"/>
      <c r="AE80" s="23"/>
      <c r="AF80" s="23"/>
      <c r="AG80" s="23"/>
      <c r="AH80" s="23"/>
    </row>
    <row r="81" spans="3:34" ht="15.75" customHeight="1">
      <c r="C81" s="456"/>
      <c r="D81" s="459"/>
      <c r="E81" s="459"/>
      <c r="F81" s="8"/>
      <c r="G81" s="394"/>
      <c r="H81" s="394"/>
      <c r="I81" s="497"/>
      <c r="J81" s="497"/>
      <c r="K81" s="394"/>
      <c r="L81" s="497"/>
      <c r="M81" s="497"/>
      <c r="N81" s="394"/>
      <c r="O81" s="394"/>
      <c r="P81" s="394"/>
      <c r="Q81" s="394"/>
      <c r="R81" s="394"/>
      <c r="S81" s="394"/>
      <c r="T81" s="394"/>
      <c r="U81" s="394"/>
      <c r="V81" s="394"/>
      <c r="W81" s="394"/>
      <c r="X81" s="394"/>
      <c r="Y81" s="23"/>
      <c r="Z81" s="23"/>
      <c r="AA81" s="23"/>
      <c r="AB81" s="23"/>
      <c r="AC81" s="23"/>
      <c r="AD81" s="23"/>
      <c r="AE81" s="23"/>
      <c r="AF81" s="23"/>
      <c r="AG81" s="23"/>
      <c r="AH81" s="23"/>
    </row>
    <row r="82" spans="3:34" ht="15.75" customHeight="1">
      <c r="C82" s="456"/>
      <c r="D82" s="459"/>
      <c r="E82" s="459"/>
      <c r="F82" s="8"/>
      <c r="G82" s="394"/>
      <c r="H82" s="394"/>
      <c r="I82" s="497"/>
      <c r="J82" s="497"/>
      <c r="K82" s="394"/>
      <c r="L82" s="497"/>
      <c r="M82" s="497"/>
      <c r="N82" s="394"/>
      <c r="O82" s="394"/>
      <c r="P82" s="394"/>
      <c r="Q82" s="394"/>
      <c r="R82" s="394"/>
      <c r="S82" s="394"/>
      <c r="T82" s="394"/>
      <c r="U82" s="394"/>
      <c r="V82" s="394"/>
      <c r="W82" s="394"/>
      <c r="X82" s="394"/>
      <c r="Y82" s="23"/>
      <c r="Z82" s="23"/>
      <c r="AA82" s="23"/>
      <c r="AB82" s="23"/>
      <c r="AC82" s="23"/>
      <c r="AD82" s="23"/>
      <c r="AE82" s="23"/>
      <c r="AF82" s="23"/>
      <c r="AG82" s="23"/>
      <c r="AH82" s="23"/>
    </row>
    <row r="83" spans="3:34" ht="15.75" customHeight="1">
      <c r="C83" s="456"/>
      <c r="D83" s="459"/>
      <c r="E83" s="459"/>
      <c r="F83" s="8"/>
      <c r="G83" s="394"/>
      <c r="H83" s="394"/>
      <c r="I83" s="497"/>
      <c r="J83" s="497"/>
      <c r="K83" s="394"/>
      <c r="L83" s="497"/>
      <c r="M83" s="497"/>
      <c r="N83" s="394"/>
      <c r="O83" s="394"/>
      <c r="P83" s="394"/>
      <c r="Q83" s="394"/>
      <c r="R83" s="394"/>
      <c r="S83" s="394"/>
      <c r="T83" s="394"/>
      <c r="U83" s="394"/>
      <c r="V83" s="394"/>
      <c r="W83" s="394"/>
      <c r="X83" s="394"/>
      <c r="Y83" s="23"/>
      <c r="Z83" s="23"/>
      <c r="AA83" s="23"/>
      <c r="AB83" s="23"/>
      <c r="AC83" s="23"/>
      <c r="AD83" s="23"/>
      <c r="AE83" s="23"/>
      <c r="AF83" s="23"/>
      <c r="AG83" s="23"/>
      <c r="AH83" s="23"/>
    </row>
    <row r="84" spans="3:34" ht="15.75" customHeight="1">
      <c r="C84" s="456"/>
      <c r="D84" s="459"/>
      <c r="E84" s="459"/>
      <c r="F84" s="8"/>
      <c r="G84" s="394"/>
      <c r="H84" s="394"/>
      <c r="I84" s="497"/>
      <c r="J84" s="497"/>
      <c r="K84" s="394"/>
      <c r="L84" s="497"/>
      <c r="M84" s="497"/>
      <c r="N84" s="394"/>
      <c r="O84" s="394"/>
      <c r="P84" s="394"/>
      <c r="Q84" s="394"/>
      <c r="R84" s="394"/>
      <c r="S84" s="394"/>
      <c r="T84" s="394"/>
      <c r="U84" s="394"/>
      <c r="V84" s="394"/>
      <c r="W84" s="394"/>
      <c r="X84" s="394"/>
      <c r="Y84" s="23"/>
      <c r="Z84" s="23"/>
      <c r="AA84" s="23"/>
      <c r="AB84" s="23"/>
      <c r="AC84" s="23"/>
      <c r="AD84" s="23"/>
      <c r="AE84" s="23"/>
      <c r="AF84" s="23"/>
      <c r="AG84" s="23"/>
      <c r="AH84" s="23"/>
    </row>
    <row r="85" spans="3:34" ht="15.75" customHeight="1">
      <c r="C85" s="456"/>
      <c r="D85" s="459"/>
      <c r="E85" s="459"/>
      <c r="F85" s="8"/>
      <c r="G85" s="394"/>
      <c r="H85" s="394"/>
      <c r="I85" s="497"/>
      <c r="J85" s="497"/>
      <c r="K85" s="394"/>
      <c r="L85" s="497"/>
      <c r="M85" s="497"/>
      <c r="N85" s="394"/>
      <c r="O85" s="394"/>
      <c r="P85" s="394"/>
      <c r="Q85" s="394"/>
      <c r="R85" s="394"/>
      <c r="S85" s="394"/>
      <c r="T85" s="394"/>
      <c r="U85" s="394"/>
      <c r="V85" s="394"/>
      <c r="W85" s="394"/>
      <c r="X85" s="394"/>
      <c r="Y85" s="23"/>
      <c r="Z85" s="23"/>
      <c r="AA85" s="23"/>
      <c r="AB85" s="23"/>
      <c r="AC85" s="23"/>
      <c r="AD85" s="23"/>
      <c r="AE85" s="23"/>
      <c r="AF85" s="23"/>
      <c r="AG85" s="23"/>
      <c r="AH85" s="23"/>
    </row>
    <row r="86" spans="3:34" ht="15.75" customHeight="1">
      <c r="C86" s="456"/>
      <c r="D86" s="459"/>
      <c r="E86" s="459"/>
      <c r="F86" s="8"/>
      <c r="G86" s="394"/>
      <c r="H86" s="394"/>
      <c r="I86" s="497"/>
      <c r="J86" s="497"/>
      <c r="K86" s="394"/>
      <c r="L86" s="497"/>
      <c r="M86" s="497"/>
      <c r="N86" s="394"/>
      <c r="O86" s="394"/>
      <c r="P86" s="394"/>
      <c r="Q86" s="394"/>
      <c r="R86" s="394"/>
      <c r="S86" s="394"/>
      <c r="T86" s="394"/>
      <c r="U86" s="394"/>
      <c r="V86" s="394"/>
      <c r="W86" s="394"/>
      <c r="X86" s="394"/>
      <c r="Y86" s="23"/>
      <c r="Z86" s="23"/>
      <c r="AA86" s="23"/>
      <c r="AB86" s="23"/>
      <c r="AC86" s="23"/>
      <c r="AD86" s="23"/>
      <c r="AE86" s="23"/>
      <c r="AF86" s="23"/>
      <c r="AG86" s="23"/>
      <c r="AH86" s="23"/>
    </row>
    <row r="87" spans="3:34" ht="15.75" customHeight="1">
      <c r="C87" s="456"/>
      <c r="D87" s="459"/>
      <c r="E87" s="459"/>
      <c r="F87" s="8"/>
      <c r="G87" s="394"/>
      <c r="H87" s="394"/>
      <c r="I87" s="497"/>
      <c r="J87" s="497"/>
      <c r="K87" s="394"/>
      <c r="L87" s="497"/>
      <c r="M87" s="497"/>
      <c r="N87" s="394"/>
      <c r="O87" s="394"/>
      <c r="P87" s="394"/>
      <c r="Q87" s="394"/>
      <c r="R87" s="394"/>
      <c r="S87" s="394"/>
      <c r="T87" s="394"/>
      <c r="U87" s="394"/>
      <c r="V87" s="394"/>
      <c r="W87" s="394"/>
      <c r="X87" s="394"/>
      <c r="Y87" s="23"/>
      <c r="Z87" s="23"/>
      <c r="AA87" s="23"/>
      <c r="AB87" s="23"/>
      <c r="AC87" s="23"/>
      <c r="AD87" s="23"/>
      <c r="AE87" s="23"/>
      <c r="AF87" s="23"/>
      <c r="AG87" s="23"/>
      <c r="AH87" s="23"/>
    </row>
    <row r="88" spans="3:34" ht="15.75" customHeight="1">
      <c r="C88" s="456"/>
      <c r="D88" s="459"/>
      <c r="E88" s="459"/>
      <c r="F88" s="8"/>
      <c r="G88" s="394"/>
      <c r="H88" s="394"/>
      <c r="I88" s="497"/>
      <c r="J88" s="497"/>
      <c r="K88" s="394"/>
      <c r="L88" s="497"/>
      <c r="M88" s="497"/>
      <c r="N88" s="394"/>
      <c r="O88" s="394"/>
      <c r="P88" s="394"/>
      <c r="Q88" s="394"/>
      <c r="R88" s="394"/>
      <c r="S88" s="394"/>
      <c r="T88" s="394"/>
      <c r="U88" s="394"/>
      <c r="V88" s="394"/>
      <c r="W88" s="394"/>
      <c r="X88" s="394"/>
      <c r="Y88" s="23"/>
      <c r="Z88" s="23"/>
      <c r="AA88" s="23"/>
      <c r="AB88" s="23"/>
      <c r="AC88" s="23"/>
      <c r="AD88" s="23"/>
      <c r="AE88" s="23"/>
      <c r="AF88" s="23"/>
      <c r="AG88" s="23"/>
      <c r="AH88" s="23"/>
    </row>
    <row r="89" spans="3:34" ht="15.75" customHeight="1">
      <c r="C89" s="456"/>
      <c r="D89" s="459"/>
      <c r="E89" s="459"/>
      <c r="F89" s="8"/>
      <c r="G89" s="394"/>
      <c r="H89" s="394"/>
      <c r="I89" s="497"/>
      <c r="J89" s="497"/>
      <c r="K89" s="394"/>
      <c r="L89" s="497"/>
      <c r="M89" s="497"/>
      <c r="N89" s="394"/>
      <c r="O89" s="394"/>
      <c r="P89" s="394"/>
      <c r="Q89" s="394"/>
      <c r="R89" s="394"/>
      <c r="S89" s="394"/>
      <c r="T89" s="394"/>
      <c r="U89" s="394"/>
      <c r="V89" s="394"/>
      <c r="W89" s="394"/>
      <c r="X89" s="394"/>
      <c r="Y89" s="23"/>
      <c r="Z89" s="23"/>
      <c r="AA89" s="23"/>
      <c r="AB89" s="23"/>
      <c r="AC89" s="23"/>
      <c r="AD89" s="23"/>
      <c r="AE89" s="23"/>
      <c r="AF89" s="23"/>
      <c r="AG89" s="23"/>
      <c r="AH89" s="23"/>
    </row>
    <row r="90" spans="3:34" ht="15.75" customHeight="1">
      <c r="C90" s="456"/>
      <c r="D90" s="459"/>
      <c r="E90" s="459"/>
      <c r="F90" s="8"/>
      <c r="G90" s="394"/>
      <c r="H90" s="394"/>
      <c r="I90" s="497"/>
      <c r="J90" s="497"/>
      <c r="K90" s="394"/>
      <c r="L90" s="497"/>
      <c r="M90" s="497"/>
      <c r="N90" s="394"/>
      <c r="O90" s="394"/>
      <c r="P90" s="394"/>
      <c r="Q90" s="394"/>
      <c r="R90" s="394"/>
      <c r="S90" s="394"/>
      <c r="T90" s="394"/>
      <c r="U90" s="394"/>
      <c r="V90" s="394"/>
      <c r="W90" s="394"/>
      <c r="X90" s="394"/>
      <c r="Y90" s="23"/>
      <c r="Z90" s="23"/>
      <c r="AA90" s="23"/>
      <c r="AB90" s="23"/>
      <c r="AC90" s="23"/>
      <c r="AD90" s="23"/>
      <c r="AE90" s="23"/>
      <c r="AF90" s="23"/>
      <c r="AG90" s="23"/>
      <c r="AH90" s="23"/>
    </row>
    <row r="91" spans="3:34" ht="15.75" customHeight="1">
      <c r="C91" s="456"/>
      <c r="D91" s="459"/>
      <c r="E91" s="459"/>
      <c r="F91" s="8"/>
      <c r="G91" s="394"/>
      <c r="H91" s="394"/>
      <c r="I91" s="497"/>
      <c r="J91" s="497"/>
      <c r="K91" s="394"/>
      <c r="L91" s="497"/>
      <c r="M91" s="497"/>
      <c r="N91" s="394"/>
      <c r="O91" s="394"/>
      <c r="P91" s="394"/>
      <c r="Q91" s="394"/>
      <c r="R91" s="394"/>
      <c r="S91" s="394"/>
      <c r="T91" s="394"/>
      <c r="U91" s="394"/>
      <c r="V91" s="394"/>
      <c r="W91" s="394"/>
      <c r="X91" s="394"/>
      <c r="Y91" s="23"/>
      <c r="Z91" s="23"/>
      <c r="AA91" s="23"/>
      <c r="AB91" s="23"/>
      <c r="AC91" s="23"/>
      <c r="AD91" s="23"/>
      <c r="AE91" s="23"/>
      <c r="AF91" s="23"/>
      <c r="AG91" s="23"/>
      <c r="AH91" s="23"/>
    </row>
    <row r="92" spans="3:34" ht="15.75" customHeight="1">
      <c r="C92" s="456"/>
      <c r="D92" s="459"/>
      <c r="E92" s="459"/>
      <c r="F92" s="8"/>
      <c r="G92" s="394"/>
      <c r="H92" s="394"/>
      <c r="I92" s="497"/>
      <c r="J92" s="497"/>
      <c r="K92" s="394"/>
      <c r="L92" s="497"/>
      <c r="M92" s="497"/>
      <c r="N92" s="394"/>
      <c r="O92" s="394"/>
      <c r="P92" s="394"/>
      <c r="Q92" s="394"/>
      <c r="R92" s="394"/>
      <c r="S92" s="394"/>
      <c r="T92" s="394"/>
      <c r="U92" s="394"/>
      <c r="V92" s="394"/>
      <c r="W92" s="394"/>
      <c r="X92" s="394"/>
      <c r="Y92" s="23"/>
      <c r="Z92" s="23"/>
      <c r="AA92" s="23"/>
      <c r="AB92" s="23"/>
      <c r="AC92" s="23"/>
      <c r="AD92" s="23"/>
      <c r="AE92" s="23"/>
      <c r="AF92" s="23"/>
      <c r="AG92" s="23"/>
      <c r="AH92" s="23"/>
    </row>
    <row r="93" spans="3:34" ht="15.75" customHeight="1">
      <c r="C93" s="456"/>
      <c r="D93" s="459"/>
      <c r="E93" s="459"/>
      <c r="F93" s="8"/>
      <c r="G93" s="394"/>
      <c r="H93" s="394"/>
      <c r="I93" s="497"/>
      <c r="J93" s="497"/>
      <c r="K93" s="394"/>
      <c r="L93" s="497"/>
      <c r="M93" s="497"/>
      <c r="N93" s="394"/>
      <c r="O93" s="394"/>
      <c r="P93" s="394"/>
      <c r="Q93" s="394"/>
      <c r="R93" s="394"/>
      <c r="S93" s="394"/>
      <c r="T93" s="394"/>
      <c r="U93" s="394"/>
      <c r="V93" s="394"/>
      <c r="W93" s="394"/>
      <c r="X93" s="394"/>
      <c r="Y93" s="23"/>
      <c r="Z93" s="23"/>
      <c r="AA93" s="23"/>
      <c r="AB93" s="23"/>
      <c r="AC93" s="23"/>
      <c r="AD93" s="23"/>
      <c r="AE93" s="23"/>
      <c r="AF93" s="23"/>
      <c r="AG93" s="23"/>
      <c r="AH93" s="23"/>
    </row>
    <row r="94" spans="3:34" ht="15.75" customHeight="1">
      <c r="C94" s="456"/>
      <c r="D94" s="459"/>
      <c r="E94" s="459"/>
      <c r="F94" s="8"/>
      <c r="G94" s="394"/>
      <c r="H94" s="394"/>
      <c r="I94" s="497"/>
      <c r="J94" s="497"/>
      <c r="K94" s="394"/>
      <c r="L94" s="497"/>
      <c r="M94" s="497"/>
      <c r="N94" s="394"/>
      <c r="O94" s="394"/>
      <c r="P94" s="394"/>
      <c r="Q94" s="394"/>
      <c r="R94" s="394"/>
      <c r="S94" s="394"/>
      <c r="T94" s="394"/>
      <c r="U94" s="394"/>
      <c r="V94" s="394"/>
      <c r="W94" s="394"/>
      <c r="X94" s="394"/>
      <c r="Y94" s="23"/>
      <c r="Z94" s="23"/>
      <c r="AA94" s="23"/>
      <c r="AB94" s="23"/>
      <c r="AC94" s="23"/>
      <c r="AD94" s="23"/>
      <c r="AE94" s="23"/>
      <c r="AF94" s="23"/>
      <c r="AG94" s="23"/>
      <c r="AH94" s="23"/>
    </row>
    <row r="95" spans="3:34" ht="15.75" customHeight="1">
      <c r="C95" s="456"/>
      <c r="D95" s="459"/>
      <c r="E95" s="459"/>
      <c r="F95" s="8"/>
      <c r="G95" s="394"/>
      <c r="H95" s="394"/>
      <c r="I95" s="497"/>
      <c r="J95" s="497"/>
      <c r="K95" s="394"/>
      <c r="L95" s="497"/>
      <c r="M95" s="497"/>
      <c r="N95" s="394"/>
      <c r="O95" s="394"/>
      <c r="P95" s="394"/>
      <c r="Q95" s="394"/>
      <c r="R95" s="394"/>
      <c r="S95" s="394"/>
      <c r="T95" s="394"/>
      <c r="U95" s="394"/>
      <c r="V95" s="394"/>
      <c r="W95" s="394"/>
      <c r="X95" s="394"/>
      <c r="Y95" s="23"/>
      <c r="Z95" s="23"/>
      <c r="AA95" s="23"/>
      <c r="AB95" s="23"/>
      <c r="AC95" s="23"/>
      <c r="AD95" s="23"/>
      <c r="AE95" s="23"/>
      <c r="AF95" s="23"/>
      <c r="AG95" s="23"/>
      <c r="AH95" s="23"/>
    </row>
    <row r="96" spans="3:34" ht="15.75" customHeight="1">
      <c r="C96" s="456"/>
      <c r="D96" s="459"/>
      <c r="E96" s="459"/>
      <c r="F96" s="8"/>
      <c r="G96" s="394"/>
      <c r="H96" s="394"/>
      <c r="I96" s="497"/>
      <c r="J96" s="497"/>
      <c r="K96" s="394"/>
      <c r="L96" s="497"/>
      <c r="M96" s="497"/>
      <c r="N96" s="394"/>
      <c r="O96" s="394"/>
      <c r="P96" s="394"/>
      <c r="Q96" s="394"/>
      <c r="R96" s="394"/>
      <c r="S96" s="394"/>
      <c r="T96" s="394"/>
      <c r="U96" s="394"/>
      <c r="V96" s="394"/>
      <c r="W96" s="394"/>
      <c r="X96" s="394"/>
      <c r="Y96" s="23"/>
      <c r="Z96" s="23"/>
      <c r="AA96" s="23"/>
      <c r="AB96" s="23"/>
      <c r="AC96" s="23"/>
      <c r="AD96" s="23"/>
      <c r="AE96" s="23"/>
      <c r="AF96" s="23"/>
      <c r="AG96" s="23"/>
      <c r="AH96" s="23"/>
    </row>
    <row r="97" spans="3:34" ht="15.75" customHeight="1">
      <c r="C97" s="456"/>
      <c r="D97" s="459"/>
      <c r="E97" s="459"/>
      <c r="F97" s="8"/>
      <c r="G97" s="394"/>
      <c r="H97" s="394"/>
      <c r="I97" s="497"/>
      <c r="J97" s="497"/>
      <c r="K97" s="394"/>
      <c r="L97" s="497"/>
      <c r="M97" s="497"/>
      <c r="N97" s="394"/>
      <c r="O97" s="394"/>
      <c r="P97" s="394"/>
      <c r="Q97" s="394"/>
      <c r="R97" s="394"/>
      <c r="S97" s="394"/>
      <c r="T97" s="394"/>
      <c r="U97" s="394"/>
      <c r="V97" s="394"/>
      <c r="W97" s="394"/>
      <c r="X97" s="394"/>
      <c r="Y97" s="23"/>
      <c r="Z97" s="23"/>
      <c r="AA97" s="23"/>
      <c r="AB97" s="23"/>
      <c r="AC97" s="23"/>
      <c r="AD97" s="23"/>
      <c r="AE97" s="23"/>
      <c r="AF97" s="23"/>
      <c r="AG97" s="23"/>
      <c r="AH97" s="23"/>
    </row>
    <row r="98" spans="3:34" ht="15.75" customHeight="1">
      <c r="C98" s="456"/>
      <c r="D98" s="459"/>
      <c r="E98" s="459"/>
      <c r="F98" s="8"/>
      <c r="G98" s="394"/>
      <c r="H98" s="394"/>
      <c r="I98" s="497"/>
      <c r="J98" s="497"/>
      <c r="K98" s="394"/>
      <c r="L98" s="497"/>
      <c r="M98" s="497"/>
      <c r="N98" s="394"/>
      <c r="O98" s="394"/>
      <c r="P98" s="394"/>
      <c r="Q98" s="394"/>
      <c r="R98" s="394"/>
      <c r="S98" s="394"/>
      <c r="T98" s="394"/>
      <c r="U98" s="394"/>
      <c r="V98" s="394"/>
      <c r="W98" s="394"/>
      <c r="X98" s="394"/>
      <c r="Y98" s="23"/>
      <c r="Z98" s="23"/>
      <c r="AA98" s="23"/>
      <c r="AB98" s="23"/>
      <c r="AC98" s="23"/>
      <c r="AD98" s="23"/>
      <c r="AE98" s="23"/>
      <c r="AF98" s="23"/>
      <c r="AG98" s="23"/>
      <c r="AH98" s="23"/>
    </row>
    <row r="99" spans="3:34" ht="15.75" customHeight="1">
      <c r="C99" s="456"/>
      <c r="D99" s="459"/>
      <c r="E99" s="459"/>
      <c r="F99" s="8"/>
      <c r="G99" s="394"/>
      <c r="H99" s="394"/>
      <c r="I99" s="497"/>
      <c r="J99" s="497"/>
      <c r="K99" s="394"/>
      <c r="L99" s="497"/>
      <c r="M99" s="497"/>
      <c r="N99" s="394"/>
      <c r="O99" s="394"/>
      <c r="P99" s="394"/>
      <c r="Q99" s="394"/>
      <c r="R99" s="394"/>
      <c r="S99" s="394"/>
      <c r="T99" s="394"/>
      <c r="U99" s="394"/>
      <c r="V99" s="394"/>
      <c r="W99" s="394"/>
      <c r="X99" s="394"/>
      <c r="Y99" s="23"/>
      <c r="Z99" s="23"/>
      <c r="AA99" s="23"/>
      <c r="AB99" s="23"/>
      <c r="AC99" s="23"/>
      <c r="AD99" s="23"/>
      <c r="AE99" s="23"/>
      <c r="AF99" s="23"/>
      <c r="AG99" s="23"/>
      <c r="AH99" s="23"/>
    </row>
    <row r="100" spans="3:34" ht="15.75" customHeight="1">
      <c r="C100" s="456"/>
      <c r="D100" s="459"/>
      <c r="E100" s="459"/>
      <c r="F100" s="8"/>
      <c r="G100" s="394"/>
      <c r="H100" s="394"/>
      <c r="I100" s="497"/>
      <c r="J100" s="497"/>
      <c r="K100" s="394"/>
      <c r="L100" s="497"/>
      <c r="M100" s="497"/>
      <c r="N100" s="394"/>
      <c r="O100" s="394"/>
      <c r="P100" s="394"/>
      <c r="Q100" s="394"/>
      <c r="R100" s="394"/>
      <c r="S100" s="394"/>
      <c r="T100" s="394"/>
      <c r="U100" s="394"/>
      <c r="V100" s="394"/>
      <c r="W100" s="394"/>
      <c r="X100" s="394"/>
      <c r="Y100" s="23"/>
      <c r="Z100" s="23"/>
      <c r="AA100" s="23"/>
      <c r="AB100" s="23"/>
      <c r="AC100" s="23"/>
      <c r="AD100" s="23"/>
      <c r="AE100" s="23"/>
      <c r="AF100" s="23"/>
      <c r="AG100" s="23"/>
      <c r="AH100" s="23"/>
    </row>
    <row r="101" spans="3:34" ht="15.75" customHeight="1">
      <c r="C101" s="456"/>
      <c r="D101" s="459"/>
      <c r="E101" s="459"/>
      <c r="F101" s="8"/>
      <c r="G101" s="394"/>
      <c r="H101" s="394"/>
      <c r="I101" s="497"/>
      <c r="J101" s="497"/>
      <c r="K101" s="394"/>
      <c r="L101" s="497"/>
      <c r="M101" s="497"/>
      <c r="N101" s="394"/>
      <c r="O101" s="394"/>
      <c r="P101" s="394"/>
      <c r="Q101" s="394"/>
      <c r="R101" s="394"/>
      <c r="S101" s="394"/>
      <c r="T101" s="394"/>
      <c r="U101" s="394"/>
      <c r="V101" s="394"/>
      <c r="W101" s="394"/>
      <c r="X101" s="394"/>
      <c r="Y101" s="23"/>
      <c r="Z101" s="23"/>
      <c r="AA101" s="23"/>
      <c r="AB101" s="23"/>
      <c r="AC101" s="23"/>
      <c r="AD101" s="23"/>
      <c r="AE101" s="23"/>
      <c r="AF101" s="23"/>
      <c r="AG101" s="23"/>
      <c r="AH101" s="23"/>
    </row>
    <row r="102" spans="3:34" ht="15.75" customHeight="1">
      <c r="C102" s="456"/>
      <c r="D102" s="459"/>
      <c r="E102" s="459"/>
      <c r="F102" s="8"/>
      <c r="G102" s="394"/>
      <c r="H102" s="394"/>
      <c r="I102" s="497"/>
      <c r="J102" s="497"/>
      <c r="K102" s="394"/>
      <c r="L102" s="497"/>
      <c r="M102" s="497"/>
      <c r="N102" s="394"/>
      <c r="O102" s="394"/>
      <c r="P102" s="394"/>
      <c r="Q102" s="394"/>
      <c r="R102" s="394"/>
      <c r="S102" s="394"/>
      <c r="T102" s="394"/>
      <c r="U102" s="394"/>
      <c r="V102" s="394"/>
      <c r="W102" s="394"/>
      <c r="X102" s="394"/>
      <c r="Y102" s="23"/>
      <c r="Z102" s="23"/>
      <c r="AA102" s="23"/>
      <c r="AB102" s="23"/>
      <c r="AC102" s="23"/>
      <c r="AD102" s="23"/>
      <c r="AE102" s="23"/>
      <c r="AF102" s="23"/>
      <c r="AG102" s="23"/>
      <c r="AH102" s="23"/>
    </row>
    <row r="103" spans="3:34" ht="15.75" customHeight="1">
      <c r="C103" s="456"/>
      <c r="D103" s="459"/>
      <c r="E103" s="459"/>
      <c r="F103" s="8"/>
      <c r="G103" s="394"/>
      <c r="H103" s="394"/>
      <c r="I103" s="497"/>
      <c r="J103" s="497"/>
      <c r="K103" s="394"/>
      <c r="L103" s="497"/>
      <c r="M103" s="497"/>
      <c r="N103" s="394"/>
      <c r="O103" s="394"/>
      <c r="P103" s="394"/>
      <c r="Q103" s="394"/>
      <c r="R103" s="394"/>
      <c r="S103" s="394"/>
      <c r="T103" s="394"/>
      <c r="U103" s="394"/>
      <c r="V103" s="394"/>
      <c r="W103" s="394"/>
      <c r="X103" s="394"/>
      <c r="Y103" s="23"/>
      <c r="Z103" s="23"/>
      <c r="AA103" s="23"/>
      <c r="AB103" s="23"/>
      <c r="AC103" s="23"/>
      <c r="AD103" s="23"/>
      <c r="AE103" s="23"/>
      <c r="AF103" s="23"/>
      <c r="AG103" s="23"/>
      <c r="AH103" s="23"/>
    </row>
    <row r="104" spans="3:34" ht="15.75" customHeight="1">
      <c r="C104" s="456"/>
      <c r="D104" s="459"/>
      <c r="E104" s="459"/>
      <c r="F104" s="8"/>
      <c r="G104" s="394"/>
      <c r="H104" s="394"/>
      <c r="I104" s="497"/>
      <c r="J104" s="497"/>
      <c r="K104" s="394"/>
      <c r="L104" s="497"/>
      <c r="M104" s="497"/>
      <c r="N104" s="394"/>
      <c r="O104" s="394"/>
      <c r="P104" s="394"/>
      <c r="Q104" s="394"/>
      <c r="R104" s="394"/>
      <c r="S104" s="394"/>
      <c r="T104" s="394"/>
      <c r="U104" s="394"/>
      <c r="V104" s="394"/>
      <c r="W104" s="394"/>
      <c r="X104" s="394"/>
      <c r="Y104" s="23"/>
      <c r="Z104" s="23"/>
      <c r="AA104" s="23"/>
      <c r="AB104" s="23"/>
      <c r="AC104" s="23"/>
      <c r="AD104" s="23"/>
      <c r="AE104" s="23"/>
      <c r="AF104" s="23"/>
      <c r="AG104" s="23"/>
      <c r="AH104" s="23"/>
    </row>
    <row r="105" spans="3:34" ht="15.75" customHeight="1">
      <c r="C105" s="456"/>
      <c r="D105" s="459"/>
      <c r="E105" s="459"/>
      <c r="F105" s="8"/>
      <c r="G105" s="394"/>
      <c r="H105" s="394"/>
      <c r="I105" s="497"/>
      <c r="J105" s="497"/>
      <c r="K105" s="394"/>
      <c r="L105" s="497"/>
      <c r="M105" s="497"/>
      <c r="N105" s="394"/>
      <c r="O105" s="394"/>
      <c r="P105" s="394"/>
      <c r="Q105" s="394"/>
      <c r="R105" s="394"/>
      <c r="S105" s="394"/>
      <c r="T105" s="394"/>
      <c r="U105" s="394"/>
      <c r="V105" s="394"/>
      <c r="W105" s="394"/>
      <c r="X105" s="394"/>
      <c r="Y105" s="23"/>
      <c r="Z105" s="23"/>
      <c r="AA105" s="23"/>
      <c r="AB105" s="23"/>
      <c r="AC105" s="23"/>
      <c r="AD105" s="23"/>
      <c r="AE105" s="23"/>
      <c r="AF105" s="23"/>
      <c r="AG105" s="23"/>
      <c r="AH105" s="23"/>
    </row>
    <row r="106" spans="3:34" ht="15.75" customHeight="1">
      <c r="C106" s="456"/>
      <c r="D106" s="459"/>
      <c r="E106" s="459"/>
      <c r="F106" s="8"/>
      <c r="G106" s="394"/>
      <c r="H106" s="394"/>
      <c r="I106" s="497"/>
      <c r="J106" s="497"/>
      <c r="K106" s="394"/>
      <c r="L106" s="497"/>
      <c r="M106" s="497"/>
      <c r="N106" s="394"/>
      <c r="O106" s="394"/>
      <c r="P106" s="394"/>
      <c r="Q106" s="394"/>
      <c r="R106" s="394"/>
      <c r="S106" s="394"/>
      <c r="T106" s="394"/>
      <c r="U106" s="394"/>
      <c r="V106" s="394"/>
      <c r="W106" s="394"/>
      <c r="X106" s="394"/>
      <c r="Y106" s="23"/>
      <c r="Z106" s="23"/>
      <c r="AA106" s="23"/>
      <c r="AB106" s="23"/>
      <c r="AC106" s="23"/>
      <c r="AD106" s="23"/>
      <c r="AE106" s="23"/>
      <c r="AF106" s="23"/>
      <c r="AG106" s="23"/>
      <c r="AH106" s="23"/>
    </row>
    <row r="107" spans="3:34" ht="15.75" customHeight="1">
      <c r="C107" s="456"/>
      <c r="D107" s="459"/>
      <c r="E107" s="459"/>
      <c r="F107" s="8"/>
      <c r="G107" s="394"/>
      <c r="H107" s="394"/>
      <c r="I107" s="497"/>
      <c r="J107" s="497"/>
      <c r="K107" s="394"/>
      <c r="L107" s="497"/>
      <c r="M107" s="497"/>
      <c r="N107" s="394"/>
      <c r="O107" s="394"/>
      <c r="P107" s="394"/>
      <c r="Q107" s="394"/>
      <c r="R107" s="394"/>
      <c r="S107" s="394"/>
      <c r="T107" s="394"/>
      <c r="U107" s="394"/>
      <c r="V107" s="394"/>
      <c r="W107" s="394"/>
      <c r="X107" s="394"/>
      <c r="Y107" s="23"/>
      <c r="Z107" s="23"/>
      <c r="AA107" s="23"/>
      <c r="AB107" s="23"/>
      <c r="AC107" s="23"/>
      <c r="AD107" s="23"/>
      <c r="AE107" s="23"/>
      <c r="AF107" s="23"/>
      <c r="AG107" s="23"/>
      <c r="AH107" s="23"/>
    </row>
    <row r="108" spans="3:34" ht="15.75" customHeight="1">
      <c r="C108" s="456"/>
      <c r="D108" s="459"/>
      <c r="E108" s="459"/>
      <c r="F108" s="8"/>
      <c r="G108" s="394"/>
      <c r="H108" s="394"/>
      <c r="I108" s="497"/>
      <c r="J108" s="497"/>
      <c r="K108" s="394"/>
      <c r="L108" s="497"/>
      <c r="M108" s="497"/>
      <c r="N108" s="394"/>
      <c r="O108" s="394"/>
      <c r="P108" s="394"/>
      <c r="Q108" s="394"/>
      <c r="R108" s="394"/>
      <c r="S108" s="394"/>
      <c r="T108" s="394"/>
      <c r="U108" s="394"/>
      <c r="V108" s="394"/>
      <c r="W108" s="394"/>
      <c r="X108" s="394"/>
      <c r="Y108" s="23"/>
      <c r="Z108" s="23"/>
      <c r="AA108" s="23"/>
      <c r="AB108" s="23"/>
      <c r="AC108" s="23"/>
      <c r="AD108" s="23"/>
      <c r="AE108" s="23"/>
      <c r="AF108" s="23"/>
      <c r="AG108" s="23"/>
      <c r="AH108" s="23"/>
    </row>
    <row r="109" spans="3:34" ht="15.75" customHeight="1">
      <c r="C109" s="456"/>
      <c r="D109" s="459"/>
      <c r="E109" s="459"/>
      <c r="F109" s="8"/>
      <c r="G109" s="394"/>
      <c r="H109" s="394"/>
      <c r="I109" s="497"/>
      <c r="J109" s="497"/>
      <c r="K109" s="394"/>
      <c r="L109" s="497"/>
      <c r="M109" s="497"/>
      <c r="N109" s="394"/>
      <c r="O109" s="394"/>
      <c r="P109" s="394"/>
      <c r="Q109" s="394"/>
      <c r="R109" s="394"/>
      <c r="S109" s="394"/>
      <c r="T109" s="394"/>
      <c r="U109" s="394"/>
      <c r="V109" s="394"/>
      <c r="W109" s="394"/>
      <c r="X109" s="394"/>
      <c r="Y109" s="23"/>
      <c r="Z109" s="23"/>
      <c r="AA109" s="23"/>
      <c r="AB109" s="23"/>
      <c r="AC109" s="23"/>
      <c r="AD109" s="23"/>
      <c r="AE109" s="23"/>
      <c r="AF109" s="23"/>
      <c r="AG109" s="23"/>
      <c r="AH109" s="23"/>
    </row>
    <row r="110" spans="3:34" ht="15.75" customHeight="1">
      <c r="C110" s="456"/>
      <c r="D110" s="459"/>
      <c r="E110" s="459"/>
      <c r="F110" s="8"/>
      <c r="G110" s="394"/>
      <c r="H110" s="394"/>
      <c r="I110" s="497"/>
      <c r="J110" s="497"/>
      <c r="K110" s="394"/>
      <c r="L110" s="497"/>
      <c r="M110" s="497"/>
      <c r="N110" s="394"/>
      <c r="O110" s="394"/>
      <c r="P110" s="394"/>
      <c r="Q110" s="394"/>
      <c r="R110" s="394"/>
      <c r="S110" s="394"/>
      <c r="T110" s="394"/>
      <c r="U110" s="394"/>
      <c r="V110" s="394"/>
      <c r="W110" s="394"/>
      <c r="X110" s="394"/>
      <c r="Y110" s="23"/>
      <c r="Z110" s="23"/>
      <c r="AA110" s="23"/>
      <c r="AB110" s="23"/>
      <c r="AC110" s="23"/>
      <c r="AD110" s="23"/>
      <c r="AE110" s="23"/>
      <c r="AF110" s="23"/>
      <c r="AG110" s="23"/>
      <c r="AH110" s="23"/>
    </row>
    <row r="111" spans="3:34" ht="15.75" customHeight="1">
      <c r="C111" s="456"/>
      <c r="D111" s="459"/>
      <c r="E111" s="459"/>
      <c r="F111" s="8"/>
      <c r="G111" s="394"/>
      <c r="H111" s="394"/>
      <c r="I111" s="497"/>
      <c r="J111" s="497"/>
      <c r="K111" s="394"/>
      <c r="L111" s="497"/>
      <c r="M111" s="497"/>
      <c r="N111" s="394"/>
      <c r="O111" s="394"/>
      <c r="P111" s="394"/>
      <c r="Q111" s="394"/>
      <c r="R111" s="394"/>
      <c r="S111" s="394"/>
      <c r="T111" s="394"/>
      <c r="U111" s="394"/>
      <c r="V111" s="394"/>
      <c r="W111" s="394"/>
      <c r="X111" s="394"/>
      <c r="Y111" s="23"/>
      <c r="Z111" s="23"/>
      <c r="AA111" s="23"/>
      <c r="AB111" s="23"/>
      <c r="AC111" s="23"/>
      <c r="AD111" s="23"/>
      <c r="AE111" s="23"/>
      <c r="AF111" s="23"/>
      <c r="AG111" s="23"/>
      <c r="AH111" s="23"/>
    </row>
    <row r="112" spans="3:34" ht="15.75" customHeight="1">
      <c r="C112" s="456"/>
      <c r="D112" s="459"/>
      <c r="E112" s="459"/>
      <c r="F112" s="8"/>
      <c r="G112" s="394"/>
      <c r="H112" s="394"/>
      <c r="I112" s="497"/>
      <c r="J112" s="497"/>
      <c r="K112" s="394"/>
      <c r="L112" s="497"/>
      <c r="M112" s="497"/>
      <c r="N112" s="394"/>
      <c r="O112" s="394"/>
      <c r="P112" s="394"/>
      <c r="Q112" s="394"/>
      <c r="R112" s="394"/>
      <c r="S112" s="394"/>
      <c r="T112" s="394"/>
      <c r="U112" s="394"/>
      <c r="V112" s="394"/>
      <c r="W112" s="394"/>
      <c r="X112" s="394"/>
      <c r="Y112" s="23"/>
      <c r="Z112" s="23"/>
      <c r="AA112" s="23"/>
      <c r="AB112" s="23"/>
      <c r="AC112" s="23"/>
      <c r="AD112" s="23"/>
      <c r="AE112" s="23"/>
      <c r="AF112" s="23"/>
      <c r="AG112" s="23"/>
      <c r="AH112" s="23"/>
    </row>
    <row r="113" spans="3:34" ht="15.75" customHeight="1">
      <c r="C113" s="456"/>
      <c r="D113" s="459"/>
      <c r="E113" s="459"/>
      <c r="F113" s="8"/>
      <c r="G113" s="394"/>
      <c r="H113" s="394"/>
      <c r="I113" s="497"/>
      <c r="J113" s="497"/>
      <c r="K113" s="394"/>
      <c r="L113" s="497"/>
      <c r="M113" s="497"/>
      <c r="N113" s="394"/>
      <c r="O113" s="394"/>
      <c r="P113" s="394"/>
      <c r="Q113" s="394"/>
      <c r="R113" s="394"/>
      <c r="S113" s="394"/>
      <c r="T113" s="394"/>
      <c r="U113" s="394"/>
      <c r="V113" s="394"/>
      <c r="W113" s="394"/>
      <c r="X113" s="394"/>
      <c r="Y113" s="23"/>
      <c r="Z113" s="23"/>
      <c r="AA113" s="23"/>
      <c r="AB113" s="23"/>
      <c r="AC113" s="23"/>
      <c r="AD113" s="23"/>
      <c r="AE113" s="23"/>
      <c r="AF113" s="23"/>
      <c r="AG113" s="23"/>
      <c r="AH113" s="23"/>
    </row>
    <row r="114" spans="3:34" ht="15.75" customHeight="1">
      <c r="C114" s="456"/>
      <c r="D114" s="459"/>
      <c r="E114" s="459"/>
      <c r="F114" s="8"/>
      <c r="G114" s="394"/>
      <c r="H114" s="394"/>
      <c r="I114" s="497"/>
      <c r="J114" s="497"/>
      <c r="K114" s="394"/>
      <c r="L114" s="497"/>
      <c r="M114" s="497"/>
      <c r="N114" s="394"/>
      <c r="O114" s="394"/>
      <c r="P114" s="394"/>
      <c r="Q114" s="394"/>
      <c r="R114" s="394"/>
      <c r="S114" s="394"/>
      <c r="T114" s="394"/>
      <c r="U114" s="394"/>
      <c r="V114" s="394"/>
      <c r="W114" s="394"/>
      <c r="X114" s="394"/>
      <c r="Y114" s="23"/>
      <c r="Z114" s="23"/>
      <c r="AA114" s="23"/>
      <c r="AB114" s="23"/>
      <c r="AC114" s="23"/>
      <c r="AD114" s="23"/>
      <c r="AE114" s="23"/>
      <c r="AF114" s="23"/>
      <c r="AG114" s="23"/>
      <c r="AH114" s="23"/>
    </row>
    <row r="115" spans="3:34" ht="15.75" customHeight="1">
      <c r="C115" s="456"/>
      <c r="D115" s="459"/>
      <c r="E115" s="459"/>
      <c r="F115" s="8"/>
      <c r="G115" s="394"/>
      <c r="H115" s="394"/>
      <c r="I115" s="497"/>
      <c r="J115" s="497"/>
      <c r="K115" s="394"/>
      <c r="L115" s="497"/>
      <c r="M115" s="497"/>
      <c r="N115" s="394"/>
      <c r="O115" s="394"/>
      <c r="P115" s="394"/>
      <c r="Q115" s="394"/>
      <c r="R115" s="394"/>
      <c r="S115" s="394"/>
      <c r="T115" s="394"/>
      <c r="U115" s="394"/>
      <c r="V115" s="394"/>
      <c r="W115" s="394"/>
      <c r="X115" s="394"/>
      <c r="Y115" s="23"/>
      <c r="Z115" s="23"/>
      <c r="AA115" s="23"/>
      <c r="AB115" s="23"/>
      <c r="AC115" s="23"/>
      <c r="AD115" s="23"/>
      <c r="AE115" s="23"/>
      <c r="AF115" s="23"/>
      <c r="AG115" s="23"/>
      <c r="AH115" s="23"/>
    </row>
    <row r="116" spans="3:34" ht="15.75" customHeight="1">
      <c r="C116" s="456"/>
      <c r="D116" s="459"/>
      <c r="E116" s="459"/>
      <c r="F116" s="8"/>
      <c r="G116" s="394"/>
      <c r="H116" s="394"/>
      <c r="I116" s="497"/>
      <c r="J116" s="497"/>
      <c r="K116" s="394"/>
      <c r="L116" s="497"/>
      <c r="M116" s="497"/>
      <c r="N116" s="394"/>
      <c r="O116" s="394"/>
      <c r="P116" s="394"/>
      <c r="Q116" s="394"/>
      <c r="R116" s="394"/>
      <c r="S116" s="394"/>
      <c r="T116" s="394"/>
      <c r="U116" s="394"/>
      <c r="V116" s="394"/>
      <c r="W116" s="394"/>
      <c r="X116" s="394"/>
      <c r="Y116" s="23"/>
      <c r="Z116" s="23"/>
      <c r="AA116" s="23"/>
      <c r="AB116" s="23"/>
      <c r="AC116" s="23"/>
      <c r="AD116" s="23"/>
      <c r="AE116" s="23"/>
      <c r="AF116" s="23"/>
      <c r="AG116" s="23"/>
      <c r="AH116" s="23"/>
    </row>
    <row r="117" spans="3:34" ht="15.75" customHeight="1">
      <c r="C117" s="456"/>
      <c r="D117" s="459"/>
      <c r="E117" s="459"/>
      <c r="F117" s="8"/>
      <c r="G117" s="394"/>
      <c r="H117" s="394"/>
      <c r="I117" s="497"/>
      <c r="J117" s="497"/>
      <c r="K117" s="394"/>
      <c r="L117" s="497"/>
      <c r="M117" s="497"/>
      <c r="N117" s="394"/>
      <c r="O117" s="394"/>
      <c r="P117" s="394"/>
      <c r="Q117" s="394"/>
      <c r="R117" s="394"/>
      <c r="S117" s="394"/>
      <c r="T117" s="394"/>
      <c r="U117" s="394"/>
      <c r="V117" s="394"/>
      <c r="W117" s="394"/>
      <c r="X117" s="394"/>
      <c r="Y117" s="23"/>
      <c r="Z117" s="23"/>
      <c r="AA117" s="23"/>
      <c r="AB117" s="23"/>
      <c r="AC117" s="23"/>
      <c r="AD117" s="23"/>
      <c r="AE117" s="23"/>
      <c r="AF117" s="23"/>
      <c r="AG117" s="23"/>
      <c r="AH117" s="23"/>
    </row>
    <row r="118" spans="3:34" ht="15.75" customHeight="1">
      <c r="C118" s="456"/>
      <c r="D118" s="459"/>
      <c r="E118" s="459"/>
      <c r="F118" s="8"/>
      <c r="G118" s="394"/>
      <c r="H118" s="394"/>
      <c r="I118" s="497"/>
      <c r="J118" s="497"/>
      <c r="K118" s="394"/>
      <c r="L118" s="497"/>
      <c r="M118" s="497"/>
      <c r="N118" s="394"/>
      <c r="O118" s="394"/>
      <c r="P118" s="394"/>
      <c r="Q118" s="394"/>
      <c r="R118" s="394"/>
      <c r="S118" s="394"/>
      <c r="T118" s="394"/>
      <c r="U118" s="394"/>
      <c r="V118" s="394"/>
      <c r="W118" s="394"/>
      <c r="X118" s="394"/>
      <c r="Y118" s="23"/>
      <c r="Z118" s="23"/>
      <c r="AA118" s="23"/>
      <c r="AB118" s="23"/>
      <c r="AC118" s="23"/>
      <c r="AD118" s="23"/>
      <c r="AE118" s="23"/>
      <c r="AF118" s="23"/>
      <c r="AG118" s="23"/>
      <c r="AH118" s="23"/>
    </row>
    <row r="119" spans="3:34" ht="15.75" customHeight="1">
      <c r="C119" s="456"/>
      <c r="D119" s="459"/>
      <c r="E119" s="459"/>
      <c r="F119" s="8"/>
      <c r="G119" s="394"/>
      <c r="H119" s="394"/>
      <c r="I119" s="497"/>
      <c r="J119" s="497"/>
      <c r="K119" s="394"/>
      <c r="L119" s="497"/>
      <c r="M119" s="497"/>
      <c r="N119" s="394"/>
      <c r="O119" s="394"/>
      <c r="P119" s="394"/>
      <c r="Q119" s="394"/>
      <c r="R119" s="394"/>
      <c r="S119" s="394"/>
      <c r="T119" s="394"/>
      <c r="U119" s="394"/>
      <c r="V119" s="394"/>
      <c r="W119" s="394"/>
      <c r="X119" s="394"/>
      <c r="Y119" s="23"/>
      <c r="Z119" s="23"/>
      <c r="AA119" s="23"/>
      <c r="AB119" s="23"/>
      <c r="AC119" s="23"/>
      <c r="AD119" s="23"/>
      <c r="AE119" s="23"/>
      <c r="AF119" s="23"/>
      <c r="AG119" s="23"/>
      <c r="AH119" s="23"/>
    </row>
    <row r="120" spans="3:34" ht="15.75" customHeight="1">
      <c r="C120" s="456"/>
      <c r="D120" s="459"/>
      <c r="E120" s="459"/>
      <c r="F120" s="8"/>
      <c r="G120" s="394"/>
      <c r="H120" s="394"/>
      <c r="I120" s="497"/>
      <c r="J120" s="497"/>
      <c r="K120" s="394"/>
      <c r="L120" s="497"/>
      <c r="M120" s="497"/>
      <c r="N120" s="394"/>
      <c r="O120" s="394"/>
      <c r="P120" s="394"/>
      <c r="Q120" s="394"/>
      <c r="R120" s="394"/>
      <c r="S120" s="394"/>
      <c r="T120" s="394"/>
      <c r="U120" s="394"/>
      <c r="V120" s="394"/>
      <c r="W120" s="394"/>
      <c r="X120" s="394"/>
      <c r="Y120" s="23"/>
      <c r="Z120" s="23"/>
      <c r="AA120" s="23"/>
      <c r="AB120" s="23"/>
      <c r="AC120" s="23"/>
      <c r="AD120" s="23"/>
      <c r="AE120" s="23"/>
      <c r="AF120" s="23"/>
      <c r="AG120" s="23"/>
      <c r="AH120" s="23"/>
    </row>
    <row r="121" spans="3:34" ht="15.75" customHeight="1">
      <c r="C121" s="456"/>
      <c r="D121" s="459"/>
      <c r="E121" s="459"/>
      <c r="F121" s="8"/>
      <c r="G121" s="394"/>
      <c r="H121" s="394"/>
      <c r="I121" s="497"/>
      <c r="J121" s="497"/>
      <c r="K121" s="394"/>
      <c r="L121" s="497"/>
      <c r="M121" s="497"/>
      <c r="N121" s="394"/>
      <c r="O121" s="394"/>
      <c r="P121" s="394"/>
      <c r="Q121" s="394"/>
      <c r="R121" s="394"/>
      <c r="S121" s="394"/>
      <c r="T121" s="394"/>
      <c r="U121" s="394"/>
      <c r="V121" s="394"/>
      <c r="W121" s="394"/>
      <c r="X121" s="394"/>
      <c r="Y121" s="23"/>
      <c r="Z121" s="23"/>
      <c r="AA121" s="23"/>
      <c r="AB121" s="23"/>
      <c r="AC121" s="23"/>
      <c r="AD121" s="23"/>
      <c r="AE121" s="23"/>
      <c r="AF121" s="23"/>
      <c r="AG121" s="23"/>
      <c r="AH121" s="23"/>
    </row>
    <row r="122" spans="3:34" ht="15.75" customHeight="1">
      <c r="C122" s="456"/>
      <c r="D122" s="459"/>
      <c r="E122" s="459"/>
      <c r="F122" s="8"/>
      <c r="G122" s="394"/>
      <c r="H122" s="394"/>
      <c r="I122" s="497"/>
      <c r="J122" s="497"/>
      <c r="K122" s="394"/>
      <c r="L122" s="497"/>
      <c r="M122" s="497"/>
      <c r="N122" s="394"/>
      <c r="O122" s="394"/>
      <c r="P122" s="394"/>
      <c r="Q122" s="394"/>
      <c r="R122" s="394"/>
      <c r="S122" s="394"/>
      <c r="T122" s="394"/>
      <c r="U122" s="394"/>
      <c r="V122" s="394"/>
      <c r="W122" s="394"/>
      <c r="X122" s="394"/>
      <c r="Y122" s="23"/>
      <c r="Z122" s="23"/>
      <c r="AA122" s="23"/>
      <c r="AB122" s="23"/>
      <c r="AC122" s="23"/>
      <c r="AD122" s="23"/>
      <c r="AE122" s="23"/>
      <c r="AF122" s="23"/>
      <c r="AG122" s="23"/>
      <c r="AH122" s="23"/>
    </row>
    <row r="123" spans="3:34" ht="15.75" customHeight="1">
      <c r="C123" s="456"/>
      <c r="D123" s="459"/>
      <c r="E123" s="459"/>
      <c r="F123" s="8"/>
      <c r="G123" s="394"/>
      <c r="H123" s="394"/>
      <c r="I123" s="497"/>
      <c r="J123" s="497"/>
      <c r="K123" s="394"/>
      <c r="L123" s="497"/>
      <c r="M123" s="497"/>
      <c r="N123" s="394"/>
      <c r="O123" s="394"/>
      <c r="P123" s="394"/>
      <c r="Q123" s="394"/>
      <c r="R123" s="394"/>
      <c r="S123" s="394"/>
      <c r="T123" s="394"/>
      <c r="U123" s="394"/>
      <c r="V123" s="394"/>
      <c r="W123" s="394"/>
      <c r="X123" s="394"/>
      <c r="Y123" s="23"/>
      <c r="Z123" s="23"/>
      <c r="AA123" s="23"/>
      <c r="AB123" s="23"/>
      <c r="AC123" s="23"/>
      <c r="AD123" s="23"/>
      <c r="AE123" s="23"/>
      <c r="AF123" s="23"/>
      <c r="AG123" s="23"/>
      <c r="AH123" s="23"/>
    </row>
    <row r="124" spans="3:34" ht="15.75" customHeight="1">
      <c r="C124" s="456"/>
      <c r="D124" s="459"/>
      <c r="E124" s="459"/>
      <c r="F124" s="8"/>
      <c r="G124" s="394"/>
      <c r="H124" s="394"/>
      <c r="I124" s="497"/>
      <c r="J124" s="497"/>
      <c r="K124" s="394"/>
      <c r="L124" s="497"/>
      <c r="M124" s="497"/>
      <c r="N124" s="394"/>
      <c r="O124" s="394"/>
      <c r="P124" s="394"/>
      <c r="Q124" s="394"/>
      <c r="R124" s="394"/>
      <c r="S124" s="394"/>
      <c r="T124" s="394"/>
      <c r="U124" s="394"/>
      <c r="V124" s="394"/>
      <c r="W124" s="394"/>
      <c r="X124" s="394"/>
      <c r="Y124" s="23"/>
      <c r="Z124" s="23"/>
      <c r="AA124" s="23"/>
      <c r="AB124" s="23"/>
      <c r="AC124" s="23"/>
      <c r="AD124" s="23"/>
      <c r="AE124" s="23"/>
      <c r="AF124" s="23"/>
      <c r="AG124" s="23"/>
      <c r="AH124" s="23"/>
    </row>
    <row r="125" spans="3:34" ht="15.75" customHeight="1">
      <c r="C125" s="456"/>
      <c r="D125" s="459"/>
      <c r="E125" s="459"/>
      <c r="F125" s="8"/>
      <c r="G125" s="394"/>
      <c r="H125" s="394"/>
      <c r="I125" s="497"/>
      <c r="J125" s="497"/>
      <c r="K125" s="394"/>
      <c r="L125" s="497"/>
      <c r="M125" s="497"/>
      <c r="N125" s="394"/>
      <c r="O125" s="394"/>
      <c r="P125" s="394"/>
      <c r="Q125" s="394"/>
      <c r="R125" s="394"/>
      <c r="S125" s="394"/>
      <c r="T125" s="394"/>
      <c r="U125" s="394"/>
      <c r="V125" s="394"/>
      <c r="W125" s="394"/>
      <c r="X125" s="394"/>
      <c r="Y125" s="23"/>
      <c r="Z125" s="23"/>
      <c r="AA125" s="23"/>
      <c r="AB125" s="23"/>
      <c r="AC125" s="23"/>
      <c r="AD125" s="23"/>
      <c r="AE125" s="23"/>
      <c r="AF125" s="23"/>
      <c r="AG125" s="23"/>
      <c r="AH125" s="23"/>
    </row>
    <row r="126" spans="3:34" ht="15.75" customHeight="1">
      <c r="C126" s="456"/>
      <c r="D126" s="459"/>
      <c r="E126" s="459"/>
      <c r="F126" s="8"/>
      <c r="G126" s="394"/>
      <c r="H126" s="394"/>
      <c r="I126" s="497"/>
      <c r="J126" s="497"/>
      <c r="K126" s="394"/>
      <c r="L126" s="497"/>
      <c r="M126" s="497"/>
      <c r="N126" s="394"/>
      <c r="O126" s="394"/>
      <c r="P126" s="394"/>
      <c r="Q126" s="394"/>
      <c r="R126" s="394"/>
      <c r="S126" s="394"/>
      <c r="T126" s="394"/>
      <c r="U126" s="394"/>
      <c r="V126" s="394"/>
      <c r="W126" s="394"/>
      <c r="X126" s="394"/>
      <c r="Y126" s="23"/>
      <c r="Z126" s="23"/>
      <c r="AA126" s="23"/>
      <c r="AB126" s="23"/>
      <c r="AC126" s="23"/>
      <c r="AD126" s="23"/>
      <c r="AE126" s="23"/>
      <c r="AF126" s="23"/>
      <c r="AG126" s="23"/>
      <c r="AH126" s="23"/>
    </row>
    <row r="127" spans="3:34" ht="15.75" customHeight="1">
      <c r="C127" s="456"/>
      <c r="D127" s="459"/>
      <c r="E127" s="459"/>
      <c r="F127" s="8"/>
      <c r="G127" s="394"/>
      <c r="H127" s="394"/>
      <c r="I127" s="497"/>
      <c r="J127" s="497"/>
      <c r="K127" s="394"/>
      <c r="L127" s="497"/>
      <c r="M127" s="497"/>
      <c r="N127" s="394"/>
      <c r="O127" s="394"/>
      <c r="P127" s="394"/>
      <c r="Q127" s="394"/>
      <c r="R127" s="394"/>
      <c r="S127" s="394"/>
      <c r="T127" s="394"/>
      <c r="U127" s="394"/>
      <c r="V127" s="394"/>
      <c r="W127" s="394"/>
      <c r="X127" s="394"/>
      <c r="Y127" s="23"/>
      <c r="Z127" s="23"/>
      <c r="AA127" s="23"/>
      <c r="AB127" s="23"/>
      <c r="AC127" s="23"/>
      <c r="AD127" s="23"/>
      <c r="AE127" s="23"/>
      <c r="AF127" s="23"/>
      <c r="AG127" s="23"/>
      <c r="AH127" s="23"/>
    </row>
    <row r="128" spans="3:34" ht="15.75" customHeight="1">
      <c r="C128" s="456"/>
      <c r="D128" s="459"/>
      <c r="E128" s="459"/>
      <c r="F128" s="8"/>
      <c r="G128" s="394"/>
      <c r="H128" s="394"/>
      <c r="I128" s="497"/>
      <c r="J128" s="497"/>
      <c r="K128" s="394"/>
      <c r="L128" s="497"/>
      <c r="M128" s="497"/>
      <c r="N128" s="394"/>
      <c r="O128" s="394"/>
      <c r="P128" s="394"/>
      <c r="Q128" s="394"/>
      <c r="R128" s="394"/>
      <c r="S128" s="394"/>
      <c r="T128" s="394"/>
      <c r="U128" s="394"/>
      <c r="V128" s="394"/>
      <c r="W128" s="394"/>
      <c r="X128" s="394"/>
      <c r="Y128" s="23"/>
      <c r="Z128" s="23"/>
      <c r="AA128" s="23"/>
      <c r="AB128" s="23"/>
      <c r="AC128" s="23"/>
      <c r="AD128" s="23"/>
      <c r="AE128" s="23"/>
      <c r="AF128" s="23"/>
      <c r="AG128" s="23"/>
      <c r="AH128" s="23"/>
    </row>
    <row r="129" spans="3:34" ht="15.75" customHeight="1">
      <c r="C129" s="456"/>
      <c r="D129" s="459"/>
      <c r="E129" s="459"/>
      <c r="F129" s="8"/>
      <c r="G129" s="394"/>
      <c r="H129" s="394"/>
      <c r="I129" s="497"/>
      <c r="J129" s="497"/>
      <c r="K129" s="394"/>
      <c r="L129" s="497"/>
      <c r="M129" s="497"/>
      <c r="N129" s="394"/>
      <c r="O129" s="394"/>
      <c r="P129" s="394"/>
      <c r="Q129" s="394"/>
      <c r="R129" s="394"/>
      <c r="S129" s="394"/>
      <c r="T129" s="394"/>
      <c r="U129" s="394"/>
      <c r="V129" s="394"/>
      <c r="W129" s="394"/>
      <c r="X129" s="394"/>
      <c r="Y129" s="23"/>
      <c r="Z129" s="23"/>
      <c r="AA129" s="23"/>
      <c r="AB129" s="23"/>
      <c r="AC129" s="23"/>
      <c r="AD129" s="23"/>
      <c r="AE129" s="23"/>
      <c r="AF129" s="23"/>
      <c r="AG129" s="23"/>
      <c r="AH129" s="23"/>
    </row>
    <row r="130" spans="3:34" ht="15.75" customHeight="1">
      <c r="C130" s="456"/>
      <c r="D130" s="459"/>
      <c r="E130" s="459"/>
      <c r="F130" s="8"/>
      <c r="G130" s="394"/>
      <c r="H130" s="394"/>
      <c r="I130" s="497"/>
      <c r="J130" s="497"/>
      <c r="K130" s="394"/>
      <c r="L130" s="497"/>
      <c r="M130" s="497"/>
      <c r="N130" s="394"/>
      <c r="O130" s="394"/>
      <c r="P130" s="394"/>
      <c r="Q130" s="394"/>
      <c r="R130" s="394"/>
      <c r="S130" s="394"/>
      <c r="T130" s="394"/>
      <c r="U130" s="394"/>
      <c r="V130" s="394"/>
      <c r="W130" s="394"/>
      <c r="X130" s="394"/>
      <c r="Y130" s="23"/>
      <c r="Z130" s="23"/>
      <c r="AA130" s="23"/>
      <c r="AB130" s="23"/>
      <c r="AC130" s="23"/>
      <c r="AD130" s="23"/>
      <c r="AE130" s="23"/>
      <c r="AF130" s="23"/>
      <c r="AG130" s="23"/>
      <c r="AH130" s="23"/>
    </row>
    <row r="131" spans="3:34" ht="15.75" customHeight="1">
      <c r="C131" s="456"/>
      <c r="D131" s="459"/>
      <c r="E131" s="459"/>
      <c r="F131" s="8"/>
      <c r="G131" s="394"/>
      <c r="H131" s="394"/>
      <c r="I131" s="497"/>
      <c r="J131" s="497"/>
      <c r="K131" s="394"/>
      <c r="L131" s="497"/>
      <c r="M131" s="497"/>
      <c r="N131" s="394"/>
      <c r="O131" s="394"/>
      <c r="P131" s="394"/>
      <c r="Q131" s="394"/>
      <c r="R131" s="394"/>
      <c r="S131" s="394"/>
      <c r="T131" s="394"/>
      <c r="U131" s="394"/>
      <c r="V131" s="394"/>
      <c r="W131" s="394"/>
      <c r="X131" s="394"/>
      <c r="Y131" s="23"/>
      <c r="Z131" s="23"/>
      <c r="AA131" s="23"/>
      <c r="AB131" s="23"/>
      <c r="AC131" s="23"/>
      <c r="AD131" s="23"/>
      <c r="AE131" s="23"/>
      <c r="AF131" s="23"/>
      <c r="AG131" s="23"/>
      <c r="AH131" s="23"/>
    </row>
    <row r="132" spans="3:34" ht="15.75" customHeight="1">
      <c r="C132" s="456"/>
      <c r="D132" s="459"/>
      <c r="E132" s="459"/>
      <c r="F132" s="8"/>
      <c r="G132" s="394"/>
      <c r="H132" s="394"/>
      <c r="I132" s="497"/>
      <c r="J132" s="497"/>
      <c r="K132" s="394"/>
      <c r="L132" s="497"/>
      <c r="M132" s="497"/>
      <c r="N132" s="394"/>
      <c r="O132" s="394"/>
      <c r="P132" s="394"/>
      <c r="Q132" s="394"/>
      <c r="R132" s="394"/>
      <c r="S132" s="394"/>
      <c r="T132" s="394"/>
      <c r="U132" s="394"/>
      <c r="V132" s="394"/>
      <c r="W132" s="394"/>
      <c r="X132" s="394"/>
      <c r="Y132" s="23"/>
      <c r="Z132" s="23"/>
      <c r="AA132" s="23"/>
      <c r="AB132" s="23"/>
      <c r="AC132" s="23"/>
      <c r="AD132" s="23"/>
      <c r="AE132" s="23"/>
      <c r="AF132" s="23"/>
      <c r="AG132" s="23"/>
      <c r="AH132" s="23"/>
    </row>
    <row r="133" spans="3:34" ht="15.75" customHeight="1">
      <c r="C133" s="456"/>
      <c r="D133" s="459"/>
      <c r="E133" s="459"/>
      <c r="F133" s="8"/>
      <c r="G133" s="394"/>
      <c r="H133" s="394"/>
      <c r="I133" s="497"/>
      <c r="J133" s="497"/>
      <c r="K133" s="394"/>
      <c r="L133" s="497"/>
      <c r="M133" s="497"/>
      <c r="N133" s="394"/>
      <c r="O133" s="394"/>
      <c r="P133" s="394"/>
      <c r="Q133" s="394"/>
      <c r="R133" s="394"/>
      <c r="S133" s="394"/>
      <c r="T133" s="394"/>
      <c r="U133" s="394"/>
      <c r="V133" s="394"/>
      <c r="W133" s="394"/>
      <c r="X133" s="394"/>
      <c r="Y133" s="23"/>
      <c r="Z133" s="23"/>
      <c r="AA133" s="23"/>
      <c r="AB133" s="23"/>
      <c r="AC133" s="23"/>
      <c r="AD133" s="23"/>
      <c r="AE133" s="23"/>
      <c r="AF133" s="23"/>
      <c r="AG133" s="23"/>
      <c r="AH133" s="23"/>
    </row>
    <row r="134" spans="3:34" ht="15.75" customHeight="1">
      <c r="C134" s="456"/>
      <c r="D134" s="459"/>
      <c r="E134" s="459"/>
      <c r="F134" s="8"/>
      <c r="G134" s="394"/>
      <c r="H134" s="394"/>
      <c r="I134" s="497"/>
      <c r="J134" s="497"/>
      <c r="K134" s="394"/>
      <c r="L134" s="497"/>
      <c r="M134" s="497"/>
      <c r="N134" s="394"/>
      <c r="O134" s="394"/>
      <c r="P134" s="394"/>
      <c r="Q134" s="394"/>
      <c r="R134" s="394"/>
      <c r="S134" s="394"/>
      <c r="T134" s="394"/>
      <c r="U134" s="394"/>
      <c r="V134" s="394"/>
      <c r="W134" s="394"/>
      <c r="X134" s="394"/>
      <c r="Y134" s="23"/>
      <c r="Z134" s="23"/>
      <c r="AA134" s="23"/>
      <c r="AB134" s="23"/>
      <c r="AC134" s="23"/>
      <c r="AD134" s="23"/>
      <c r="AE134" s="23"/>
      <c r="AF134" s="23"/>
      <c r="AG134" s="23"/>
      <c r="AH134" s="23"/>
    </row>
    <row r="135" spans="3:34" ht="15.75" customHeight="1">
      <c r="C135" s="456"/>
      <c r="D135" s="459"/>
      <c r="E135" s="459"/>
      <c r="F135" s="8"/>
      <c r="G135" s="394"/>
      <c r="H135" s="394"/>
      <c r="I135" s="497"/>
      <c r="J135" s="497"/>
      <c r="K135" s="394"/>
      <c r="L135" s="497"/>
      <c r="M135" s="497"/>
      <c r="N135" s="394"/>
      <c r="O135" s="394"/>
      <c r="P135" s="394"/>
      <c r="Q135" s="394"/>
      <c r="R135" s="394"/>
      <c r="S135" s="394"/>
      <c r="T135" s="394"/>
      <c r="U135" s="394"/>
      <c r="V135" s="394"/>
      <c r="W135" s="394"/>
      <c r="X135" s="394"/>
      <c r="Y135" s="23"/>
      <c r="Z135" s="23"/>
      <c r="AA135" s="23"/>
      <c r="AB135" s="23"/>
      <c r="AC135" s="23"/>
      <c r="AD135" s="23"/>
      <c r="AE135" s="23"/>
      <c r="AF135" s="23"/>
      <c r="AG135" s="23"/>
      <c r="AH135" s="23"/>
    </row>
    <row r="136" spans="3:34" ht="15.75" customHeight="1">
      <c r="C136" s="456"/>
      <c r="D136" s="459"/>
      <c r="E136" s="459"/>
      <c r="F136" s="8"/>
      <c r="G136" s="394"/>
      <c r="H136" s="394"/>
      <c r="I136" s="497"/>
      <c r="J136" s="497"/>
      <c r="K136" s="394"/>
      <c r="L136" s="497"/>
      <c r="M136" s="497"/>
      <c r="N136" s="394"/>
      <c r="O136" s="394"/>
      <c r="P136" s="394"/>
      <c r="Q136" s="394"/>
      <c r="R136" s="394"/>
      <c r="S136" s="394"/>
      <c r="T136" s="394"/>
      <c r="U136" s="394"/>
      <c r="V136" s="394"/>
      <c r="W136" s="394"/>
      <c r="X136" s="394"/>
      <c r="Y136" s="23"/>
      <c r="Z136" s="23"/>
      <c r="AA136" s="23"/>
      <c r="AB136" s="23"/>
      <c r="AC136" s="23"/>
      <c r="AD136" s="23"/>
      <c r="AE136" s="23"/>
      <c r="AF136" s="23"/>
      <c r="AG136" s="23"/>
      <c r="AH136" s="23"/>
    </row>
    <row r="137" spans="3:34" ht="15.75" customHeight="1">
      <c r="C137" s="456"/>
      <c r="D137" s="459"/>
      <c r="E137" s="459"/>
      <c r="F137" s="8"/>
      <c r="G137" s="394"/>
      <c r="H137" s="394"/>
      <c r="I137" s="497"/>
      <c r="J137" s="497"/>
      <c r="K137" s="394"/>
      <c r="L137" s="497"/>
      <c r="M137" s="497"/>
      <c r="N137" s="394"/>
      <c r="O137" s="394"/>
      <c r="P137" s="394"/>
      <c r="Q137" s="394"/>
      <c r="R137" s="394"/>
      <c r="S137" s="394"/>
      <c r="T137" s="394"/>
      <c r="U137" s="394"/>
      <c r="V137" s="394"/>
      <c r="W137" s="394"/>
      <c r="X137" s="394"/>
      <c r="Y137" s="23"/>
      <c r="Z137" s="23"/>
      <c r="AA137" s="23"/>
      <c r="AB137" s="23"/>
      <c r="AC137" s="23"/>
      <c r="AD137" s="23"/>
      <c r="AE137" s="23"/>
      <c r="AF137" s="23"/>
      <c r="AG137" s="23"/>
      <c r="AH137" s="23"/>
    </row>
    <row r="138" spans="3:34" ht="15.75" customHeight="1">
      <c r="C138" s="456"/>
      <c r="D138" s="459"/>
      <c r="E138" s="459"/>
      <c r="F138" s="8"/>
      <c r="G138" s="394"/>
      <c r="H138" s="394"/>
      <c r="I138" s="497"/>
      <c r="J138" s="497"/>
      <c r="K138" s="394"/>
      <c r="L138" s="497"/>
      <c r="M138" s="497"/>
      <c r="N138" s="394"/>
      <c r="O138" s="394"/>
      <c r="P138" s="394"/>
      <c r="Q138" s="394"/>
      <c r="R138" s="394"/>
      <c r="S138" s="394"/>
      <c r="T138" s="394"/>
      <c r="U138" s="394"/>
      <c r="V138" s="394"/>
      <c r="W138" s="394"/>
      <c r="X138" s="394"/>
      <c r="Y138" s="23"/>
      <c r="Z138" s="23"/>
      <c r="AA138" s="23"/>
      <c r="AB138" s="23"/>
      <c r="AC138" s="23"/>
      <c r="AD138" s="23"/>
      <c r="AE138" s="23"/>
      <c r="AF138" s="23"/>
      <c r="AG138" s="23"/>
      <c r="AH138" s="23"/>
    </row>
    <row r="139" spans="3:34" ht="15.75" customHeight="1">
      <c r="C139" s="456"/>
      <c r="D139" s="459"/>
      <c r="E139" s="459"/>
      <c r="F139" s="8"/>
      <c r="G139" s="394"/>
      <c r="H139" s="394"/>
      <c r="I139" s="497"/>
      <c r="J139" s="497"/>
      <c r="K139" s="394"/>
      <c r="L139" s="497"/>
      <c r="M139" s="497"/>
      <c r="N139" s="394"/>
      <c r="O139" s="394"/>
      <c r="P139" s="394"/>
      <c r="Q139" s="394"/>
      <c r="R139" s="394"/>
      <c r="S139" s="394"/>
      <c r="T139" s="394"/>
      <c r="U139" s="394"/>
      <c r="V139" s="394"/>
      <c r="W139" s="394"/>
      <c r="X139" s="394"/>
      <c r="Y139" s="23"/>
      <c r="Z139" s="23"/>
      <c r="AA139" s="23"/>
      <c r="AB139" s="23"/>
      <c r="AC139" s="23"/>
      <c r="AD139" s="23"/>
      <c r="AE139" s="23"/>
      <c r="AF139" s="23"/>
      <c r="AG139" s="23"/>
      <c r="AH139" s="23"/>
    </row>
    <row r="140" spans="3:34" ht="15.75" customHeight="1">
      <c r="C140" s="456"/>
      <c r="D140" s="459"/>
      <c r="E140" s="459"/>
      <c r="F140" s="8"/>
      <c r="G140" s="394"/>
      <c r="H140" s="394"/>
      <c r="I140" s="497"/>
      <c r="J140" s="497"/>
      <c r="K140" s="394"/>
      <c r="L140" s="497"/>
      <c r="M140" s="497"/>
      <c r="N140" s="394"/>
      <c r="O140" s="394"/>
      <c r="P140" s="394"/>
      <c r="Q140" s="394"/>
      <c r="R140" s="394"/>
      <c r="S140" s="394"/>
      <c r="T140" s="394"/>
      <c r="U140" s="394"/>
      <c r="V140" s="394"/>
      <c r="W140" s="394"/>
      <c r="X140" s="394"/>
      <c r="Y140" s="23"/>
      <c r="Z140" s="23"/>
      <c r="AA140" s="23"/>
      <c r="AB140" s="23"/>
      <c r="AC140" s="23"/>
      <c r="AD140" s="23"/>
      <c r="AE140" s="23"/>
      <c r="AF140" s="23"/>
      <c r="AG140" s="23"/>
      <c r="AH140" s="23"/>
    </row>
    <row r="141" spans="3:34" ht="15.75" customHeight="1">
      <c r="C141" s="456"/>
      <c r="D141" s="459"/>
      <c r="E141" s="459"/>
      <c r="F141" s="8"/>
      <c r="G141" s="394"/>
      <c r="H141" s="394"/>
      <c r="I141" s="497"/>
      <c r="J141" s="497"/>
      <c r="K141" s="394"/>
      <c r="L141" s="497"/>
      <c r="M141" s="497"/>
      <c r="N141" s="394"/>
      <c r="O141" s="394"/>
      <c r="P141" s="394"/>
      <c r="Q141" s="394"/>
      <c r="R141" s="394"/>
      <c r="S141" s="394"/>
      <c r="T141" s="394"/>
      <c r="U141" s="394"/>
      <c r="V141" s="394"/>
      <c r="W141" s="394"/>
      <c r="X141" s="394"/>
      <c r="Y141" s="23"/>
      <c r="Z141" s="23"/>
      <c r="AA141" s="23"/>
      <c r="AB141" s="23"/>
      <c r="AC141" s="23"/>
      <c r="AD141" s="23"/>
      <c r="AE141" s="23"/>
      <c r="AF141" s="23"/>
      <c r="AG141" s="23"/>
      <c r="AH141" s="23"/>
    </row>
    <row r="142" spans="3:34" ht="15.75" customHeight="1">
      <c r="C142" s="456"/>
      <c r="D142" s="459"/>
      <c r="E142" s="459"/>
      <c r="F142" s="8"/>
      <c r="G142" s="394"/>
      <c r="H142" s="394"/>
      <c r="I142" s="497"/>
      <c r="J142" s="497"/>
      <c r="K142" s="394"/>
      <c r="L142" s="497"/>
      <c r="M142" s="497"/>
      <c r="N142" s="394"/>
      <c r="O142" s="394"/>
      <c r="P142" s="394"/>
      <c r="Q142" s="394"/>
      <c r="R142" s="394"/>
      <c r="S142" s="394"/>
      <c r="T142" s="394"/>
      <c r="U142" s="394"/>
      <c r="V142" s="394"/>
      <c r="W142" s="394"/>
      <c r="X142" s="394"/>
      <c r="Y142" s="23"/>
      <c r="Z142" s="23"/>
      <c r="AA142" s="23"/>
      <c r="AB142" s="23"/>
      <c r="AC142" s="23"/>
      <c r="AD142" s="23"/>
      <c r="AE142" s="23"/>
      <c r="AF142" s="23"/>
      <c r="AG142" s="23"/>
      <c r="AH142" s="23"/>
    </row>
    <row r="143" spans="3:34" ht="15.75" customHeight="1">
      <c r="C143" s="456"/>
      <c r="D143" s="459"/>
      <c r="E143" s="459"/>
      <c r="F143" s="8"/>
      <c r="G143" s="394"/>
      <c r="H143" s="394"/>
      <c r="I143" s="497"/>
      <c r="J143" s="497"/>
      <c r="K143" s="394"/>
      <c r="L143" s="497"/>
      <c r="M143" s="497"/>
      <c r="N143" s="394"/>
      <c r="O143" s="394"/>
      <c r="P143" s="394"/>
      <c r="Q143" s="394"/>
      <c r="R143" s="394"/>
      <c r="S143" s="394"/>
      <c r="T143" s="394"/>
      <c r="U143" s="394"/>
      <c r="V143" s="394"/>
      <c r="W143" s="394"/>
      <c r="X143" s="394"/>
      <c r="Y143" s="23"/>
      <c r="Z143" s="23"/>
      <c r="AA143" s="23"/>
      <c r="AB143" s="23"/>
      <c r="AC143" s="23"/>
      <c r="AD143" s="23"/>
      <c r="AE143" s="23"/>
      <c r="AF143" s="23"/>
      <c r="AG143" s="23"/>
      <c r="AH143" s="23"/>
    </row>
    <row r="144" spans="3:34" ht="15.75" customHeight="1">
      <c r="C144" s="456"/>
      <c r="D144" s="459"/>
      <c r="E144" s="459"/>
      <c r="F144" s="8"/>
      <c r="G144" s="394"/>
      <c r="H144" s="394"/>
      <c r="I144" s="497"/>
      <c r="J144" s="497"/>
      <c r="K144" s="394"/>
      <c r="L144" s="497"/>
      <c r="M144" s="497"/>
      <c r="N144" s="394"/>
      <c r="O144" s="394"/>
      <c r="P144" s="394"/>
      <c r="Q144" s="394"/>
      <c r="R144" s="394"/>
      <c r="S144" s="394"/>
      <c r="T144" s="394"/>
      <c r="U144" s="394"/>
      <c r="V144" s="394"/>
      <c r="W144" s="394"/>
      <c r="X144" s="394"/>
      <c r="Y144" s="23"/>
      <c r="Z144" s="23"/>
      <c r="AA144" s="23"/>
      <c r="AB144" s="23"/>
      <c r="AC144" s="23"/>
      <c r="AD144" s="23"/>
      <c r="AE144" s="23"/>
      <c r="AF144" s="23"/>
      <c r="AG144" s="23"/>
      <c r="AH144" s="23"/>
    </row>
    <row r="145" spans="3:34" ht="15.75" customHeight="1">
      <c r="C145" s="456"/>
      <c r="D145" s="459"/>
      <c r="E145" s="459"/>
      <c r="F145" s="8"/>
      <c r="G145" s="394"/>
      <c r="H145" s="394"/>
      <c r="I145" s="497"/>
      <c r="J145" s="497"/>
      <c r="K145" s="394"/>
      <c r="L145" s="497"/>
      <c r="M145" s="497"/>
      <c r="N145" s="394"/>
      <c r="O145" s="394"/>
      <c r="P145" s="394"/>
      <c r="Q145" s="394"/>
      <c r="R145" s="394"/>
      <c r="S145" s="394"/>
      <c r="T145" s="394"/>
      <c r="U145" s="394"/>
      <c r="V145" s="394"/>
      <c r="W145" s="394"/>
      <c r="X145" s="394"/>
      <c r="Y145" s="23"/>
      <c r="Z145" s="23"/>
      <c r="AA145" s="23"/>
      <c r="AB145" s="23"/>
      <c r="AC145" s="23"/>
      <c r="AD145" s="23"/>
      <c r="AE145" s="23"/>
      <c r="AF145" s="23"/>
      <c r="AG145" s="23"/>
      <c r="AH145" s="23"/>
    </row>
    <row r="146" spans="3:34" ht="15.75" customHeight="1">
      <c r="C146" s="456"/>
      <c r="D146" s="459"/>
      <c r="E146" s="459"/>
      <c r="F146" s="8"/>
      <c r="G146" s="394"/>
      <c r="H146" s="394"/>
      <c r="I146" s="497"/>
      <c r="J146" s="497"/>
      <c r="K146" s="394"/>
      <c r="L146" s="497"/>
      <c r="M146" s="497"/>
      <c r="N146" s="394"/>
      <c r="O146" s="394"/>
      <c r="P146" s="394"/>
      <c r="Q146" s="394"/>
      <c r="R146" s="394"/>
      <c r="S146" s="394"/>
      <c r="T146" s="394"/>
      <c r="U146" s="394"/>
      <c r="V146" s="394"/>
      <c r="W146" s="394"/>
      <c r="X146" s="394"/>
      <c r="Y146" s="23"/>
      <c r="Z146" s="23"/>
      <c r="AA146" s="23"/>
      <c r="AB146" s="23"/>
      <c r="AC146" s="23"/>
      <c r="AD146" s="23"/>
      <c r="AE146" s="23"/>
      <c r="AF146" s="23"/>
      <c r="AG146" s="23"/>
      <c r="AH146" s="23"/>
    </row>
    <row r="147" spans="3:34" ht="15.75" customHeight="1">
      <c r="C147" s="456"/>
      <c r="D147" s="459"/>
      <c r="E147" s="459"/>
      <c r="F147" s="8"/>
      <c r="G147" s="394"/>
      <c r="H147" s="394"/>
      <c r="I147" s="497"/>
      <c r="J147" s="497"/>
      <c r="K147" s="394"/>
      <c r="L147" s="497"/>
      <c r="M147" s="497"/>
      <c r="N147" s="394"/>
      <c r="O147" s="394"/>
      <c r="P147" s="394"/>
      <c r="Q147" s="394"/>
      <c r="R147" s="394"/>
      <c r="S147" s="394"/>
      <c r="T147" s="394"/>
      <c r="U147" s="394"/>
      <c r="V147" s="394"/>
      <c r="W147" s="394"/>
      <c r="X147" s="394"/>
      <c r="Y147" s="23"/>
      <c r="Z147" s="23"/>
      <c r="AA147" s="23"/>
      <c r="AB147" s="23"/>
      <c r="AC147" s="23"/>
      <c r="AD147" s="23"/>
      <c r="AE147" s="23"/>
      <c r="AF147" s="23"/>
      <c r="AG147" s="23"/>
      <c r="AH147" s="23"/>
    </row>
    <row r="148" spans="3:34" ht="15.75" customHeight="1">
      <c r="C148" s="456"/>
      <c r="D148" s="459"/>
      <c r="E148" s="459"/>
      <c r="F148" s="8"/>
      <c r="G148" s="394"/>
      <c r="H148" s="394"/>
      <c r="I148" s="497"/>
      <c r="J148" s="497"/>
      <c r="K148" s="394"/>
      <c r="L148" s="497"/>
      <c r="M148" s="497"/>
      <c r="N148" s="394"/>
      <c r="O148" s="394"/>
      <c r="P148" s="394"/>
      <c r="Q148" s="394"/>
      <c r="R148" s="394"/>
      <c r="S148" s="394"/>
      <c r="T148" s="394"/>
      <c r="U148" s="394"/>
      <c r="V148" s="394"/>
      <c r="W148" s="394"/>
      <c r="X148" s="394"/>
      <c r="Y148" s="23"/>
      <c r="Z148" s="23"/>
      <c r="AA148" s="23"/>
      <c r="AB148" s="23"/>
      <c r="AC148" s="23"/>
      <c r="AD148" s="23"/>
      <c r="AE148" s="23"/>
      <c r="AF148" s="23"/>
      <c r="AG148" s="23"/>
      <c r="AH148" s="23"/>
    </row>
    <row r="149" spans="3:34" ht="15.75" customHeight="1">
      <c r="C149" s="456"/>
      <c r="D149" s="459"/>
      <c r="E149" s="459"/>
      <c r="F149" s="8"/>
      <c r="G149" s="394"/>
      <c r="H149" s="394"/>
      <c r="I149" s="497"/>
      <c r="J149" s="497"/>
      <c r="K149" s="394"/>
      <c r="L149" s="497"/>
      <c r="M149" s="497"/>
      <c r="N149" s="394"/>
      <c r="O149" s="394"/>
      <c r="P149" s="394"/>
      <c r="Q149" s="394"/>
      <c r="R149" s="394"/>
      <c r="S149" s="394"/>
      <c r="T149" s="394"/>
      <c r="U149" s="394"/>
      <c r="V149" s="394"/>
      <c r="W149" s="394"/>
      <c r="X149" s="394"/>
      <c r="Y149" s="23"/>
      <c r="Z149" s="23"/>
      <c r="AA149" s="23"/>
      <c r="AB149" s="23"/>
      <c r="AC149" s="23"/>
      <c r="AD149" s="23"/>
      <c r="AE149" s="23"/>
      <c r="AF149" s="23"/>
      <c r="AG149" s="23"/>
      <c r="AH149" s="23"/>
    </row>
    <row r="150" spans="3:34" ht="15.75" customHeight="1">
      <c r="C150" s="456"/>
      <c r="D150" s="459"/>
      <c r="E150" s="459"/>
      <c r="F150" s="8"/>
      <c r="G150" s="394"/>
      <c r="H150" s="394"/>
      <c r="I150" s="497"/>
      <c r="J150" s="497"/>
      <c r="K150" s="394"/>
      <c r="L150" s="497"/>
      <c r="M150" s="497"/>
      <c r="N150" s="394"/>
      <c r="O150" s="394"/>
      <c r="P150" s="394"/>
      <c r="Q150" s="394"/>
      <c r="R150" s="394"/>
      <c r="S150" s="394"/>
      <c r="T150" s="394"/>
      <c r="U150" s="394"/>
      <c r="V150" s="394"/>
      <c r="W150" s="394"/>
      <c r="X150" s="394"/>
      <c r="Y150" s="23"/>
      <c r="Z150" s="23"/>
      <c r="AA150" s="23"/>
      <c r="AB150" s="23"/>
      <c r="AC150" s="23"/>
      <c r="AD150" s="23"/>
      <c r="AE150" s="23"/>
      <c r="AF150" s="23"/>
      <c r="AG150" s="23"/>
      <c r="AH150" s="23"/>
    </row>
    <row r="151" spans="3:34" ht="15.75" customHeight="1">
      <c r="C151" s="456"/>
      <c r="D151" s="459"/>
      <c r="E151" s="459"/>
      <c r="F151" s="8"/>
      <c r="G151" s="394"/>
      <c r="H151" s="394"/>
      <c r="I151" s="497"/>
      <c r="J151" s="497"/>
      <c r="K151" s="394"/>
      <c r="L151" s="497"/>
      <c r="M151" s="497"/>
      <c r="N151" s="394"/>
      <c r="O151" s="394"/>
      <c r="P151" s="394"/>
      <c r="Q151" s="394"/>
      <c r="R151" s="394"/>
      <c r="S151" s="394"/>
      <c r="T151" s="394"/>
      <c r="U151" s="394"/>
      <c r="V151" s="394"/>
      <c r="W151" s="394"/>
      <c r="X151" s="394"/>
      <c r="Y151" s="23"/>
      <c r="Z151" s="23"/>
      <c r="AA151" s="23"/>
      <c r="AB151" s="23"/>
      <c r="AC151" s="23"/>
      <c r="AD151" s="23"/>
      <c r="AE151" s="23"/>
      <c r="AF151" s="23"/>
      <c r="AG151" s="23"/>
      <c r="AH151" s="23"/>
    </row>
    <row r="152" spans="3:34" ht="15.75" customHeight="1">
      <c r="C152" s="456"/>
      <c r="D152" s="459"/>
      <c r="E152" s="459"/>
      <c r="F152" s="8"/>
      <c r="G152" s="394"/>
      <c r="H152" s="394"/>
      <c r="I152" s="497"/>
      <c r="J152" s="497"/>
      <c r="K152" s="394"/>
      <c r="L152" s="497"/>
      <c r="M152" s="497"/>
      <c r="N152" s="394"/>
      <c r="O152" s="394"/>
      <c r="P152" s="394"/>
      <c r="Q152" s="394"/>
      <c r="R152" s="394"/>
      <c r="S152" s="394"/>
      <c r="T152" s="394"/>
      <c r="U152" s="394"/>
      <c r="V152" s="394"/>
      <c r="W152" s="394"/>
      <c r="X152" s="394"/>
      <c r="Y152" s="23"/>
      <c r="Z152" s="23"/>
      <c r="AA152" s="23"/>
      <c r="AB152" s="23"/>
      <c r="AC152" s="23"/>
      <c r="AD152" s="23"/>
      <c r="AE152" s="23"/>
      <c r="AF152" s="23"/>
      <c r="AG152" s="23"/>
      <c r="AH152" s="23"/>
    </row>
    <row r="153" spans="3:34" ht="15.75" customHeight="1">
      <c r="C153" s="456"/>
      <c r="D153" s="459"/>
      <c r="E153" s="459"/>
      <c r="F153" s="8"/>
      <c r="G153" s="394"/>
      <c r="H153" s="394"/>
      <c r="I153" s="497"/>
      <c r="J153" s="497"/>
      <c r="K153" s="394"/>
      <c r="L153" s="497"/>
      <c r="M153" s="497"/>
      <c r="N153" s="394"/>
      <c r="O153" s="394"/>
      <c r="P153" s="394"/>
      <c r="Q153" s="394"/>
      <c r="R153" s="394"/>
      <c r="S153" s="394"/>
      <c r="T153" s="394"/>
      <c r="U153" s="394"/>
      <c r="V153" s="394"/>
      <c r="W153" s="394"/>
      <c r="X153" s="394"/>
      <c r="Y153" s="23"/>
      <c r="Z153" s="23"/>
      <c r="AA153" s="23"/>
      <c r="AB153" s="23"/>
      <c r="AC153" s="23"/>
      <c r="AD153" s="23"/>
      <c r="AE153" s="23"/>
      <c r="AF153" s="23"/>
      <c r="AG153" s="23"/>
      <c r="AH153" s="23"/>
    </row>
    <row r="154" spans="3:34" ht="15.75" customHeight="1">
      <c r="C154" s="456"/>
      <c r="D154" s="459"/>
      <c r="E154" s="459"/>
      <c r="F154" s="8"/>
      <c r="G154" s="394"/>
      <c r="H154" s="394"/>
      <c r="I154" s="497"/>
      <c r="J154" s="497"/>
      <c r="K154" s="394"/>
      <c r="L154" s="497"/>
      <c r="M154" s="497"/>
      <c r="N154" s="394"/>
      <c r="O154" s="394"/>
      <c r="P154" s="394"/>
      <c r="Q154" s="394"/>
      <c r="R154" s="394"/>
      <c r="S154" s="394"/>
      <c r="T154" s="394"/>
      <c r="U154" s="394"/>
      <c r="V154" s="394"/>
      <c r="W154" s="394"/>
      <c r="X154" s="394"/>
      <c r="Y154" s="23"/>
      <c r="Z154" s="23"/>
      <c r="AA154" s="23"/>
      <c r="AB154" s="23"/>
      <c r="AC154" s="23"/>
      <c r="AD154" s="23"/>
      <c r="AE154" s="23"/>
      <c r="AF154" s="23"/>
      <c r="AG154" s="23"/>
      <c r="AH154" s="23"/>
    </row>
    <row r="155" spans="3:34" ht="15.75" customHeight="1">
      <c r="C155" s="456"/>
      <c r="D155" s="459"/>
      <c r="E155" s="459"/>
      <c r="F155" s="8"/>
      <c r="G155" s="394"/>
      <c r="H155" s="394"/>
      <c r="I155" s="497"/>
      <c r="J155" s="497"/>
      <c r="K155" s="394"/>
      <c r="L155" s="497"/>
      <c r="M155" s="497"/>
      <c r="N155" s="394"/>
      <c r="O155" s="394"/>
      <c r="P155" s="394"/>
      <c r="Q155" s="394"/>
      <c r="R155" s="394"/>
      <c r="S155" s="394"/>
      <c r="T155" s="394"/>
      <c r="U155" s="394"/>
      <c r="V155" s="394"/>
      <c r="W155" s="394"/>
      <c r="X155" s="394"/>
      <c r="Y155" s="23"/>
      <c r="Z155" s="23"/>
      <c r="AA155" s="23"/>
      <c r="AB155" s="23"/>
      <c r="AC155" s="23"/>
      <c r="AD155" s="23"/>
      <c r="AE155" s="23"/>
      <c r="AF155" s="23"/>
      <c r="AG155" s="23"/>
      <c r="AH155" s="23"/>
    </row>
    <row r="156" spans="3:34" ht="15.75" customHeight="1">
      <c r="C156" s="456"/>
      <c r="D156" s="459"/>
      <c r="E156" s="459"/>
      <c r="F156" s="8"/>
      <c r="G156" s="394"/>
      <c r="H156" s="394"/>
      <c r="I156" s="497"/>
      <c r="J156" s="497"/>
      <c r="K156" s="394"/>
      <c r="L156" s="497"/>
      <c r="M156" s="497"/>
      <c r="N156" s="394"/>
      <c r="O156" s="394"/>
      <c r="P156" s="394"/>
      <c r="Q156" s="394"/>
      <c r="R156" s="394"/>
      <c r="S156" s="394"/>
      <c r="T156" s="394"/>
      <c r="U156" s="394"/>
      <c r="V156" s="394"/>
      <c r="W156" s="394"/>
      <c r="X156" s="394"/>
      <c r="Y156" s="23"/>
      <c r="Z156" s="23"/>
      <c r="AA156" s="23"/>
      <c r="AB156" s="23"/>
      <c r="AC156" s="23"/>
      <c r="AD156" s="23"/>
      <c r="AE156" s="23"/>
      <c r="AF156" s="23"/>
      <c r="AG156" s="23"/>
      <c r="AH156" s="23"/>
    </row>
    <row r="157" spans="3:34" ht="15.75" customHeight="1">
      <c r="C157" s="456"/>
      <c r="D157" s="459"/>
      <c r="E157" s="459"/>
      <c r="F157" s="8"/>
      <c r="G157" s="394"/>
      <c r="H157" s="394"/>
      <c r="I157" s="497"/>
      <c r="J157" s="497"/>
      <c r="K157" s="394"/>
      <c r="L157" s="497"/>
      <c r="M157" s="497"/>
      <c r="N157" s="394"/>
      <c r="O157" s="394"/>
      <c r="P157" s="394"/>
      <c r="Q157" s="394"/>
      <c r="R157" s="394"/>
      <c r="S157" s="394"/>
      <c r="T157" s="394"/>
      <c r="U157" s="394"/>
      <c r="V157" s="394"/>
      <c r="W157" s="394"/>
      <c r="X157" s="394"/>
      <c r="Y157" s="23"/>
      <c r="Z157" s="23"/>
      <c r="AA157" s="23"/>
      <c r="AB157" s="23"/>
      <c r="AC157" s="23"/>
      <c r="AD157" s="23"/>
      <c r="AE157" s="23"/>
      <c r="AF157" s="23"/>
      <c r="AG157" s="23"/>
      <c r="AH157" s="23"/>
    </row>
    <row r="158" spans="3:34" ht="15.75" customHeight="1">
      <c r="C158" s="456"/>
      <c r="D158" s="459"/>
      <c r="E158" s="459"/>
      <c r="F158" s="8"/>
      <c r="G158" s="394"/>
      <c r="H158" s="394"/>
      <c r="I158" s="497"/>
      <c r="J158" s="497"/>
      <c r="K158" s="394"/>
      <c r="L158" s="497"/>
      <c r="M158" s="497"/>
      <c r="N158" s="394"/>
      <c r="O158" s="394"/>
      <c r="P158" s="394"/>
      <c r="Q158" s="394"/>
      <c r="R158" s="394"/>
      <c r="S158" s="394"/>
      <c r="T158" s="394"/>
      <c r="U158" s="394"/>
      <c r="V158" s="394"/>
      <c r="W158" s="394"/>
      <c r="X158" s="394"/>
      <c r="Y158" s="23"/>
      <c r="Z158" s="23"/>
      <c r="AA158" s="23"/>
      <c r="AB158" s="23"/>
      <c r="AC158" s="23"/>
      <c r="AD158" s="23"/>
      <c r="AE158" s="23"/>
      <c r="AF158" s="23"/>
      <c r="AG158" s="23"/>
      <c r="AH158" s="23"/>
    </row>
    <row r="159" spans="3:34" ht="15.75" customHeight="1">
      <c r="C159" s="456"/>
      <c r="D159" s="459"/>
      <c r="E159" s="459"/>
      <c r="F159" s="8"/>
      <c r="G159" s="394"/>
      <c r="H159" s="394"/>
      <c r="I159" s="497"/>
      <c r="J159" s="497"/>
      <c r="K159" s="394"/>
      <c r="L159" s="497"/>
      <c r="M159" s="497"/>
      <c r="N159" s="394"/>
      <c r="O159" s="394"/>
      <c r="P159" s="394"/>
      <c r="Q159" s="394"/>
      <c r="R159" s="394"/>
      <c r="S159" s="394"/>
      <c r="T159" s="394"/>
      <c r="U159" s="394"/>
      <c r="V159" s="394"/>
      <c r="W159" s="394"/>
      <c r="X159" s="394"/>
      <c r="Y159" s="23"/>
      <c r="Z159" s="23"/>
      <c r="AA159" s="23"/>
      <c r="AB159" s="23"/>
      <c r="AC159" s="23"/>
      <c r="AD159" s="23"/>
      <c r="AE159" s="23"/>
      <c r="AF159" s="23"/>
      <c r="AG159" s="23"/>
      <c r="AH159" s="23"/>
    </row>
    <row r="160" spans="3:34" ht="15.75" customHeight="1">
      <c r="C160" s="456"/>
      <c r="D160" s="459"/>
      <c r="E160" s="459"/>
      <c r="F160" s="8"/>
      <c r="G160" s="394"/>
      <c r="H160" s="394"/>
      <c r="I160" s="497"/>
      <c r="J160" s="497"/>
      <c r="K160" s="394"/>
      <c r="L160" s="497"/>
      <c r="M160" s="497"/>
      <c r="N160" s="394"/>
      <c r="O160" s="394"/>
      <c r="P160" s="394"/>
      <c r="Q160" s="394"/>
      <c r="R160" s="394"/>
      <c r="S160" s="394"/>
      <c r="T160" s="394"/>
      <c r="U160" s="394"/>
      <c r="V160" s="394"/>
      <c r="W160" s="394"/>
      <c r="X160" s="394"/>
      <c r="Y160" s="23"/>
      <c r="Z160" s="23"/>
      <c r="AA160" s="23"/>
      <c r="AB160" s="23"/>
      <c r="AC160" s="23"/>
      <c r="AD160" s="23"/>
      <c r="AE160" s="23"/>
      <c r="AF160" s="23"/>
      <c r="AG160" s="23"/>
      <c r="AH160" s="23"/>
    </row>
    <row r="161" spans="3:34" ht="15.75" customHeight="1">
      <c r="C161" s="456"/>
      <c r="D161" s="459"/>
      <c r="E161" s="459"/>
      <c r="F161" s="8"/>
      <c r="G161" s="394"/>
      <c r="H161" s="394"/>
      <c r="I161" s="497"/>
      <c r="J161" s="497"/>
      <c r="K161" s="394"/>
      <c r="L161" s="497"/>
      <c r="M161" s="497"/>
      <c r="N161" s="394"/>
      <c r="O161" s="394"/>
      <c r="P161" s="394"/>
      <c r="Q161" s="394"/>
      <c r="R161" s="394"/>
      <c r="S161" s="394"/>
      <c r="T161" s="394"/>
      <c r="U161" s="394"/>
      <c r="V161" s="394"/>
      <c r="W161" s="394"/>
      <c r="X161" s="394"/>
      <c r="Y161" s="23"/>
      <c r="Z161" s="23"/>
      <c r="AA161" s="23"/>
      <c r="AB161" s="23"/>
      <c r="AC161" s="23"/>
      <c r="AD161" s="23"/>
      <c r="AE161" s="23"/>
      <c r="AF161" s="23"/>
      <c r="AG161" s="23"/>
      <c r="AH161" s="23"/>
    </row>
    <row r="162" spans="3:34" ht="15.75" customHeight="1">
      <c r="C162" s="456"/>
      <c r="D162" s="459"/>
      <c r="E162" s="459"/>
      <c r="F162" s="8"/>
      <c r="G162" s="394"/>
      <c r="H162" s="394"/>
      <c r="I162" s="497"/>
      <c r="J162" s="497"/>
      <c r="K162" s="394"/>
      <c r="L162" s="497"/>
      <c r="M162" s="497"/>
      <c r="N162" s="394"/>
      <c r="O162" s="394"/>
      <c r="P162" s="394"/>
      <c r="Q162" s="394"/>
      <c r="R162" s="394"/>
      <c r="S162" s="394"/>
      <c r="T162" s="394"/>
      <c r="U162" s="394"/>
      <c r="V162" s="394"/>
      <c r="W162" s="394"/>
      <c r="X162" s="394"/>
      <c r="Y162" s="23"/>
      <c r="Z162" s="23"/>
      <c r="AA162" s="23"/>
      <c r="AB162" s="23"/>
      <c r="AC162" s="23"/>
      <c r="AD162" s="23"/>
      <c r="AE162" s="23"/>
      <c r="AF162" s="23"/>
      <c r="AG162" s="23"/>
      <c r="AH162" s="23"/>
    </row>
    <row r="163" spans="3:34" ht="15.75" customHeight="1">
      <c r="C163" s="456"/>
      <c r="D163" s="459"/>
      <c r="E163" s="459"/>
      <c r="F163" s="8"/>
      <c r="G163" s="394"/>
      <c r="H163" s="394"/>
      <c r="I163" s="497"/>
      <c r="J163" s="497"/>
      <c r="K163" s="394"/>
      <c r="L163" s="497"/>
      <c r="M163" s="497"/>
      <c r="N163" s="394"/>
      <c r="O163" s="394"/>
      <c r="P163" s="394"/>
      <c r="Q163" s="394"/>
      <c r="R163" s="394"/>
      <c r="S163" s="394"/>
      <c r="T163" s="394"/>
      <c r="U163" s="394"/>
      <c r="V163" s="394"/>
      <c r="W163" s="394"/>
      <c r="X163" s="394"/>
      <c r="Y163" s="23"/>
      <c r="Z163" s="23"/>
      <c r="AA163" s="23"/>
      <c r="AB163" s="23"/>
      <c r="AC163" s="23"/>
      <c r="AD163" s="23"/>
      <c r="AE163" s="23"/>
      <c r="AF163" s="23"/>
      <c r="AG163" s="23"/>
      <c r="AH163" s="23"/>
    </row>
    <row r="164" spans="3:34" ht="15.75" customHeight="1">
      <c r="C164" s="456"/>
      <c r="D164" s="459"/>
      <c r="E164" s="459"/>
      <c r="F164" s="8"/>
      <c r="G164" s="394"/>
      <c r="H164" s="394"/>
      <c r="I164" s="497"/>
      <c r="J164" s="497"/>
      <c r="K164" s="394"/>
      <c r="L164" s="497"/>
      <c r="M164" s="497"/>
      <c r="N164" s="394"/>
      <c r="O164" s="394"/>
      <c r="P164" s="394"/>
      <c r="Q164" s="394"/>
      <c r="R164" s="394"/>
      <c r="S164" s="394"/>
      <c r="T164" s="394"/>
      <c r="U164" s="394"/>
      <c r="V164" s="394"/>
      <c r="W164" s="394"/>
      <c r="X164" s="394"/>
      <c r="Y164" s="23"/>
      <c r="Z164" s="23"/>
      <c r="AA164" s="23"/>
      <c r="AB164" s="23"/>
      <c r="AC164" s="23"/>
      <c r="AD164" s="23"/>
      <c r="AE164" s="23"/>
      <c r="AF164" s="23"/>
      <c r="AG164" s="23"/>
      <c r="AH164" s="23"/>
    </row>
    <row r="165" spans="3:34" ht="15.75" customHeight="1">
      <c r="C165" s="456"/>
      <c r="D165" s="459"/>
      <c r="E165" s="459"/>
      <c r="F165" s="8"/>
      <c r="G165" s="394"/>
      <c r="H165" s="394"/>
      <c r="I165" s="497"/>
      <c r="J165" s="497"/>
      <c r="K165" s="394"/>
      <c r="L165" s="497"/>
      <c r="M165" s="497"/>
      <c r="N165" s="394"/>
      <c r="O165" s="394"/>
      <c r="P165" s="394"/>
      <c r="Q165" s="394"/>
      <c r="R165" s="394"/>
      <c r="S165" s="394"/>
      <c r="T165" s="394"/>
      <c r="U165" s="394"/>
      <c r="V165" s="394"/>
      <c r="W165" s="394"/>
      <c r="X165" s="394"/>
      <c r="Y165" s="23"/>
      <c r="Z165" s="23"/>
      <c r="AA165" s="23"/>
      <c r="AB165" s="23"/>
      <c r="AC165" s="23"/>
      <c r="AD165" s="23"/>
      <c r="AE165" s="23"/>
      <c r="AF165" s="23"/>
      <c r="AG165" s="23"/>
      <c r="AH165" s="23"/>
    </row>
    <row r="166" spans="3:34" ht="15.75" customHeight="1">
      <c r="C166" s="456"/>
      <c r="D166" s="459"/>
      <c r="E166" s="459"/>
      <c r="F166" s="8"/>
      <c r="G166" s="394"/>
      <c r="H166" s="394"/>
      <c r="I166" s="497"/>
      <c r="J166" s="497"/>
      <c r="K166" s="394"/>
      <c r="L166" s="497"/>
      <c r="M166" s="497"/>
      <c r="N166" s="394"/>
      <c r="O166" s="394"/>
      <c r="P166" s="394"/>
      <c r="Q166" s="394"/>
      <c r="R166" s="394"/>
      <c r="S166" s="394"/>
      <c r="T166" s="394"/>
      <c r="U166" s="394"/>
      <c r="V166" s="394"/>
      <c r="W166" s="394"/>
      <c r="X166" s="394"/>
      <c r="Y166" s="23"/>
      <c r="Z166" s="23"/>
      <c r="AA166" s="23"/>
      <c r="AB166" s="23"/>
      <c r="AC166" s="23"/>
      <c r="AD166" s="23"/>
      <c r="AE166" s="23"/>
      <c r="AF166" s="23"/>
      <c r="AG166" s="23"/>
      <c r="AH166" s="23"/>
    </row>
    <row r="167" spans="3:34" ht="15.75" customHeight="1">
      <c r="C167" s="456"/>
      <c r="D167" s="459"/>
      <c r="E167" s="459"/>
      <c r="F167" s="8"/>
      <c r="G167" s="394"/>
      <c r="H167" s="394"/>
      <c r="I167" s="497"/>
      <c r="J167" s="497"/>
      <c r="K167" s="394"/>
      <c r="L167" s="497"/>
      <c r="M167" s="497"/>
      <c r="N167" s="394"/>
      <c r="O167" s="394"/>
      <c r="P167" s="394"/>
      <c r="Q167" s="394"/>
      <c r="R167" s="394"/>
      <c r="S167" s="394"/>
      <c r="T167" s="394"/>
      <c r="U167" s="394"/>
      <c r="V167" s="394"/>
      <c r="W167" s="394"/>
      <c r="X167" s="394"/>
      <c r="Y167" s="23"/>
      <c r="Z167" s="23"/>
      <c r="AA167" s="23"/>
      <c r="AB167" s="23"/>
      <c r="AC167" s="23"/>
      <c r="AD167" s="23"/>
      <c r="AE167" s="23"/>
      <c r="AF167" s="23"/>
      <c r="AG167" s="23"/>
      <c r="AH167" s="23"/>
    </row>
    <row r="168" spans="3:34" ht="15.75" customHeight="1">
      <c r="C168" s="456"/>
      <c r="D168" s="459"/>
      <c r="E168" s="459"/>
      <c r="F168" s="8"/>
      <c r="G168" s="394"/>
      <c r="H168" s="394"/>
      <c r="I168" s="497"/>
      <c r="J168" s="497"/>
      <c r="K168" s="394"/>
      <c r="L168" s="497"/>
      <c r="M168" s="497"/>
      <c r="N168" s="394"/>
      <c r="O168" s="394"/>
      <c r="P168" s="394"/>
      <c r="Q168" s="394"/>
      <c r="R168" s="394"/>
      <c r="S168" s="394"/>
      <c r="T168" s="394"/>
      <c r="U168" s="394"/>
      <c r="V168" s="394"/>
      <c r="W168" s="394"/>
      <c r="X168" s="394"/>
      <c r="Y168" s="23"/>
      <c r="Z168" s="23"/>
      <c r="AA168" s="23"/>
      <c r="AB168" s="23"/>
      <c r="AC168" s="23"/>
      <c r="AD168" s="23"/>
      <c r="AE168" s="23"/>
      <c r="AF168" s="23"/>
      <c r="AG168" s="23"/>
      <c r="AH168" s="23"/>
    </row>
    <row r="169" spans="3:34" ht="15.75" customHeight="1">
      <c r="C169" s="456"/>
      <c r="D169" s="459"/>
      <c r="E169" s="459"/>
      <c r="F169" s="8"/>
      <c r="G169" s="394"/>
      <c r="H169" s="394"/>
      <c r="I169" s="497"/>
      <c r="J169" s="497"/>
      <c r="K169" s="394"/>
      <c r="L169" s="497"/>
      <c r="M169" s="497"/>
      <c r="N169" s="394"/>
      <c r="O169" s="394"/>
      <c r="P169" s="394"/>
      <c r="Q169" s="394"/>
      <c r="R169" s="394"/>
      <c r="S169" s="394"/>
      <c r="T169" s="394"/>
      <c r="U169" s="394"/>
      <c r="V169" s="394"/>
      <c r="W169" s="394"/>
      <c r="X169" s="394"/>
      <c r="Y169" s="23"/>
      <c r="Z169" s="23"/>
      <c r="AA169" s="23"/>
      <c r="AB169" s="23"/>
      <c r="AC169" s="23"/>
      <c r="AD169" s="23"/>
      <c r="AE169" s="23"/>
      <c r="AF169" s="23"/>
      <c r="AG169" s="23"/>
      <c r="AH169" s="23"/>
    </row>
    <row r="170" spans="3:34" ht="15.75" customHeight="1">
      <c r="C170" s="456"/>
      <c r="D170" s="459"/>
      <c r="E170" s="459"/>
      <c r="F170" s="8"/>
      <c r="G170" s="394"/>
      <c r="H170" s="394"/>
      <c r="I170" s="497"/>
      <c r="J170" s="497"/>
      <c r="K170" s="394"/>
      <c r="L170" s="497"/>
      <c r="M170" s="497"/>
      <c r="N170" s="394"/>
      <c r="O170" s="394"/>
      <c r="P170" s="394"/>
      <c r="Q170" s="394"/>
      <c r="R170" s="394"/>
      <c r="S170" s="394"/>
      <c r="T170" s="394"/>
      <c r="U170" s="394"/>
      <c r="V170" s="394"/>
      <c r="W170" s="394"/>
      <c r="X170" s="394"/>
      <c r="Y170" s="23"/>
      <c r="Z170" s="23"/>
      <c r="AA170" s="23"/>
      <c r="AB170" s="23"/>
      <c r="AC170" s="23"/>
      <c r="AD170" s="23"/>
      <c r="AE170" s="23"/>
      <c r="AF170" s="23"/>
      <c r="AG170" s="23"/>
      <c r="AH170" s="23"/>
    </row>
    <row r="171" spans="3:34" ht="15.75" customHeight="1">
      <c r="C171" s="456"/>
      <c r="D171" s="459"/>
      <c r="E171" s="459"/>
      <c r="F171" s="8"/>
      <c r="G171" s="394"/>
      <c r="H171" s="394"/>
      <c r="I171" s="497"/>
      <c r="J171" s="497"/>
      <c r="K171" s="394"/>
      <c r="L171" s="497"/>
      <c r="M171" s="497"/>
      <c r="N171" s="394"/>
      <c r="O171" s="394"/>
      <c r="P171" s="394"/>
      <c r="Q171" s="394"/>
      <c r="R171" s="394"/>
      <c r="S171" s="394"/>
      <c r="T171" s="394"/>
      <c r="U171" s="394"/>
      <c r="V171" s="394"/>
      <c r="W171" s="394"/>
      <c r="X171" s="394"/>
      <c r="Y171" s="23"/>
      <c r="Z171" s="23"/>
      <c r="AA171" s="23"/>
      <c r="AB171" s="23"/>
      <c r="AC171" s="23"/>
      <c r="AD171" s="23"/>
      <c r="AE171" s="23"/>
      <c r="AF171" s="23"/>
      <c r="AG171" s="23"/>
      <c r="AH171" s="23"/>
    </row>
    <row r="172" spans="3:34" ht="15.75" customHeight="1">
      <c r="C172" s="456"/>
      <c r="D172" s="459"/>
      <c r="E172" s="459"/>
      <c r="F172" s="8"/>
      <c r="G172" s="394"/>
      <c r="H172" s="394"/>
      <c r="I172" s="497"/>
      <c r="J172" s="497"/>
      <c r="K172" s="394"/>
      <c r="L172" s="497"/>
      <c r="M172" s="497"/>
      <c r="N172" s="394"/>
      <c r="O172" s="394"/>
      <c r="P172" s="394"/>
      <c r="Q172" s="394"/>
      <c r="R172" s="394"/>
      <c r="S172" s="394"/>
      <c r="T172" s="394"/>
      <c r="U172" s="394"/>
      <c r="V172" s="394"/>
      <c r="W172" s="394"/>
      <c r="X172" s="394"/>
      <c r="Y172" s="23"/>
      <c r="Z172" s="23"/>
      <c r="AA172" s="23"/>
      <c r="AB172" s="23"/>
      <c r="AC172" s="23"/>
      <c r="AD172" s="23"/>
      <c r="AE172" s="23"/>
      <c r="AF172" s="23"/>
      <c r="AG172" s="23"/>
      <c r="AH172" s="23"/>
    </row>
    <row r="173" spans="3:34" ht="15.75" customHeight="1">
      <c r="C173" s="456"/>
      <c r="D173" s="459"/>
      <c r="E173" s="459"/>
      <c r="F173" s="8"/>
      <c r="G173" s="394"/>
      <c r="H173" s="394"/>
      <c r="I173" s="497"/>
      <c r="J173" s="497"/>
      <c r="K173" s="394"/>
      <c r="L173" s="497"/>
      <c r="M173" s="497"/>
      <c r="N173" s="394"/>
      <c r="O173" s="394"/>
      <c r="P173" s="394"/>
      <c r="Q173" s="394"/>
      <c r="R173" s="394"/>
      <c r="S173" s="394"/>
      <c r="T173" s="394"/>
      <c r="U173" s="394"/>
      <c r="V173" s="394"/>
      <c r="W173" s="394"/>
      <c r="X173" s="394"/>
      <c r="Y173" s="23"/>
      <c r="Z173" s="23"/>
      <c r="AA173" s="23"/>
      <c r="AB173" s="23"/>
      <c r="AC173" s="23"/>
      <c r="AD173" s="23"/>
      <c r="AE173" s="23"/>
      <c r="AF173" s="23"/>
      <c r="AG173" s="23"/>
      <c r="AH173" s="23"/>
    </row>
    <row r="174" spans="3:34" ht="15.75" customHeight="1">
      <c r="C174" s="456"/>
      <c r="D174" s="459"/>
      <c r="E174" s="459"/>
      <c r="F174" s="8"/>
      <c r="G174" s="394"/>
      <c r="H174" s="394"/>
      <c r="I174" s="497"/>
      <c r="J174" s="497"/>
      <c r="K174" s="394"/>
      <c r="L174" s="497"/>
      <c r="M174" s="497"/>
      <c r="N174" s="394"/>
      <c r="O174" s="394"/>
      <c r="P174" s="394"/>
      <c r="Q174" s="394"/>
      <c r="R174" s="394"/>
      <c r="S174" s="394"/>
      <c r="T174" s="394"/>
      <c r="U174" s="394"/>
      <c r="V174" s="394"/>
      <c r="W174" s="394"/>
      <c r="X174" s="394"/>
      <c r="Y174" s="23"/>
      <c r="Z174" s="23"/>
      <c r="AA174" s="23"/>
      <c r="AB174" s="23"/>
      <c r="AC174" s="23"/>
      <c r="AD174" s="23"/>
      <c r="AE174" s="23"/>
      <c r="AF174" s="23"/>
      <c r="AG174" s="23"/>
      <c r="AH174" s="23"/>
    </row>
    <row r="175" spans="3:34" ht="15.75" customHeight="1">
      <c r="C175" s="456"/>
      <c r="D175" s="459"/>
      <c r="E175" s="459"/>
      <c r="F175" s="8"/>
      <c r="G175" s="394"/>
      <c r="H175" s="394"/>
      <c r="I175" s="497"/>
      <c r="J175" s="497"/>
      <c r="K175" s="394"/>
      <c r="L175" s="497"/>
      <c r="M175" s="497"/>
      <c r="N175" s="394"/>
      <c r="O175" s="394"/>
      <c r="P175" s="394"/>
      <c r="Q175" s="394"/>
      <c r="R175" s="394"/>
      <c r="S175" s="394"/>
      <c r="T175" s="394"/>
      <c r="U175" s="394"/>
      <c r="V175" s="394"/>
      <c r="W175" s="394"/>
      <c r="X175" s="394"/>
      <c r="Y175" s="23"/>
      <c r="Z175" s="23"/>
      <c r="AA175" s="23"/>
      <c r="AB175" s="23"/>
      <c r="AC175" s="23"/>
      <c r="AD175" s="23"/>
      <c r="AE175" s="23"/>
      <c r="AF175" s="23"/>
      <c r="AG175" s="23"/>
      <c r="AH175" s="23"/>
    </row>
    <row r="176" spans="3:34" ht="15.75" customHeight="1">
      <c r="C176" s="456"/>
      <c r="D176" s="459"/>
      <c r="E176" s="459"/>
      <c r="F176" s="8"/>
      <c r="G176" s="394"/>
      <c r="H176" s="394"/>
      <c r="I176" s="497"/>
      <c r="J176" s="497"/>
      <c r="K176" s="394"/>
      <c r="L176" s="497"/>
      <c r="M176" s="497"/>
      <c r="N176" s="394"/>
      <c r="O176" s="394"/>
      <c r="P176" s="394"/>
      <c r="Q176" s="394"/>
      <c r="R176" s="394"/>
      <c r="S176" s="394"/>
      <c r="T176" s="394"/>
      <c r="U176" s="394"/>
      <c r="V176" s="394"/>
      <c r="W176" s="394"/>
      <c r="X176" s="394"/>
      <c r="Y176" s="23"/>
      <c r="Z176" s="23"/>
      <c r="AA176" s="23"/>
      <c r="AB176" s="23"/>
      <c r="AC176" s="23"/>
      <c r="AD176" s="23"/>
      <c r="AE176" s="23"/>
      <c r="AF176" s="23"/>
      <c r="AG176" s="23"/>
      <c r="AH176" s="23"/>
    </row>
    <row r="177" spans="3:34" ht="15.75" customHeight="1">
      <c r="C177" s="456"/>
      <c r="D177" s="459"/>
      <c r="E177" s="459"/>
      <c r="F177" s="8"/>
      <c r="G177" s="394"/>
      <c r="H177" s="394"/>
      <c r="I177" s="497"/>
      <c r="J177" s="497"/>
      <c r="K177" s="394"/>
      <c r="L177" s="497"/>
      <c r="M177" s="497"/>
      <c r="N177" s="394"/>
      <c r="O177" s="394"/>
      <c r="P177" s="394"/>
      <c r="Q177" s="394"/>
      <c r="R177" s="394"/>
      <c r="S177" s="394"/>
      <c r="T177" s="394"/>
      <c r="U177" s="394"/>
      <c r="V177" s="394"/>
      <c r="W177" s="394"/>
      <c r="X177" s="394"/>
      <c r="Y177" s="23"/>
      <c r="Z177" s="23"/>
      <c r="AA177" s="23"/>
      <c r="AB177" s="23"/>
      <c r="AC177" s="23"/>
      <c r="AD177" s="23"/>
      <c r="AE177" s="23"/>
      <c r="AF177" s="23"/>
      <c r="AG177" s="23"/>
      <c r="AH177" s="23"/>
    </row>
    <row r="178" spans="3:34" ht="15.75" customHeight="1">
      <c r="C178" s="456"/>
      <c r="D178" s="459"/>
      <c r="E178" s="459"/>
      <c r="F178" s="8"/>
      <c r="G178" s="394"/>
      <c r="H178" s="394"/>
      <c r="I178" s="497"/>
      <c r="J178" s="497"/>
      <c r="K178" s="394"/>
      <c r="L178" s="497"/>
      <c r="M178" s="497"/>
      <c r="N178" s="394"/>
      <c r="O178" s="394"/>
      <c r="P178" s="394"/>
      <c r="Q178" s="394"/>
      <c r="R178" s="394"/>
      <c r="S178" s="394"/>
      <c r="T178" s="394"/>
      <c r="U178" s="394"/>
      <c r="V178" s="394"/>
      <c r="W178" s="394"/>
      <c r="X178" s="394"/>
      <c r="Y178" s="23"/>
      <c r="Z178" s="23"/>
      <c r="AA178" s="23"/>
      <c r="AB178" s="23"/>
      <c r="AC178" s="23"/>
      <c r="AD178" s="23"/>
      <c r="AE178" s="23"/>
      <c r="AF178" s="23"/>
      <c r="AG178" s="23"/>
      <c r="AH178" s="23"/>
    </row>
    <row r="179" spans="3:34" ht="15.75" customHeight="1">
      <c r="C179" s="456"/>
      <c r="D179" s="459"/>
      <c r="E179" s="459"/>
      <c r="F179" s="8"/>
      <c r="G179" s="394"/>
      <c r="H179" s="394"/>
      <c r="I179" s="497"/>
      <c r="J179" s="497"/>
      <c r="K179" s="394"/>
      <c r="L179" s="497"/>
      <c r="M179" s="497"/>
      <c r="N179" s="394"/>
      <c r="O179" s="394"/>
      <c r="P179" s="394"/>
      <c r="Q179" s="394"/>
      <c r="R179" s="394"/>
      <c r="S179" s="394"/>
      <c r="T179" s="394"/>
      <c r="U179" s="394"/>
      <c r="V179" s="394"/>
      <c r="W179" s="394"/>
      <c r="X179" s="394"/>
      <c r="Y179" s="23"/>
      <c r="Z179" s="23"/>
      <c r="AA179" s="23"/>
      <c r="AB179" s="23"/>
      <c r="AC179" s="23"/>
      <c r="AD179" s="23"/>
      <c r="AE179" s="23"/>
      <c r="AF179" s="23"/>
      <c r="AG179" s="23"/>
      <c r="AH179" s="23"/>
    </row>
    <row r="180" spans="3:34" ht="15.75" customHeight="1">
      <c r="C180" s="456"/>
      <c r="D180" s="459"/>
      <c r="E180" s="459"/>
      <c r="F180" s="8"/>
      <c r="G180" s="394"/>
      <c r="H180" s="394"/>
      <c r="I180" s="497"/>
      <c r="J180" s="497"/>
      <c r="K180" s="394"/>
      <c r="L180" s="497"/>
      <c r="M180" s="497"/>
      <c r="N180" s="394"/>
      <c r="O180" s="394"/>
      <c r="P180" s="394"/>
      <c r="Q180" s="394"/>
      <c r="R180" s="394"/>
      <c r="S180" s="394"/>
      <c r="T180" s="394"/>
      <c r="U180" s="394"/>
      <c r="V180" s="394"/>
      <c r="W180" s="394"/>
      <c r="X180" s="394"/>
      <c r="Y180" s="23"/>
      <c r="Z180" s="23"/>
      <c r="AA180" s="23"/>
      <c r="AB180" s="23"/>
      <c r="AC180" s="23"/>
      <c r="AD180" s="23"/>
      <c r="AE180" s="23"/>
      <c r="AF180" s="23"/>
      <c r="AG180" s="23"/>
      <c r="AH180" s="23"/>
    </row>
    <row r="181" spans="3:34" ht="15.75" customHeight="1">
      <c r="C181" s="456"/>
      <c r="D181" s="459"/>
      <c r="E181" s="459"/>
      <c r="F181" s="8"/>
      <c r="G181" s="394"/>
      <c r="H181" s="394"/>
      <c r="I181" s="497"/>
      <c r="J181" s="497"/>
      <c r="K181" s="394"/>
      <c r="L181" s="497"/>
      <c r="M181" s="497"/>
      <c r="N181" s="394"/>
      <c r="O181" s="394"/>
      <c r="P181" s="394"/>
      <c r="Q181" s="394"/>
      <c r="R181" s="394"/>
      <c r="S181" s="394"/>
      <c r="T181" s="394"/>
      <c r="U181" s="394"/>
      <c r="V181" s="394"/>
      <c r="W181" s="394"/>
      <c r="X181" s="394"/>
      <c r="Y181" s="23"/>
      <c r="Z181" s="23"/>
      <c r="AA181" s="23"/>
      <c r="AB181" s="23"/>
      <c r="AC181" s="23"/>
      <c r="AD181" s="23"/>
      <c r="AE181" s="23"/>
      <c r="AF181" s="23"/>
      <c r="AG181" s="23"/>
      <c r="AH181" s="23"/>
    </row>
    <row r="182" spans="3:34" ht="15.75" customHeight="1">
      <c r="C182" s="456"/>
      <c r="D182" s="459"/>
      <c r="E182" s="459"/>
      <c r="F182" s="8"/>
      <c r="G182" s="394"/>
      <c r="H182" s="394"/>
      <c r="I182" s="497"/>
      <c r="J182" s="497"/>
      <c r="K182" s="394"/>
      <c r="L182" s="497"/>
      <c r="M182" s="497"/>
      <c r="N182" s="394"/>
      <c r="O182" s="394"/>
      <c r="P182" s="394"/>
      <c r="Q182" s="394"/>
      <c r="R182" s="394"/>
      <c r="S182" s="394"/>
      <c r="T182" s="394"/>
      <c r="U182" s="394"/>
      <c r="V182" s="394"/>
      <c r="W182" s="394"/>
      <c r="X182" s="394"/>
      <c r="Y182" s="23"/>
      <c r="Z182" s="23"/>
      <c r="AA182" s="23"/>
      <c r="AB182" s="23"/>
      <c r="AC182" s="23"/>
      <c r="AD182" s="23"/>
      <c r="AE182" s="23"/>
      <c r="AF182" s="23"/>
      <c r="AG182" s="23"/>
      <c r="AH182" s="23"/>
    </row>
    <row r="183" spans="3:34" ht="15.75" customHeight="1">
      <c r="C183" s="456"/>
      <c r="D183" s="459"/>
      <c r="E183" s="459"/>
      <c r="F183" s="8"/>
      <c r="G183" s="394"/>
      <c r="H183" s="394"/>
      <c r="I183" s="497"/>
      <c r="J183" s="497"/>
      <c r="K183" s="394"/>
      <c r="L183" s="497"/>
      <c r="M183" s="497"/>
      <c r="N183" s="394"/>
      <c r="O183" s="394"/>
      <c r="P183" s="394"/>
      <c r="Q183" s="394"/>
      <c r="R183" s="394"/>
      <c r="S183" s="394"/>
      <c r="T183" s="394"/>
      <c r="U183" s="394"/>
      <c r="V183" s="394"/>
      <c r="W183" s="394"/>
      <c r="X183" s="394"/>
      <c r="Y183" s="23"/>
      <c r="Z183" s="23"/>
      <c r="AA183" s="23"/>
      <c r="AB183" s="23"/>
      <c r="AC183" s="23"/>
      <c r="AD183" s="23"/>
      <c r="AE183" s="23"/>
      <c r="AF183" s="23"/>
      <c r="AG183" s="23"/>
      <c r="AH183" s="23"/>
    </row>
    <row r="184" spans="3:34" ht="15.75" customHeight="1">
      <c r="C184" s="456"/>
      <c r="D184" s="459"/>
      <c r="E184" s="459"/>
      <c r="F184" s="8"/>
      <c r="G184" s="394"/>
      <c r="H184" s="394"/>
      <c r="I184" s="497"/>
      <c r="J184" s="497"/>
      <c r="K184" s="394"/>
      <c r="L184" s="497"/>
      <c r="M184" s="497"/>
      <c r="N184" s="394"/>
      <c r="O184" s="394"/>
      <c r="P184" s="394"/>
      <c r="Q184" s="394"/>
      <c r="R184" s="394"/>
      <c r="S184" s="394"/>
      <c r="T184" s="394"/>
      <c r="U184" s="394"/>
      <c r="V184" s="394"/>
      <c r="W184" s="394"/>
      <c r="X184" s="394"/>
      <c r="Y184" s="23"/>
      <c r="Z184" s="23"/>
      <c r="AA184" s="23"/>
      <c r="AB184" s="23"/>
      <c r="AC184" s="23"/>
      <c r="AD184" s="23"/>
      <c r="AE184" s="23"/>
      <c r="AF184" s="23"/>
      <c r="AG184" s="23"/>
      <c r="AH184" s="23"/>
    </row>
    <row r="185" spans="3:34" ht="15.75" customHeight="1">
      <c r="C185" s="456"/>
      <c r="D185" s="459"/>
      <c r="E185" s="459"/>
      <c r="F185" s="8"/>
      <c r="G185" s="394"/>
      <c r="H185" s="394"/>
      <c r="I185" s="497"/>
      <c r="J185" s="497"/>
      <c r="K185" s="394"/>
      <c r="L185" s="497"/>
      <c r="M185" s="497"/>
      <c r="N185" s="394"/>
      <c r="O185" s="394"/>
      <c r="P185" s="394"/>
      <c r="Q185" s="394"/>
      <c r="R185" s="394"/>
      <c r="S185" s="394"/>
      <c r="T185" s="394"/>
      <c r="U185" s="394"/>
      <c r="V185" s="394"/>
      <c r="W185" s="394"/>
      <c r="X185" s="394"/>
      <c r="Y185" s="23"/>
      <c r="Z185" s="23"/>
      <c r="AA185" s="23"/>
      <c r="AB185" s="23"/>
      <c r="AC185" s="23"/>
      <c r="AD185" s="23"/>
      <c r="AE185" s="23"/>
      <c r="AF185" s="23"/>
      <c r="AG185" s="23"/>
      <c r="AH185" s="23"/>
    </row>
    <row r="186" spans="3:34" ht="15.75" customHeight="1">
      <c r="C186" s="456"/>
      <c r="D186" s="459"/>
      <c r="E186" s="459"/>
      <c r="F186" s="8"/>
      <c r="G186" s="394"/>
      <c r="H186" s="394"/>
      <c r="I186" s="497"/>
      <c r="J186" s="497"/>
      <c r="K186" s="394"/>
      <c r="L186" s="497"/>
      <c r="M186" s="497"/>
      <c r="N186" s="394"/>
      <c r="O186" s="394"/>
      <c r="P186" s="394"/>
      <c r="Q186" s="394"/>
      <c r="R186" s="394"/>
      <c r="S186" s="394"/>
      <c r="T186" s="394"/>
      <c r="U186" s="394"/>
      <c r="V186" s="394"/>
      <c r="W186" s="394"/>
      <c r="X186" s="394"/>
      <c r="Y186" s="23"/>
      <c r="Z186" s="23"/>
      <c r="AA186" s="23"/>
      <c r="AB186" s="23"/>
      <c r="AC186" s="23"/>
      <c r="AD186" s="23"/>
      <c r="AE186" s="23"/>
      <c r="AF186" s="23"/>
      <c r="AG186" s="23"/>
      <c r="AH186" s="23"/>
    </row>
    <row r="187" spans="3:34" ht="15.75" customHeight="1">
      <c r="C187" s="456"/>
      <c r="D187" s="459"/>
      <c r="E187" s="459"/>
      <c r="F187" s="8"/>
      <c r="G187" s="394"/>
      <c r="H187" s="394"/>
      <c r="I187" s="497"/>
      <c r="J187" s="497"/>
      <c r="K187" s="394"/>
      <c r="L187" s="497"/>
      <c r="M187" s="497"/>
      <c r="N187" s="394"/>
      <c r="O187" s="394"/>
      <c r="P187" s="394"/>
      <c r="Q187" s="394"/>
      <c r="R187" s="394"/>
      <c r="S187" s="394"/>
      <c r="T187" s="394"/>
      <c r="U187" s="394"/>
      <c r="V187" s="394"/>
      <c r="W187" s="394"/>
      <c r="X187" s="394"/>
      <c r="Y187" s="23"/>
      <c r="Z187" s="23"/>
      <c r="AA187" s="23"/>
      <c r="AB187" s="23"/>
      <c r="AC187" s="23"/>
      <c r="AD187" s="23"/>
      <c r="AE187" s="23"/>
      <c r="AF187" s="23"/>
      <c r="AG187" s="23"/>
      <c r="AH187" s="23"/>
    </row>
    <row r="188" spans="3:34" ht="15.75" customHeight="1">
      <c r="C188" s="456"/>
      <c r="D188" s="459"/>
      <c r="E188" s="459"/>
      <c r="F188" s="8"/>
      <c r="G188" s="394"/>
      <c r="H188" s="394"/>
      <c r="I188" s="497"/>
      <c r="J188" s="497"/>
      <c r="K188" s="394"/>
      <c r="L188" s="497"/>
      <c r="M188" s="497"/>
      <c r="N188" s="394"/>
      <c r="O188" s="394"/>
      <c r="P188" s="394"/>
      <c r="Q188" s="394"/>
      <c r="R188" s="394"/>
      <c r="S188" s="394"/>
      <c r="T188" s="394"/>
      <c r="U188" s="394"/>
      <c r="V188" s="394"/>
      <c r="W188" s="394"/>
      <c r="X188" s="394"/>
      <c r="Y188" s="23"/>
      <c r="Z188" s="23"/>
      <c r="AA188" s="23"/>
      <c r="AB188" s="23"/>
      <c r="AC188" s="23"/>
      <c r="AD188" s="23"/>
      <c r="AE188" s="23"/>
      <c r="AF188" s="23"/>
      <c r="AG188" s="23"/>
      <c r="AH188" s="23"/>
    </row>
    <row r="189" spans="3:34" ht="15.75" customHeight="1">
      <c r="C189" s="456"/>
      <c r="D189" s="459"/>
      <c r="E189" s="459"/>
      <c r="F189" s="8"/>
      <c r="G189" s="394"/>
      <c r="H189" s="394"/>
      <c r="I189" s="497"/>
      <c r="J189" s="497"/>
      <c r="K189" s="394"/>
      <c r="L189" s="497"/>
      <c r="M189" s="497"/>
      <c r="N189" s="394"/>
      <c r="O189" s="394"/>
      <c r="P189" s="394"/>
      <c r="Q189" s="394"/>
      <c r="R189" s="394"/>
      <c r="S189" s="394"/>
      <c r="T189" s="394"/>
      <c r="U189" s="394"/>
      <c r="V189" s="394"/>
      <c r="W189" s="394"/>
      <c r="X189" s="394"/>
      <c r="Y189" s="23"/>
      <c r="Z189" s="23"/>
      <c r="AA189" s="23"/>
      <c r="AB189" s="23"/>
      <c r="AC189" s="23"/>
      <c r="AD189" s="23"/>
      <c r="AE189" s="23"/>
      <c r="AF189" s="23"/>
      <c r="AG189" s="23"/>
      <c r="AH189" s="23"/>
    </row>
    <row r="190" spans="3:34" ht="15.75" customHeight="1">
      <c r="C190" s="456"/>
      <c r="D190" s="459"/>
      <c r="E190" s="459"/>
      <c r="F190" s="8"/>
      <c r="G190" s="394"/>
      <c r="H190" s="394"/>
      <c r="I190" s="497"/>
      <c r="J190" s="497"/>
      <c r="K190" s="394"/>
      <c r="L190" s="497"/>
      <c r="M190" s="497"/>
      <c r="N190" s="394"/>
      <c r="O190" s="394"/>
      <c r="P190" s="394"/>
      <c r="Q190" s="394"/>
      <c r="R190" s="394"/>
      <c r="S190" s="394"/>
      <c r="T190" s="394"/>
      <c r="U190" s="394"/>
      <c r="V190" s="394"/>
      <c r="W190" s="394"/>
      <c r="X190" s="394"/>
      <c r="Y190" s="23"/>
      <c r="Z190" s="23"/>
      <c r="AA190" s="23"/>
      <c r="AB190" s="23"/>
      <c r="AC190" s="23"/>
      <c r="AD190" s="23"/>
      <c r="AE190" s="23"/>
      <c r="AF190" s="23"/>
      <c r="AG190" s="23"/>
      <c r="AH190" s="23"/>
    </row>
    <row r="191" spans="3:34" ht="15.75" customHeight="1">
      <c r="C191" s="456"/>
      <c r="D191" s="459"/>
      <c r="E191" s="459"/>
      <c r="F191" s="8"/>
      <c r="G191" s="394"/>
      <c r="H191" s="394"/>
      <c r="I191" s="497"/>
      <c r="J191" s="497"/>
      <c r="K191" s="394"/>
      <c r="L191" s="497"/>
      <c r="M191" s="497"/>
      <c r="N191" s="394"/>
      <c r="O191" s="394"/>
      <c r="P191" s="394"/>
      <c r="Q191" s="394"/>
      <c r="R191" s="394"/>
      <c r="S191" s="394"/>
      <c r="T191" s="394"/>
      <c r="U191" s="394"/>
      <c r="V191" s="394"/>
      <c r="W191" s="394"/>
      <c r="X191" s="394"/>
      <c r="Y191" s="23"/>
      <c r="Z191" s="23"/>
      <c r="AA191" s="23"/>
      <c r="AB191" s="23"/>
      <c r="AC191" s="23"/>
      <c r="AD191" s="23"/>
      <c r="AE191" s="23"/>
      <c r="AF191" s="23"/>
      <c r="AG191" s="23"/>
      <c r="AH191" s="23"/>
    </row>
    <row r="192" spans="3:34" ht="15.75" customHeight="1">
      <c r="C192" s="456"/>
      <c r="D192" s="459"/>
      <c r="E192" s="459"/>
      <c r="F192" s="8"/>
      <c r="G192" s="394"/>
      <c r="H192" s="394"/>
      <c r="I192" s="497"/>
      <c r="J192" s="497"/>
      <c r="K192" s="394"/>
      <c r="L192" s="497"/>
      <c r="M192" s="497"/>
      <c r="N192" s="394"/>
      <c r="O192" s="394"/>
      <c r="P192" s="394"/>
      <c r="Q192" s="394"/>
      <c r="R192" s="394"/>
      <c r="S192" s="394"/>
      <c r="T192" s="394"/>
      <c r="U192" s="394"/>
      <c r="V192" s="394"/>
      <c r="W192" s="394"/>
      <c r="X192" s="394"/>
      <c r="Y192" s="23"/>
      <c r="Z192" s="23"/>
      <c r="AA192" s="23"/>
      <c r="AB192" s="23"/>
      <c r="AC192" s="23"/>
      <c r="AD192" s="23"/>
      <c r="AE192" s="23"/>
      <c r="AF192" s="23"/>
      <c r="AG192" s="23"/>
      <c r="AH192" s="23"/>
    </row>
    <row r="193" spans="3:34" ht="15.75" customHeight="1">
      <c r="C193" s="456"/>
      <c r="D193" s="459"/>
      <c r="E193" s="459"/>
      <c r="F193" s="8"/>
      <c r="G193" s="394"/>
      <c r="H193" s="394"/>
      <c r="I193" s="497"/>
      <c r="J193" s="497"/>
      <c r="K193" s="394"/>
      <c r="L193" s="497"/>
      <c r="M193" s="497"/>
      <c r="N193" s="394"/>
      <c r="O193" s="394"/>
      <c r="P193" s="394"/>
      <c r="Q193" s="394"/>
      <c r="R193" s="394"/>
      <c r="S193" s="394"/>
      <c r="T193" s="394"/>
      <c r="U193" s="394"/>
      <c r="V193" s="394"/>
      <c r="W193" s="394"/>
      <c r="X193" s="394"/>
      <c r="Y193" s="23"/>
      <c r="Z193" s="23"/>
      <c r="AA193" s="23"/>
      <c r="AB193" s="23"/>
      <c r="AC193" s="23"/>
      <c r="AD193" s="23"/>
      <c r="AE193" s="23"/>
      <c r="AF193" s="23"/>
      <c r="AG193" s="23"/>
      <c r="AH193" s="23"/>
    </row>
    <row r="194" spans="3:34" ht="15.75" customHeight="1">
      <c r="C194" s="456"/>
      <c r="D194" s="459"/>
      <c r="E194" s="459"/>
      <c r="F194" s="8"/>
      <c r="G194" s="394"/>
      <c r="H194" s="394"/>
      <c r="I194" s="497"/>
      <c r="J194" s="497"/>
      <c r="K194" s="394"/>
      <c r="L194" s="497"/>
      <c r="M194" s="497"/>
      <c r="N194" s="394"/>
      <c r="O194" s="394"/>
      <c r="P194" s="394"/>
      <c r="Q194" s="394"/>
      <c r="R194" s="394"/>
      <c r="S194" s="394"/>
      <c r="T194" s="394"/>
      <c r="U194" s="394"/>
      <c r="V194" s="394"/>
      <c r="W194" s="394"/>
      <c r="X194" s="394"/>
      <c r="Y194" s="23"/>
      <c r="Z194" s="23"/>
      <c r="AA194" s="23"/>
      <c r="AB194" s="23"/>
      <c r="AC194" s="23"/>
      <c r="AD194" s="23"/>
      <c r="AE194" s="23"/>
      <c r="AF194" s="23"/>
      <c r="AG194" s="23"/>
      <c r="AH194" s="23"/>
    </row>
    <row r="195" spans="3:34" ht="15.75" customHeight="1">
      <c r="C195" s="456"/>
      <c r="D195" s="459"/>
      <c r="E195" s="459"/>
      <c r="F195" s="8"/>
      <c r="G195" s="394"/>
      <c r="H195" s="394"/>
      <c r="I195" s="497"/>
      <c r="J195" s="497"/>
      <c r="K195" s="394"/>
      <c r="L195" s="497"/>
      <c r="M195" s="497"/>
      <c r="N195" s="394"/>
      <c r="O195" s="394"/>
      <c r="P195" s="394"/>
      <c r="Q195" s="394"/>
      <c r="R195" s="394"/>
      <c r="S195" s="394"/>
      <c r="T195" s="394"/>
      <c r="U195" s="394"/>
      <c r="V195" s="394"/>
      <c r="W195" s="394"/>
      <c r="X195" s="394"/>
      <c r="Y195" s="23"/>
      <c r="Z195" s="23"/>
      <c r="AA195" s="23"/>
      <c r="AB195" s="23"/>
      <c r="AC195" s="23"/>
      <c r="AD195" s="23"/>
      <c r="AE195" s="23"/>
      <c r="AF195" s="23"/>
      <c r="AG195" s="23"/>
      <c r="AH195" s="23"/>
    </row>
    <row r="196" spans="3:34" ht="15.75" customHeight="1">
      <c r="C196" s="456"/>
      <c r="D196" s="459"/>
      <c r="E196" s="459"/>
      <c r="F196" s="8"/>
      <c r="G196" s="394"/>
      <c r="H196" s="394"/>
      <c r="I196" s="497"/>
      <c r="J196" s="497"/>
      <c r="K196" s="394"/>
      <c r="L196" s="497"/>
      <c r="M196" s="497"/>
      <c r="N196" s="394"/>
      <c r="O196" s="394"/>
      <c r="P196" s="394"/>
      <c r="Q196" s="394"/>
      <c r="R196" s="394"/>
      <c r="S196" s="394"/>
      <c r="T196" s="394"/>
      <c r="U196" s="394"/>
      <c r="V196" s="394"/>
      <c r="W196" s="394"/>
      <c r="X196" s="394"/>
      <c r="Y196" s="23"/>
      <c r="Z196" s="23"/>
      <c r="AA196" s="23"/>
      <c r="AB196" s="23"/>
      <c r="AC196" s="23"/>
      <c r="AD196" s="23"/>
      <c r="AE196" s="23"/>
      <c r="AF196" s="23"/>
      <c r="AG196" s="23"/>
      <c r="AH196" s="23"/>
    </row>
    <row r="197" spans="3:34" ht="15.75" customHeight="1">
      <c r="C197" s="456"/>
      <c r="D197" s="459"/>
      <c r="E197" s="459"/>
      <c r="F197" s="8"/>
      <c r="G197" s="394"/>
      <c r="H197" s="394"/>
      <c r="I197" s="497"/>
      <c r="J197" s="497"/>
      <c r="K197" s="394"/>
      <c r="L197" s="497"/>
      <c r="M197" s="497"/>
      <c r="N197" s="394"/>
      <c r="O197" s="394"/>
      <c r="P197" s="394"/>
      <c r="Q197" s="394"/>
      <c r="R197" s="394"/>
      <c r="S197" s="394"/>
      <c r="T197" s="394"/>
      <c r="U197" s="394"/>
      <c r="V197" s="394"/>
      <c r="W197" s="394"/>
      <c r="X197" s="394"/>
      <c r="Y197" s="23"/>
      <c r="Z197" s="23"/>
      <c r="AA197" s="23"/>
      <c r="AB197" s="23"/>
      <c r="AC197" s="23"/>
      <c r="AD197" s="23"/>
      <c r="AE197" s="23"/>
      <c r="AF197" s="23"/>
      <c r="AG197" s="23"/>
      <c r="AH197" s="23"/>
    </row>
    <row r="198" spans="3:34" ht="15.75" customHeight="1">
      <c r="C198" s="456"/>
      <c r="D198" s="459"/>
      <c r="E198" s="459"/>
      <c r="F198" s="8"/>
      <c r="G198" s="394"/>
      <c r="H198" s="394"/>
      <c r="I198" s="497"/>
      <c r="J198" s="497"/>
      <c r="K198" s="394"/>
      <c r="L198" s="497"/>
      <c r="M198" s="497"/>
      <c r="N198" s="394"/>
      <c r="O198" s="394"/>
      <c r="P198" s="394"/>
      <c r="Q198" s="394"/>
      <c r="R198" s="394"/>
      <c r="S198" s="394"/>
      <c r="T198" s="394"/>
      <c r="U198" s="394"/>
      <c r="V198" s="394"/>
      <c r="W198" s="394"/>
      <c r="X198" s="394"/>
      <c r="Y198" s="23"/>
      <c r="Z198" s="23"/>
      <c r="AA198" s="23"/>
      <c r="AB198" s="23"/>
      <c r="AC198" s="23"/>
      <c r="AD198" s="23"/>
      <c r="AE198" s="23"/>
      <c r="AF198" s="23"/>
      <c r="AG198" s="23"/>
      <c r="AH198" s="23"/>
    </row>
    <row r="199" spans="3:34" ht="15.75" customHeight="1">
      <c r="C199" s="456"/>
      <c r="D199" s="459"/>
      <c r="E199" s="459"/>
      <c r="F199" s="8"/>
      <c r="G199" s="394"/>
      <c r="H199" s="394"/>
      <c r="I199" s="497"/>
      <c r="J199" s="497"/>
      <c r="K199" s="394"/>
      <c r="L199" s="497"/>
      <c r="M199" s="497"/>
      <c r="N199" s="394"/>
      <c r="O199" s="394"/>
      <c r="P199" s="394"/>
      <c r="Q199" s="394"/>
      <c r="R199" s="394"/>
      <c r="S199" s="394"/>
      <c r="T199" s="394"/>
      <c r="U199" s="394"/>
      <c r="V199" s="394"/>
      <c r="W199" s="394"/>
      <c r="X199" s="394"/>
      <c r="Y199" s="23"/>
      <c r="Z199" s="23"/>
      <c r="AA199" s="23"/>
      <c r="AB199" s="23"/>
      <c r="AC199" s="23"/>
      <c r="AD199" s="23"/>
      <c r="AE199" s="23"/>
      <c r="AF199" s="23"/>
      <c r="AG199" s="23"/>
      <c r="AH199" s="23"/>
    </row>
    <row r="200" spans="3:34" ht="15.75" customHeight="1">
      <c r="C200" s="456"/>
      <c r="D200" s="459"/>
      <c r="E200" s="459"/>
      <c r="F200" s="8"/>
      <c r="G200" s="394"/>
      <c r="H200" s="394"/>
      <c r="I200" s="497"/>
      <c r="J200" s="497"/>
      <c r="K200" s="394"/>
      <c r="L200" s="497"/>
      <c r="M200" s="497"/>
      <c r="N200" s="394"/>
      <c r="O200" s="394"/>
      <c r="P200" s="394"/>
      <c r="Q200" s="394"/>
      <c r="R200" s="394"/>
      <c r="S200" s="394"/>
      <c r="T200" s="394"/>
      <c r="U200" s="394"/>
      <c r="V200" s="394"/>
      <c r="W200" s="394"/>
      <c r="X200" s="394"/>
      <c r="Y200" s="23"/>
      <c r="Z200" s="23"/>
      <c r="AA200" s="23"/>
      <c r="AB200" s="23"/>
      <c r="AC200" s="23"/>
      <c r="AD200" s="23"/>
      <c r="AE200" s="23"/>
      <c r="AF200" s="23"/>
      <c r="AG200" s="23"/>
      <c r="AH200" s="23"/>
    </row>
    <row r="201" spans="3:34" ht="15.75" customHeight="1">
      <c r="C201" s="456"/>
      <c r="D201" s="459"/>
      <c r="E201" s="459"/>
      <c r="F201" s="8"/>
      <c r="G201" s="394"/>
      <c r="H201" s="394"/>
      <c r="I201" s="497"/>
      <c r="J201" s="497"/>
      <c r="K201" s="394"/>
      <c r="L201" s="497"/>
      <c r="M201" s="497"/>
      <c r="N201" s="394"/>
      <c r="O201" s="394"/>
      <c r="P201" s="394"/>
      <c r="Q201" s="394"/>
      <c r="R201" s="394"/>
      <c r="S201" s="394"/>
      <c r="T201" s="394"/>
      <c r="U201" s="394"/>
      <c r="V201" s="394"/>
      <c r="W201" s="394"/>
      <c r="X201" s="394"/>
      <c r="Y201" s="23"/>
      <c r="Z201" s="23"/>
      <c r="AA201" s="23"/>
      <c r="AB201" s="23"/>
      <c r="AC201" s="23"/>
      <c r="AD201" s="23"/>
      <c r="AE201" s="23"/>
      <c r="AF201" s="23"/>
      <c r="AG201" s="23"/>
      <c r="AH201" s="23"/>
    </row>
    <row r="202" spans="3:34" ht="15.75" customHeight="1">
      <c r="C202" s="456"/>
      <c r="D202" s="459"/>
      <c r="E202" s="459"/>
      <c r="F202" s="8"/>
      <c r="G202" s="394"/>
      <c r="H202" s="394"/>
      <c r="I202" s="497"/>
      <c r="J202" s="497"/>
      <c r="K202" s="394"/>
      <c r="L202" s="497"/>
      <c r="M202" s="497"/>
      <c r="N202" s="394"/>
      <c r="O202" s="394"/>
      <c r="P202" s="394"/>
      <c r="Q202" s="394"/>
      <c r="R202" s="394"/>
      <c r="S202" s="394"/>
      <c r="T202" s="394"/>
      <c r="U202" s="394"/>
      <c r="V202" s="394"/>
      <c r="W202" s="394"/>
      <c r="X202" s="394"/>
      <c r="Y202" s="23"/>
      <c r="Z202" s="23"/>
      <c r="AA202" s="23"/>
      <c r="AB202" s="23"/>
      <c r="AC202" s="23"/>
      <c r="AD202" s="23"/>
      <c r="AE202" s="23"/>
      <c r="AF202" s="23"/>
      <c r="AG202" s="23"/>
      <c r="AH202" s="23"/>
    </row>
    <row r="203" spans="3:34" ht="15.75" customHeight="1">
      <c r="C203" s="456"/>
      <c r="D203" s="459"/>
      <c r="E203" s="459"/>
      <c r="F203" s="8"/>
      <c r="G203" s="394"/>
      <c r="H203" s="394"/>
      <c r="I203" s="497"/>
      <c r="J203" s="497"/>
      <c r="K203" s="394"/>
      <c r="L203" s="497"/>
      <c r="M203" s="497"/>
      <c r="N203" s="394"/>
      <c r="O203" s="394"/>
      <c r="P203" s="394"/>
      <c r="Q203" s="394"/>
      <c r="R203" s="394"/>
      <c r="S203" s="394"/>
      <c r="T203" s="394"/>
      <c r="U203" s="394"/>
      <c r="V203" s="394"/>
      <c r="W203" s="394"/>
      <c r="X203" s="394"/>
      <c r="Y203" s="23"/>
      <c r="Z203" s="23"/>
      <c r="AA203" s="23"/>
      <c r="AB203" s="23"/>
      <c r="AC203" s="23"/>
      <c r="AD203" s="23"/>
      <c r="AE203" s="23"/>
      <c r="AF203" s="23"/>
      <c r="AG203" s="23"/>
      <c r="AH203" s="23"/>
    </row>
    <row r="204" spans="3:34" ht="15.75" customHeight="1">
      <c r="C204" s="456"/>
      <c r="D204" s="459"/>
      <c r="E204" s="459"/>
      <c r="F204" s="8"/>
      <c r="G204" s="394"/>
      <c r="H204" s="394"/>
      <c r="I204" s="497"/>
      <c r="J204" s="497"/>
      <c r="K204" s="394"/>
      <c r="L204" s="497"/>
      <c r="M204" s="497"/>
      <c r="N204" s="394"/>
      <c r="O204" s="394"/>
      <c r="P204" s="394"/>
      <c r="Q204" s="394"/>
      <c r="R204" s="394"/>
      <c r="S204" s="394"/>
      <c r="T204" s="394"/>
      <c r="U204" s="394"/>
      <c r="V204" s="394"/>
      <c r="W204" s="394"/>
      <c r="X204" s="394"/>
      <c r="Y204" s="23"/>
      <c r="Z204" s="23"/>
      <c r="AA204" s="23"/>
      <c r="AB204" s="23"/>
      <c r="AC204" s="23"/>
      <c r="AD204" s="23"/>
      <c r="AE204" s="23"/>
      <c r="AF204" s="23"/>
      <c r="AG204" s="23"/>
      <c r="AH204" s="23"/>
    </row>
    <row r="205" spans="3:34" ht="15.75" customHeight="1">
      <c r="C205" s="456"/>
      <c r="D205" s="459"/>
      <c r="E205" s="459"/>
      <c r="F205" s="8"/>
      <c r="G205" s="394"/>
      <c r="H205" s="394"/>
      <c r="I205" s="497"/>
      <c r="J205" s="497"/>
      <c r="K205" s="394"/>
      <c r="L205" s="497"/>
      <c r="M205" s="497"/>
      <c r="N205" s="394"/>
      <c r="O205" s="394"/>
      <c r="P205" s="394"/>
      <c r="Q205" s="394"/>
      <c r="R205" s="394"/>
      <c r="S205" s="394"/>
      <c r="T205" s="394"/>
      <c r="U205" s="394"/>
      <c r="V205" s="394"/>
      <c r="W205" s="394"/>
      <c r="X205" s="394"/>
      <c r="Y205" s="23"/>
      <c r="Z205" s="23"/>
      <c r="AA205" s="23"/>
      <c r="AB205" s="23"/>
      <c r="AC205" s="23"/>
      <c r="AD205" s="23"/>
      <c r="AE205" s="23"/>
      <c r="AF205" s="23"/>
      <c r="AG205" s="23"/>
      <c r="AH205" s="23"/>
    </row>
    <row r="206" spans="3:34" ht="15.75" customHeight="1">
      <c r="C206" s="456"/>
      <c r="D206" s="459"/>
      <c r="E206" s="459"/>
      <c r="F206" s="8"/>
      <c r="G206" s="394"/>
      <c r="H206" s="394"/>
      <c r="I206" s="497"/>
      <c r="J206" s="497"/>
      <c r="K206" s="394"/>
      <c r="L206" s="497"/>
      <c r="M206" s="497"/>
      <c r="N206" s="394"/>
      <c r="O206" s="394"/>
      <c r="P206" s="394"/>
      <c r="Q206" s="394"/>
      <c r="R206" s="394"/>
      <c r="S206" s="394"/>
      <c r="T206" s="394"/>
      <c r="U206" s="394"/>
      <c r="V206" s="394"/>
      <c r="W206" s="394"/>
      <c r="X206" s="394"/>
      <c r="Y206" s="23"/>
      <c r="Z206" s="23"/>
      <c r="AA206" s="23"/>
      <c r="AB206" s="23"/>
      <c r="AC206" s="23"/>
      <c r="AD206" s="23"/>
      <c r="AE206" s="23"/>
      <c r="AF206" s="23"/>
      <c r="AG206" s="23"/>
      <c r="AH206" s="23"/>
    </row>
    <row r="207" spans="3:34" ht="15.75" customHeight="1">
      <c r="C207" s="456"/>
      <c r="D207" s="459"/>
      <c r="E207" s="459"/>
      <c r="F207" s="8"/>
      <c r="G207" s="394"/>
      <c r="H207" s="394"/>
      <c r="I207" s="497"/>
      <c r="J207" s="497"/>
      <c r="K207" s="394"/>
      <c r="L207" s="497"/>
      <c r="M207" s="497"/>
      <c r="N207" s="394"/>
      <c r="O207" s="394"/>
      <c r="P207" s="394"/>
      <c r="Q207" s="394"/>
      <c r="R207" s="394"/>
      <c r="S207" s="394"/>
      <c r="T207" s="394"/>
      <c r="U207" s="394"/>
      <c r="V207" s="394"/>
      <c r="W207" s="394"/>
      <c r="X207" s="394"/>
      <c r="Y207" s="23"/>
      <c r="Z207" s="23"/>
      <c r="AA207" s="23"/>
      <c r="AB207" s="23"/>
      <c r="AC207" s="23"/>
      <c r="AD207" s="23"/>
      <c r="AE207" s="23"/>
      <c r="AF207" s="23"/>
      <c r="AG207" s="23"/>
      <c r="AH207" s="23"/>
    </row>
    <row r="208" spans="3:34" ht="15.75" customHeight="1">
      <c r="C208" s="456"/>
      <c r="D208" s="459"/>
      <c r="E208" s="459"/>
      <c r="F208" s="8"/>
      <c r="G208" s="394"/>
      <c r="H208" s="394"/>
      <c r="I208" s="497"/>
      <c r="J208" s="497"/>
      <c r="K208" s="394"/>
      <c r="L208" s="497"/>
      <c r="M208" s="497"/>
      <c r="N208" s="394"/>
      <c r="O208" s="394"/>
      <c r="P208" s="394"/>
      <c r="Q208" s="394"/>
      <c r="R208" s="394"/>
      <c r="S208" s="394"/>
      <c r="T208" s="394"/>
      <c r="U208" s="394"/>
      <c r="V208" s="394"/>
      <c r="W208" s="394"/>
      <c r="X208" s="394"/>
      <c r="Y208" s="23"/>
      <c r="Z208" s="23"/>
      <c r="AA208" s="23"/>
      <c r="AB208" s="23"/>
      <c r="AC208" s="23"/>
      <c r="AD208" s="23"/>
      <c r="AE208" s="23"/>
      <c r="AF208" s="23"/>
      <c r="AG208" s="23"/>
      <c r="AH208" s="23"/>
    </row>
    <row r="209" spans="3:34" ht="15.75" customHeight="1">
      <c r="C209" s="456"/>
      <c r="D209" s="459"/>
      <c r="E209" s="459"/>
      <c r="F209" s="8"/>
      <c r="G209" s="394"/>
      <c r="H209" s="394"/>
      <c r="I209" s="497"/>
      <c r="J209" s="497"/>
      <c r="K209" s="394"/>
      <c r="L209" s="497"/>
      <c r="M209" s="497"/>
      <c r="N209" s="394"/>
      <c r="O209" s="394"/>
      <c r="P209" s="394"/>
      <c r="Q209" s="394"/>
      <c r="R209" s="394"/>
      <c r="S209" s="394"/>
      <c r="T209" s="394"/>
      <c r="U209" s="394"/>
      <c r="V209" s="394"/>
      <c r="W209" s="394"/>
      <c r="X209" s="394"/>
      <c r="Y209" s="23"/>
      <c r="Z209" s="23"/>
      <c r="AA209" s="23"/>
      <c r="AB209" s="23"/>
      <c r="AC209" s="23"/>
      <c r="AD209" s="23"/>
      <c r="AE209" s="23"/>
      <c r="AF209" s="23"/>
      <c r="AG209" s="23"/>
      <c r="AH209" s="23"/>
    </row>
    <row r="210" spans="3:34" ht="15.75" customHeight="1">
      <c r="C210" s="456"/>
      <c r="D210" s="459"/>
      <c r="E210" s="459"/>
      <c r="F210" s="8"/>
      <c r="G210" s="394"/>
      <c r="H210" s="394"/>
      <c r="I210" s="497"/>
      <c r="J210" s="497"/>
      <c r="K210" s="394"/>
      <c r="L210" s="497"/>
      <c r="M210" s="497"/>
      <c r="N210" s="394"/>
      <c r="O210" s="394"/>
      <c r="P210" s="394"/>
      <c r="Q210" s="394"/>
      <c r="R210" s="394"/>
      <c r="S210" s="394"/>
      <c r="T210" s="394"/>
      <c r="U210" s="394"/>
      <c r="V210" s="394"/>
      <c r="W210" s="394"/>
      <c r="X210" s="394"/>
      <c r="Y210" s="23"/>
      <c r="Z210" s="23"/>
      <c r="AA210" s="23"/>
      <c r="AB210" s="23"/>
      <c r="AC210" s="23"/>
      <c r="AD210" s="23"/>
      <c r="AE210" s="23"/>
      <c r="AF210" s="23"/>
      <c r="AG210" s="23"/>
      <c r="AH210" s="23"/>
    </row>
    <row r="211" spans="3:34" ht="15.75" customHeight="1">
      <c r="C211" s="456"/>
      <c r="D211" s="459"/>
      <c r="E211" s="459"/>
      <c r="F211" s="8"/>
      <c r="G211" s="394"/>
      <c r="H211" s="394"/>
      <c r="I211" s="497"/>
      <c r="J211" s="497"/>
      <c r="K211" s="394"/>
      <c r="L211" s="497"/>
      <c r="M211" s="497"/>
      <c r="N211" s="394"/>
      <c r="O211" s="394"/>
      <c r="P211" s="394"/>
      <c r="Q211" s="394"/>
      <c r="R211" s="394"/>
      <c r="S211" s="394"/>
      <c r="T211" s="394"/>
      <c r="U211" s="394"/>
      <c r="V211" s="394"/>
      <c r="W211" s="394"/>
      <c r="X211" s="394"/>
      <c r="Y211" s="23"/>
      <c r="Z211" s="23"/>
      <c r="AA211" s="23"/>
      <c r="AB211" s="23"/>
      <c r="AC211" s="23"/>
      <c r="AD211" s="23"/>
      <c r="AE211" s="23"/>
      <c r="AF211" s="23"/>
      <c r="AG211" s="23"/>
      <c r="AH211" s="23"/>
    </row>
    <row r="212" spans="3:34" ht="15.75" customHeight="1">
      <c r="C212" s="456"/>
      <c r="D212" s="459"/>
      <c r="E212" s="459"/>
      <c r="F212" s="8"/>
      <c r="G212" s="394"/>
      <c r="H212" s="394"/>
      <c r="I212" s="497"/>
      <c r="J212" s="497"/>
      <c r="K212" s="394"/>
      <c r="L212" s="497"/>
      <c r="M212" s="497"/>
      <c r="N212" s="394"/>
      <c r="O212" s="394"/>
      <c r="P212" s="394"/>
      <c r="Q212" s="394"/>
      <c r="R212" s="394"/>
      <c r="S212" s="394"/>
      <c r="T212" s="394"/>
      <c r="U212" s="394"/>
      <c r="V212" s="394"/>
      <c r="W212" s="394"/>
      <c r="X212" s="394"/>
      <c r="Y212" s="23"/>
      <c r="Z212" s="23"/>
      <c r="AA212" s="23"/>
      <c r="AB212" s="23"/>
      <c r="AC212" s="23"/>
      <c r="AD212" s="23"/>
      <c r="AE212" s="23"/>
      <c r="AF212" s="23"/>
      <c r="AG212" s="23"/>
      <c r="AH212" s="23"/>
    </row>
    <row r="213" spans="3:34" ht="15.75" customHeight="1">
      <c r="C213" s="456"/>
      <c r="D213" s="459"/>
      <c r="E213" s="459"/>
      <c r="F213" s="8"/>
      <c r="G213" s="394"/>
      <c r="H213" s="394"/>
      <c r="I213" s="497"/>
      <c r="J213" s="497"/>
      <c r="K213" s="394"/>
      <c r="L213" s="497"/>
      <c r="M213" s="497"/>
      <c r="N213" s="394"/>
      <c r="O213" s="394"/>
      <c r="P213" s="394"/>
      <c r="Q213" s="394"/>
      <c r="R213" s="394"/>
      <c r="S213" s="394"/>
      <c r="T213" s="394"/>
      <c r="U213" s="394"/>
      <c r="V213" s="394"/>
      <c r="W213" s="394"/>
      <c r="X213" s="394"/>
      <c r="Y213" s="23"/>
      <c r="Z213" s="23"/>
      <c r="AA213" s="23"/>
      <c r="AB213" s="23"/>
      <c r="AC213" s="23"/>
      <c r="AD213" s="23"/>
      <c r="AE213" s="23"/>
      <c r="AF213" s="23"/>
      <c r="AG213" s="23"/>
      <c r="AH213" s="23"/>
    </row>
    <row r="214" spans="3:34" ht="15.75" customHeight="1">
      <c r="C214" s="456"/>
      <c r="D214" s="459"/>
      <c r="E214" s="459"/>
      <c r="F214" s="8"/>
      <c r="G214" s="394"/>
      <c r="H214" s="394"/>
      <c r="I214" s="497"/>
      <c r="J214" s="497"/>
      <c r="K214" s="394"/>
      <c r="L214" s="497"/>
      <c r="M214" s="497"/>
      <c r="N214" s="394"/>
      <c r="O214" s="394"/>
      <c r="P214" s="394"/>
      <c r="Q214" s="394"/>
      <c r="R214" s="394"/>
      <c r="S214" s="394"/>
      <c r="T214" s="394"/>
      <c r="U214" s="394"/>
      <c r="V214" s="394"/>
      <c r="W214" s="394"/>
      <c r="X214" s="394"/>
      <c r="Y214" s="23"/>
      <c r="Z214" s="23"/>
      <c r="AA214" s="23"/>
      <c r="AB214" s="23"/>
      <c r="AC214" s="23"/>
      <c r="AD214" s="23"/>
      <c r="AE214" s="23"/>
      <c r="AF214" s="23"/>
      <c r="AG214" s="23"/>
      <c r="AH214" s="23"/>
    </row>
    <row r="215" spans="3:34" ht="15.75" customHeight="1">
      <c r="C215" s="456"/>
      <c r="D215" s="459"/>
      <c r="E215" s="459"/>
      <c r="F215" s="8"/>
      <c r="G215" s="394"/>
      <c r="H215" s="394"/>
      <c r="I215" s="497"/>
      <c r="J215" s="497"/>
      <c r="K215" s="394"/>
      <c r="L215" s="497"/>
      <c r="M215" s="497"/>
      <c r="N215" s="394"/>
      <c r="O215" s="394"/>
      <c r="P215" s="394"/>
      <c r="Q215" s="394"/>
      <c r="R215" s="394"/>
      <c r="S215" s="394"/>
      <c r="T215" s="394"/>
      <c r="U215" s="394"/>
      <c r="V215" s="394"/>
      <c r="W215" s="394"/>
      <c r="X215" s="394"/>
      <c r="Y215" s="23"/>
      <c r="Z215" s="23"/>
      <c r="AA215" s="23"/>
      <c r="AB215" s="23"/>
      <c r="AC215" s="23"/>
      <c r="AD215" s="23"/>
      <c r="AE215" s="23"/>
      <c r="AF215" s="23"/>
      <c r="AG215" s="23"/>
      <c r="AH215" s="23"/>
    </row>
    <row r="216" spans="3:34" ht="15.75" customHeight="1">
      <c r="C216" s="456"/>
      <c r="D216" s="459"/>
      <c r="E216" s="459"/>
      <c r="F216" s="8"/>
      <c r="G216" s="394"/>
      <c r="H216" s="394"/>
      <c r="I216" s="497"/>
      <c r="J216" s="497"/>
      <c r="K216" s="394"/>
      <c r="L216" s="497"/>
      <c r="M216" s="497"/>
      <c r="N216" s="394"/>
      <c r="O216" s="394"/>
      <c r="P216" s="394"/>
      <c r="Q216" s="394"/>
      <c r="R216" s="394"/>
      <c r="S216" s="394"/>
      <c r="T216" s="394"/>
      <c r="U216" s="394"/>
      <c r="V216" s="394"/>
      <c r="W216" s="394"/>
      <c r="X216" s="394"/>
      <c r="Y216" s="23"/>
      <c r="Z216" s="23"/>
      <c r="AA216" s="23"/>
      <c r="AB216" s="23"/>
      <c r="AC216" s="23"/>
      <c r="AD216" s="23"/>
      <c r="AE216" s="23"/>
      <c r="AF216" s="23"/>
      <c r="AG216" s="23"/>
      <c r="AH216" s="23"/>
    </row>
    <row r="217" spans="3:34" ht="15.75" customHeight="1">
      <c r="C217" s="456"/>
      <c r="D217" s="459"/>
      <c r="E217" s="459"/>
      <c r="F217" s="8"/>
      <c r="G217" s="394"/>
      <c r="H217" s="394"/>
      <c r="I217" s="497"/>
      <c r="J217" s="497"/>
      <c r="K217" s="394"/>
      <c r="L217" s="497"/>
      <c r="M217" s="497"/>
      <c r="N217" s="394"/>
      <c r="O217" s="394"/>
      <c r="P217" s="394"/>
      <c r="Q217" s="394"/>
      <c r="R217" s="394"/>
      <c r="S217" s="394"/>
      <c r="T217" s="394"/>
      <c r="U217" s="394"/>
      <c r="V217" s="394"/>
      <c r="W217" s="394"/>
      <c r="X217" s="394"/>
      <c r="Y217" s="23"/>
      <c r="Z217" s="23"/>
      <c r="AA217" s="23"/>
      <c r="AB217" s="23"/>
      <c r="AC217" s="23"/>
      <c r="AD217" s="23"/>
      <c r="AE217" s="23"/>
      <c r="AF217" s="23"/>
      <c r="AG217" s="23"/>
      <c r="AH217" s="23"/>
    </row>
    <row r="218" spans="3:34" ht="15.75" customHeight="1">
      <c r="C218" s="456"/>
      <c r="D218" s="459"/>
      <c r="E218" s="459"/>
      <c r="F218" s="8"/>
      <c r="G218" s="394"/>
      <c r="H218" s="394"/>
      <c r="I218" s="497"/>
      <c r="J218" s="497"/>
      <c r="K218" s="394"/>
      <c r="L218" s="497"/>
      <c r="M218" s="497"/>
      <c r="N218" s="394"/>
      <c r="O218" s="394"/>
      <c r="P218" s="394"/>
      <c r="Q218" s="394"/>
      <c r="R218" s="394"/>
      <c r="S218" s="394"/>
      <c r="T218" s="394"/>
      <c r="U218" s="394"/>
      <c r="V218" s="394"/>
      <c r="W218" s="394"/>
      <c r="X218" s="394"/>
      <c r="Y218" s="23"/>
      <c r="Z218" s="23"/>
      <c r="AA218" s="23"/>
      <c r="AB218" s="23"/>
      <c r="AC218" s="23"/>
      <c r="AD218" s="23"/>
      <c r="AE218" s="23"/>
      <c r="AF218" s="23"/>
      <c r="AG218" s="23"/>
      <c r="AH218" s="23"/>
    </row>
    <row r="219" spans="3:34" ht="15.75" customHeight="1">
      <c r="C219" s="456"/>
      <c r="D219" s="459"/>
      <c r="E219" s="459"/>
      <c r="F219" s="8"/>
      <c r="G219" s="394"/>
      <c r="H219" s="394"/>
      <c r="I219" s="497"/>
      <c r="J219" s="497"/>
      <c r="K219" s="394"/>
      <c r="L219" s="497"/>
      <c r="M219" s="497"/>
      <c r="N219" s="394"/>
      <c r="O219" s="394"/>
      <c r="P219" s="394"/>
      <c r="Q219" s="394"/>
      <c r="R219" s="394"/>
      <c r="S219" s="394"/>
      <c r="T219" s="394"/>
      <c r="U219" s="394"/>
      <c r="V219" s="394"/>
      <c r="W219" s="394"/>
      <c r="X219" s="394"/>
      <c r="Y219" s="23"/>
      <c r="Z219" s="23"/>
      <c r="AA219" s="23"/>
      <c r="AB219" s="23"/>
      <c r="AC219" s="23"/>
      <c r="AD219" s="23"/>
      <c r="AE219" s="23"/>
      <c r="AF219" s="23"/>
      <c r="AG219" s="23"/>
      <c r="AH219" s="23"/>
    </row>
    <row r="220" spans="3:34" ht="15.75" customHeight="1">
      <c r="C220" s="456"/>
      <c r="D220" s="459"/>
      <c r="E220" s="459"/>
      <c r="F220" s="8"/>
      <c r="G220" s="394"/>
      <c r="H220" s="394"/>
      <c r="I220" s="497"/>
      <c r="J220" s="497"/>
      <c r="K220" s="394"/>
      <c r="L220" s="497"/>
      <c r="M220" s="497"/>
      <c r="N220" s="394"/>
      <c r="O220" s="394"/>
      <c r="P220" s="394"/>
      <c r="Q220" s="394"/>
      <c r="R220" s="394"/>
      <c r="S220" s="394"/>
      <c r="T220" s="394"/>
      <c r="U220" s="394"/>
      <c r="V220" s="394"/>
      <c r="W220" s="394"/>
      <c r="X220" s="394"/>
      <c r="Y220" s="23"/>
      <c r="Z220" s="23"/>
      <c r="AA220" s="23"/>
      <c r="AB220" s="23"/>
      <c r="AC220" s="23"/>
      <c r="AD220" s="23"/>
      <c r="AE220" s="23"/>
      <c r="AF220" s="23"/>
      <c r="AG220" s="23"/>
      <c r="AH220" s="23"/>
    </row>
    <row r="221" spans="3:34" ht="15.75" customHeight="1">
      <c r="C221" s="456"/>
      <c r="D221" s="459"/>
      <c r="E221" s="459"/>
      <c r="F221" s="8"/>
      <c r="G221" s="394"/>
      <c r="H221" s="394"/>
      <c r="I221" s="497"/>
      <c r="J221" s="497"/>
      <c r="K221" s="394"/>
      <c r="L221" s="497"/>
      <c r="M221" s="497"/>
      <c r="N221" s="394"/>
      <c r="O221" s="394"/>
      <c r="P221" s="394"/>
      <c r="Q221" s="394"/>
      <c r="R221" s="394"/>
      <c r="S221" s="394"/>
      <c r="T221" s="394"/>
      <c r="U221" s="394"/>
      <c r="V221" s="394"/>
      <c r="W221" s="394"/>
      <c r="X221" s="394"/>
      <c r="Y221" s="23"/>
      <c r="Z221" s="23"/>
      <c r="AA221" s="23"/>
      <c r="AB221" s="23"/>
      <c r="AC221" s="23"/>
      <c r="AD221" s="23"/>
      <c r="AE221" s="23"/>
      <c r="AF221" s="23"/>
      <c r="AG221" s="23"/>
      <c r="AH221" s="23"/>
    </row>
    <row r="222" spans="3:34" ht="15.75" customHeight="1">
      <c r="C222" s="456"/>
      <c r="D222" s="459"/>
      <c r="E222" s="459"/>
      <c r="F222" s="8"/>
      <c r="G222" s="394"/>
      <c r="H222" s="394"/>
      <c r="I222" s="497"/>
      <c r="J222" s="497"/>
      <c r="K222" s="394"/>
      <c r="L222" s="497"/>
      <c r="M222" s="497"/>
      <c r="N222" s="394"/>
      <c r="O222" s="394"/>
      <c r="P222" s="394"/>
      <c r="Q222" s="394"/>
      <c r="R222" s="394"/>
      <c r="S222" s="394"/>
      <c r="T222" s="394"/>
      <c r="U222" s="394"/>
      <c r="V222" s="394"/>
      <c r="W222" s="394"/>
      <c r="X222" s="394"/>
      <c r="Y222" s="23"/>
      <c r="Z222" s="23"/>
      <c r="AA222" s="23"/>
      <c r="AB222" s="23"/>
      <c r="AC222" s="23"/>
      <c r="AD222" s="23"/>
      <c r="AE222" s="23"/>
      <c r="AF222" s="23"/>
      <c r="AG222" s="23"/>
      <c r="AH222" s="23"/>
    </row>
    <row r="223" spans="3:34" ht="15.75" customHeight="1">
      <c r="C223" s="456"/>
      <c r="D223" s="459"/>
      <c r="E223" s="459"/>
      <c r="F223" s="8"/>
      <c r="G223" s="394"/>
      <c r="H223" s="394"/>
      <c r="I223" s="497"/>
      <c r="J223" s="497"/>
      <c r="K223" s="394"/>
      <c r="L223" s="497"/>
      <c r="M223" s="497"/>
      <c r="N223" s="394"/>
      <c r="O223" s="394"/>
      <c r="P223" s="394"/>
      <c r="Q223" s="394"/>
      <c r="R223" s="394"/>
      <c r="S223" s="394"/>
      <c r="T223" s="394"/>
      <c r="U223" s="394"/>
      <c r="V223" s="394"/>
      <c r="W223" s="394"/>
      <c r="X223" s="394"/>
      <c r="Y223" s="23"/>
      <c r="Z223" s="23"/>
      <c r="AA223" s="23"/>
      <c r="AB223" s="23"/>
      <c r="AC223" s="23"/>
      <c r="AD223" s="23"/>
      <c r="AE223" s="23"/>
      <c r="AF223" s="23"/>
      <c r="AG223" s="23"/>
      <c r="AH223" s="23"/>
    </row>
    <row r="224" spans="3:34" ht="15.75" customHeight="1">
      <c r="C224" s="456"/>
      <c r="D224" s="459"/>
      <c r="E224" s="459"/>
      <c r="F224" s="8"/>
      <c r="G224" s="394"/>
      <c r="H224" s="394"/>
      <c r="I224" s="497"/>
      <c r="J224" s="497"/>
      <c r="K224" s="394"/>
      <c r="L224" s="497"/>
      <c r="M224" s="497"/>
      <c r="N224" s="394"/>
      <c r="O224" s="394"/>
      <c r="P224" s="394"/>
      <c r="Q224" s="394"/>
      <c r="R224" s="394"/>
      <c r="S224" s="394"/>
      <c r="T224" s="394"/>
      <c r="U224" s="394"/>
      <c r="V224" s="394"/>
      <c r="W224" s="394"/>
      <c r="X224" s="394"/>
      <c r="Y224" s="23"/>
      <c r="Z224" s="23"/>
      <c r="AA224" s="23"/>
      <c r="AB224" s="23"/>
      <c r="AC224" s="23"/>
      <c r="AD224" s="23"/>
      <c r="AE224" s="23"/>
      <c r="AF224" s="23"/>
      <c r="AG224" s="23"/>
      <c r="AH224" s="23"/>
    </row>
    <row r="225" spans="3:34" ht="15.75" customHeight="1">
      <c r="C225" s="456"/>
      <c r="D225" s="459"/>
      <c r="E225" s="459"/>
      <c r="F225" s="8"/>
      <c r="G225" s="394"/>
      <c r="H225" s="394"/>
      <c r="I225" s="497"/>
      <c r="J225" s="497"/>
      <c r="K225" s="394"/>
      <c r="L225" s="497"/>
      <c r="M225" s="497"/>
      <c r="N225" s="394"/>
      <c r="O225" s="394"/>
      <c r="P225" s="394"/>
      <c r="Q225" s="394"/>
      <c r="R225" s="394"/>
      <c r="S225" s="394"/>
      <c r="T225" s="394"/>
      <c r="U225" s="394"/>
      <c r="V225" s="394"/>
      <c r="W225" s="394"/>
      <c r="X225" s="394"/>
      <c r="Y225" s="23"/>
      <c r="Z225" s="23"/>
      <c r="AA225" s="23"/>
      <c r="AB225" s="23"/>
      <c r="AC225" s="23"/>
      <c r="AD225" s="23"/>
      <c r="AE225" s="23"/>
      <c r="AF225" s="23"/>
      <c r="AG225" s="23"/>
      <c r="AH225" s="23"/>
    </row>
    <row r="226" spans="3:34" ht="15.75" customHeight="1">
      <c r="C226" s="456"/>
      <c r="D226" s="459"/>
      <c r="E226" s="459"/>
      <c r="F226" s="8"/>
      <c r="G226" s="394"/>
      <c r="H226" s="394"/>
      <c r="I226" s="497"/>
      <c r="J226" s="497"/>
      <c r="K226" s="394"/>
      <c r="L226" s="497"/>
      <c r="M226" s="497"/>
      <c r="N226" s="394"/>
      <c r="O226" s="394"/>
      <c r="P226" s="394"/>
      <c r="Q226" s="394"/>
      <c r="R226" s="394"/>
      <c r="S226" s="394"/>
      <c r="T226" s="394"/>
      <c r="U226" s="394"/>
      <c r="V226" s="394"/>
      <c r="W226" s="394"/>
      <c r="X226" s="394"/>
      <c r="Y226" s="23"/>
      <c r="Z226" s="23"/>
      <c r="AA226" s="23"/>
      <c r="AB226" s="23"/>
      <c r="AC226" s="23"/>
      <c r="AD226" s="23"/>
      <c r="AE226" s="23"/>
      <c r="AF226" s="23"/>
      <c r="AG226" s="23"/>
      <c r="AH226" s="23"/>
    </row>
    <row r="227" spans="3:34" ht="15.75" customHeight="1">
      <c r="C227" s="456"/>
      <c r="D227" s="459"/>
      <c r="E227" s="459"/>
      <c r="F227" s="8"/>
      <c r="G227" s="394"/>
      <c r="H227" s="394"/>
      <c r="I227" s="497"/>
      <c r="J227" s="497"/>
      <c r="K227" s="394"/>
      <c r="L227" s="497"/>
      <c r="M227" s="497"/>
      <c r="N227" s="394"/>
      <c r="O227" s="394"/>
      <c r="P227" s="394"/>
      <c r="Q227" s="394"/>
      <c r="R227" s="394"/>
      <c r="S227" s="394"/>
      <c r="T227" s="394"/>
      <c r="U227" s="394"/>
      <c r="V227" s="394"/>
      <c r="W227" s="394"/>
      <c r="X227" s="394"/>
      <c r="Y227" s="23"/>
      <c r="Z227" s="23"/>
      <c r="AA227" s="23"/>
      <c r="AB227" s="23"/>
      <c r="AC227" s="23"/>
      <c r="AD227" s="23"/>
      <c r="AE227" s="23"/>
      <c r="AF227" s="23"/>
      <c r="AG227" s="23"/>
      <c r="AH227" s="23"/>
    </row>
    <row r="228" spans="3:34" ht="15.75" customHeight="1">
      <c r="C228" s="456"/>
      <c r="D228" s="459"/>
      <c r="E228" s="459"/>
      <c r="F228" s="8"/>
      <c r="G228" s="394"/>
      <c r="H228" s="394"/>
      <c r="I228" s="497"/>
      <c r="J228" s="497"/>
      <c r="K228" s="394"/>
      <c r="L228" s="497"/>
      <c r="M228" s="497"/>
      <c r="N228" s="394"/>
      <c r="O228" s="394"/>
      <c r="P228" s="394"/>
      <c r="Q228" s="394"/>
      <c r="R228" s="394"/>
      <c r="S228" s="394"/>
      <c r="T228" s="394"/>
      <c r="U228" s="394"/>
      <c r="V228" s="394"/>
      <c r="W228" s="394"/>
      <c r="X228" s="394"/>
      <c r="Y228" s="23"/>
      <c r="Z228" s="23"/>
      <c r="AA228" s="23"/>
      <c r="AB228" s="23"/>
      <c r="AC228" s="23"/>
      <c r="AD228" s="23"/>
      <c r="AE228" s="23"/>
      <c r="AF228" s="23"/>
      <c r="AG228" s="23"/>
      <c r="AH228" s="23"/>
    </row>
    <row r="229" spans="3:34" ht="15.75" customHeight="1">
      <c r="C229" s="456"/>
      <c r="D229" s="459"/>
      <c r="E229" s="459"/>
      <c r="F229" s="8"/>
      <c r="G229" s="394"/>
      <c r="H229" s="394"/>
      <c r="I229" s="497"/>
      <c r="J229" s="497"/>
      <c r="K229" s="394"/>
      <c r="L229" s="497"/>
      <c r="M229" s="497"/>
      <c r="N229" s="394"/>
      <c r="O229" s="394"/>
      <c r="P229" s="394"/>
      <c r="Q229" s="394"/>
      <c r="R229" s="394"/>
      <c r="S229" s="394"/>
      <c r="T229" s="394"/>
      <c r="U229" s="394"/>
      <c r="V229" s="394"/>
      <c r="W229" s="394"/>
      <c r="X229" s="394"/>
      <c r="Y229" s="23"/>
      <c r="Z229" s="23"/>
      <c r="AA229" s="23"/>
      <c r="AB229" s="23"/>
      <c r="AC229" s="23"/>
      <c r="AD229" s="23"/>
      <c r="AE229" s="23"/>
      <c r="AF229" s="23"/>
      <c r="AG229" s="23"/>
      <c r="AH229" s="23"/>
    </row>
    <row r="230" spans="3:34" ht="15.75" customHeight="1">
      <c r="C230" s="456"/>
      <c r="D230" s="459"/>
      <c r="E230" s="459"/>
      <c r="F230" s="8"/>
      <c r="G230" s="394"/>
      <c r="H230" s="394"/>
      <c r="I230" s="497"/>
      <c r="J230" s="497"/>
      <c r="K230" s="394"/>
      <c r="L230" s="497"/>
      <c r="M230" s="497"/>
      <c r="N230" s="394"/>
      <c r="O230" s="394"/>
      <c r="P230" s="394"/>
      <c r="Q230" s="394"/>
      <c r="R230" s="394"/>
      <c r="S230" s="394"/>
      <c r="T230" s="394"/>
      <c r="U230" s="394"/>
      <c r="V230" s="394"/>
      <c r="W230" s="394"/>
      <c r="X230" s="394"/>
      <c r="Y230" s="23"/>
      <c r="Z230" s="23"/>
      <c r="AA230" s="23"/>
      <c r="AB230" s="23"/>
      <c r="AC230" s="23"/>
      <c r="AD230" s="23"/>
      <c r="AE230" s="23"/>
      <c r="AF230" s="23"/>
      <c r="AG230" s="23"/>
      <c r="AH230" s="23"/>
    </row>
    <row r="231" spans="3:34" ht="15.75" customHeight="1">
      <c r="C231" s="456"/>
      <c r="D231" s="459"/>
      <c r="E231" s="459"/>
      <c r="F231" s="8"/>
      <c r="G231" s="394"/>
      <c r="H231" s="394"/>
      <c r="I231" s="497"/>
      <c r="J231" s="497"/>
      <c r="K231" s="394"/>
      <c r="L231" s="497"/>
      <c r="M231" s="497"/>
      <c r="N231" s="394"/>
      <c r="O231" s="394"/>
      <c r="P231" s="394"/>
      <c r="Q231" s="394"/>
      <c r="R231" s="394"/>
      <c r="S231" s="394"/>
      <c r="T231" s="394"/>
      <c r="U231" s="394"/>
      <c r="V231" s="394"/>
      <c r="W231" s="394"/>
      <c r="X231" s="394"/>
      <c r="Y231" s="23"/>
      <c r="Z231" s="23"/>
      <c r="AA231" s="23"/>
      <c r="AB231" s="23"/>
      <c r="AC231" s="23"/>
      <c r="AD231" s="23"/>
      <c r="AE231" s="23"/>
      <c r="AF231" s="23"/>
      <c r="AG231" s="23"/>
      <c r="AH231" s="23"/>
    </row>
    <row r="232" spans="3:34" ht="15.75" customHeight="1">
      <c r="C232" s="456"/>
      <c r="D232" s="459"/>
      <c r="E232" s="459"/>
      <c r="F232" s="8"/>
      <c r="G232" s="394"/>
      <c r="H232" s="394"/>
      <c r="I232" s="497"/>
      <c r="J232" s="497"/>
      <c r="K232" s="394"/>
      <c r="L232" s="497"/>
      <c r="M232" s="497"/>
      <c r="N232" s="394"/>
      <c r="O232" s="394"/>
      <c r="P232" s="394"/>
      <c r="Q232" s="394"/>
      <c r="R232" s="394"/>
      <c r="S232" s="394"/>
      <c r="T232" s="394"/>
      <c r="U232" s="394"/>
      <c r="V232" s="394"/>
      <c r="W232" s="394"/>
      <c r="X232" s="394"/>
      <c r="Y232" s="23"/>
      <c r="Z232" s="23"/>
      <c r="AA232" s="23"/>
      <c r="AB232" s="23"/>
      <c r="AC232" s="23"/>
      <c r="AD232" s="23"/>
      <c r="AE232" s="23"/>
      <c r="AF232" s="23"/>
      <c r="AG232" s="23"/>
      <c r="AH232" s="23"/>
    </row>
    <row r="233" spans="3:34" ht="15.75" customHeight="1">
      <c r="C233" s="456"/>
      <c r="D233" s="459"/>
      <c r="E233" s="459"/>
      <c r="F233" s="8"/>
      <c r="G233" s="394"/>
      <c r="H233" s="394"/>
      <c r="I233" s="497"/>
      <c r="J233" s="497"/>
      <c r="K233" s="394"/>
      <c r="L233" s="497"/>
      <c r="M233" s="497"/>
      <c r="N233" s="394"/>
      <c r="O233" s="394"/>
      <c r="P233" s="394"/>
      <c r="Q233" s="394"/>
      <c r="R233" s="394"/>
      <c r="S233" s="394"/>
      <c r="T233" s="394"/>
      <c r="U233" s="394"/>
      <c r="V233" s="394"/>
      <c r="W233" s="394"/>
      <c r="X233" s="394"/>
      <c r="Y233" s="23"/>
      <c r="Z233" s="23"/>
      <c r="AA233" s="23"/>
      <c r="AB233" s="23"/>
      <c r="AC233" s="23"/>
      <c r="AD233" s="23"/>
      <c r="AE233" s="23"/>
      <c r="AF233" s="23"/>
      <c r="AG233" s="23"/>
      <c r="AH233" s="23"/>
    </row>
    <row r="234" spans="3:34" ht="15.75" customHeight="1">
      <c r="C234" s="456"/>
      <c r="D234" s="459"/>
      <c r="E234" s="459"/>
      <c r="F234" s="8"/>
      <c r="G234" s="394"/>
      <c r="H234" s="394"/>
      <c r="I234" s="497"/>
      <c r="J234" s="497"/>
      <c r="K234" s="394"/>
      <c r="L234" s="497"/>
      <c r="M234" s="497"/>
      <c r="N234" s="394"/>
      <c r="O234" s="394"/>
      <c r="P234" s="394"/>
      <c r="Q234" s="394"/>
      <c r="R234" s="394"/>
      <c r="S234" s="394"/>
      <c r="T234" s="394"/>
      <c r="U234" s="394"/>
      <c r="V234" s="394"/>
      <c r="W234" s="394"/>
      <c r="X234" s="394"/>
      <c r="Y234" s="23"/>
      <c r="Z234" s="23"/>
      <c r="AA234" s="23"/>
      <c r="AB234" s="23"/>
      <c r="AC234" s="23"/>
      <c r="AD234" s="23"/>
      <c r="AE234" s="23"/>
      <c r="AF234" s="23"/>
      <c r="AG234" s="23"/>
      <c r="AH234" s="23"/>
    </row>
    <row r="235" spans="3:34" ht="15.75" customHeight="1">
      <c r="C235" s="456"/>
      <c r="D235" s="459"/>
      <c r="E235" s="459"/>
      <c r="F235" s="8"/>
      <c r="G235" s="394"/>
      <c r="H235" s="394"/>
      <c r="I235" s="497"/>
      <c r="J235" s="497"/>
      <c r="K235" s="394"/>
      <c r="L235" s="497"/>
      <c r="M235" s="497"/>
      <c r="N235" s="394"/>
      <c r="O235" s="394"/>
      <c r="P235" s="394"/>
      <c r="Q235" s="394"/>
      <c r="R235" s="394"/>
      <c r="S235" s="394"/>
      <c r="T235" s="394"/>
      <c r="U235" s="394"/>
      <c r="V235" s="394"/>
      <c r="W235" s="394"/>
      <c r="X235" s="394"/>
      <c r="Y235" s="23"/>
      <c r="Z235" s="23"/>
      <c r="AA235" s="23"/>
      <c r="AB235" s="23"/>
      <c r="AC235" s="23"/>
      <c r="AD235" s="23"/>
      <c r="AE235" s="23"/>
      <c r="AF235" s="23"/>
      <c r="AG235" s="23"/>
      <c r="AH235" s="23"/>
    </row>
    <row r="236" spans="3:34" ht="15.75" customHeight="1">
      <c r="C236" s="456"/>
      <c r="D236" s="459"/>
      <c r="E236" s="459"/>
      <c r="F236" s="8"/>
      <c r="G236" s="394"/>
      <c r="H236" s="394"/>
      <c r="I236" s="497"/>
      <c r="J236" s="497"/>
      <c r="K236" s="394"/>
      <c r="L236" s="497"/>
      <c r="M236" s="497"/>
      <c r="N236" s="394"/>
      <c r="O236" s="394"/>
      <c r="P236" s="394"/>
      <c r="Q236" s="394"/>
      <c r="R236" s="394"/>
      <c r="S236" s="394"/>
      <c r="T236" s="394"/>
      <c r="U236" s="394"/>
      <c r="V236" s="394"/>
      <c r="W236" s="394"/>
      <c r="X236" s="394"/>
      <c r="Y236" s="23"/>
      <c r="Z236" s="23"/>
      <c r="AA236" s="23"/>
      <c r="AB236" s="23"/>
      <c r="AC236" s="23"/>
      <c r="AD236" s="23"/>
      <c r="AE236" s="23"/>
      <c r="AF236" s="23"/>
      <c r="AG236" s="23"/>
      <c r="AH236" s="23"/>
    </row>
    <row r="237" spans="3:34" ht="15.75" customHeight="1">
      <c r="C237" s="456"/>
      <c r="D237" s="459"/>
      <c r="E237" s="459"/>
      <c r="F237" s="8"/>
      <c r="G237" s="394"/>
      <c r="H237" s="394"/>
      <c r="I237" s="497"/>
      <c r="J237" s="497"/>
      <c r="K237" s="394"/>
      <c r="L237" s="497"/>
      <c r="M237" s="497"/>
      <c r="N237" s="394"/>
      <c r="O237" s="394"/>
      <c r="P237" s="394"/>
      <c r="Q237" s="394"/>
      <c r="R237" s="394"/>
      <c r="S237" s="394"/>
      <c r="T237" s="394"/>
      <c r="U237" s="394"/>
      <c r="V237" s="394"/>
      <c r="W237" s="394"/>
      <c r="X237" s="394"/>
      <c r="Y237" s="23"/>
      <c r="Z237" s="23"/>
      <c r="AA237" s="23"/>
      <c r="AB237" s="23"/>
      <c r="AC237" s="23"/>
      <c r="AD237" s="23"/>
      <c r="AE237" s="23"/>
      <c r="AF237" s="23"/>
      <c r="AG237" s="23"/>
      <c r="AH237" s="23"/>
    </row>
    <row r="238" spans="3:34" ht="15.75" customHeight="1">
      <c r="C238" s="456"/>
      <c r="D238" s="459"/>
      <c r="E238" s="459"/>
      <c r="F238" s="8"/>
      <c r="G238" s="394"/>
      <c r="H238" s="394"/>
      <c r="I238" s="497"/>
      <c r="J238" s="497"/>
      <c r="K238" s="394"/>
      <c r="L238" s="497"/>
      <c r="M238" s="497"/>
      <c r="N238" s="394"/>
      <c r="O238" s="394"/>
      <c r="P238" s="394"/>
      <c r="Q238" s="394"/>
      <c r="R238" s="394"/>
      <c r="S238" s="394"/>
      <c r="T238" s="394"/>
      <c r="U238" s="394"/>
      <c r="V238" s="394"/>
      <c r="W238" s="394"/>
      <c r="X238" s="394"/>
      <c r="Y238" s="23"/>
      <c r="Z238" s="23"/>
      <c r="AA238" s="23"/>
      <c r="AB238" s="23"/>
      <c r="AC238" s="23"/>
      <c r="AD238" s="23"/>
      <c r="AE238" s="23"/>
      <c r="AF238" s="23"/>
      <c r="AG238" s="23"/>
      <c r="AH238" s="23"/>
    </row>
    <row r="239" spans="3:34" ht="15.75" customHeight="1">
      <c r="C239" s="456"/>
      <c r="D239" s="459"/>
      <c r="E239" s="459"/>
      <c r="F239" s="8"/>
      <c r="G239" s="394"/>
      <c r="H239" s="394"/>
      <c r="I239" s="497"/>
      <c r="J239" s="497"/>
      <c r="K239" s="394"/>
      <c r="L239" s="497"/>
      <c r="M239" s="497"/>
      <c r="N239" s="394"/>
      <c r="O239" s="394"/>
      <c r="P239" s="394"/>
      <c r="Q239" s="394"/>
      <c r="R239" s="394"/>
      <c r="S239" s="394"/>
      <c r="T239" s="394"/>
      <c r="U239" s="394"/>
      <c r="V239" s="394"/>
      <c r="W239" s="394"/>
      <c r="X239" s="394"/>
      <c r="Y239" s="23"/>
      <c r="Z239" s="23"/>
      <c r="AA239" s="23"/>
      <c r="AB239" s="23"/>
      <c r="AC239" s="23"/>
      <c r="AD239" s="23"/>
      <c r="AE239" s="23"/>
      <c r="AF239" s="23"/>
      <c r="AG239" s="23"/>
      <c r="AH239" s="23"/>
    </row>
    <row r="240" spans="3:34" ht="15.75" customHeight="1">
      <c r="C240" s="456"/>
      <c r="D240" s="459"/>
      <c r="E240" s="459"/>
      <c r="F240" s="8"/>
      <c r="G240" s="394"/>
      <c r="H240" s="394"/>
      <c r="I240" s="497"/>
      <c r="J240" s="497"/>
      <c r="K240" s="394"/>
      <c r="L240" s="497"/>
      <c r="M240" s="497"/>
      <c r="N240" s="394"/>
      <c r="O240" s="394"/>
      <c r="P240" s="394"/>
      <c r="Q240" s="394"/>
      <c r="R240" s="394"/>
      <c r="S240" s="394"/>
      <c r="T240" s="394"/>
      <c r="U240" s="394"/>
      <c r="V240" s="394"/>
      <c r="W240" s="394"/>
      <c r="X240" s="394"/>
      <c r="Y240" s="23"/>
      <c r="Z240" s="23"/>
      <c r="AA240" s="23"/>
      <c r="AB240" s="23"/>
      <c r="AC240" s="23"/>
      <c r="AD240" s="23"/>
      <c r="AE240" s="23"/>
      <c r="AF240" s="23"/>
      <c r="AG240" s="23"/>
      <c r="AH240" s="23"/>
    </row>
    <row r="241" spans="3:34" ht="15.75" customHeight="1">
      <c r="C241" s="456"/>
      <c r="D241" s="459"/>
      <c r="E241" s="459"/>
      <c r="F241" s="8"/>
      <c r="G241" s="394"/>
      <c r="H241" s="394"/>
      <c r="I241" s="497"/>
      <c r="J241" s="497"/>
      <c r="K241" s="394"/>
      <c r="L241" s="497"/>
      <c r="M241" s="497"/>
      <c r="N241" s="394"/>
      <c r="O241" s="394"/>
      <c r="P241" s="394"/>
      <c r="Q241" s="394"/>
      <c r="R241" s="394"/>
      <c r="S241" s="394"/>
      <c r="T241" s="394"/>
      <c r="U241" s="394"/>
      <c r="V241" s="394"/>
      <c r="W241" s="394"/>
      <c r="X241" s="394"/>
      <c r="Y241" s="23"/>
      <c r="Z241" s="23"/>
      <c r="AA241" s="23"/>
      <c r="AB241" s="23"/>
      <c r="AC241" s="23"/>
      <c r="AD241" s="23"/>
      <c r="AE241" s="23"/>
      <c r="AF241" s="23"/>
      <c r="AG241" s="23"/>
      <c r="AH241" s="23"/>
    </row>
    <row r="242" spans="3:34" ht="15.75" customHeight="1">
      <c r="C242" s="456"/>
      <c r="D242" s="459"/>
      <c r="E242" s="459"/>
      <c r="F242" s="8"/>
      <c r="G242" s="394"/>
      <c r="H242" s="394"/>
      <c r="I242" s="497"/>
      <c r="J242" s="497"/>
      <c r="K242" s="394"/>
      <c r="L242" s="497"/>
      <c r="M242" s="497"/>
      <c r="N242" s="394"/>
      <c r="O242" s="394"/>
      <c r="P242" s="394"/>
      <c r="Q242" s="394"/>
      <c r="R242" s="394"/>
      <c r="S242" s="394"/>
      <c r="T242" s="394"/>
      <c r="U242" s="394"/>
      <c r="V242" s="394"/>
      <c r="W242" s="394"/>
      <c r="X242" s="394"/>
      <c r="Y242" s="23"/>
      <c r="Z242" s="23"/>
      <c r="AA242" s="23"/>
      <c r="AB242" s="23"/>
      <c r="AC242" s="23"/>
      <c r="AD242" s="23"/>
      <c r="AE242" s="23"/>
      <c r="AF242" s="23"/>
      <c r="AG242" s="23"/>
      <c r="AH242" s="23"/>
    </row>
    <row r="243" spans="3:34" ht="15.75" customHeight="1">
      <c r="C243" s="456"/>
      <c r="D243" s="459"/>
      <c r="E243" s="459"/>
      <c r="F243" s="8"/>
      <c r="G243" s="394"/>
      <c r="H243" s="394"/>
      <c r="I243" s="497"/>
      <c r="J243" s="497"/>
      <c r="K243" s="394"/>
      <c r="L243" s="497"/>
      <c r="M243" s="497"/>
      <c r="N243" s="394"/>
      <c r="O243" s="394"/>
      <c r="P243" s="394"/>
      <c r="Q243" s="394"/>
      <c r="R243" s="394"/>
      <c r="S243" s="394"/>
      <c r="T243" s="394"/>
      <c r="U243" s="394"/>
      <c r="V243" s="394"/>
      <c r="W243" s="394"/>
      <c r="X243" s="394"/>
      <c r="Y243" s="23"/>
      <c r="Z243" s="23"/>
      <c r="AA243" s="23"/>
      <c r="AB243" s="23"/>
      <c r="AC243" s="23"/>
      <c r="AD243" s="23"/>
      <c r="AE243" s="23"/>
      <c r="AF243" s="23"/>
      <c r="AG243" s="23"/>
      <c r="AH243" s="23"/>
    </row>
    <row r="244" spans="3:34" ht="15.75" customHeight="1">
      <c r="C244" s="456"/>
      <c r="D244" s="459"/>
      <c r="E244" s="459"/>
      <c r="F244" s="8"/>
      <c r="G244" s="394"/>
      <c r="H244" s="394"/>
      <c r="I244" s="497"/>
      <c r="J244" s="497"/>
      <c r="K244" s="394"/>
      <c r="L244" s="497"/>
      <c r="M244" s="497"/>
      <c r="N244" s="394"/>
      <c r="O244" s="394"/>
      <c r="P244" s="394"/>
      <c r="Q244" s="394"/>
      <c r="R244" s="394"/>
      <c r="S244" s="394"/>
      <c r="T244" s="394"/>
      <c r="U244" s="394"/>
      <c r="V244" s="394"/>
      <c r="W244" s="394"/>
      <c r="X244" s="394"/>
      <c r="Y244" s="23"/>
      <c r="Z244" s="23"/>
      <c r="AA244" s="23"/>
      <c r="AB244" s="23"/>
      <c r="AC244" s="23"/>
      <c r="AD244" s="23"/>
      <c r="AE244" s="23"/>
      <c r="AF244" s="23"/>
      <c r="AG244" s="23"/>
      <c r="AH244" s="23"/>
    </row>
    <row r="245" spans="3:34" ht="15.75" customHeight="1">
      <c r="C245" s="456"/>
      <c r="D245" s="459"/>
      <c r="E245" s="459"/>
      <c r="F245" s="8"/>
      <c r="G245" s="394"/>
      <c r="H245" s="394"/>
      <c r="I245" s="497"/>
      <c r="J245" s="497"/>
      <c r="K245" s="394"/>
      <c r="L245" s="497"/>
      <c r="M245" s="497"/>
      <c r="N245" s="394"/>
      <c r="O245" s="394"/>
      <c r="P245" s="394"/>
      <c r="Q245" s="394"/>
      <c r="R245" s="394"/>
      <c r="S245" s="394"/>
      <c r="T245" s="394"/>
      <c r="U245" s="394"/>
      <c r="V245" s="394"/>
      <c r="W245" s="394"/>
      <c r="X245" s="394"/>
      <c r="Y245" s="23"/>
      <c r="Z245" s="23"/>
      <c r="AA245" s="23"/>
      <c r="AB245" s="23"/>
      <c r="AC245" s="23"/>
      <c r="AD245" s="23"/>
      <c r="AE245" s="23"/>
      <c r="AF245" s="23"/>
      <c r="AG245" s="23"/>
      <c r="AH245" s="23"/>
    </row>
    <row r="246" spans="3:34" ht="15.75" customHeight="1">
      <c r="C246" s="456"/>
      <c r="D246" s="459"/>
      <c r="E246" s="459"/>
      <c r="F246" s="8"/>
      <c r="G246" s="394"/>
      <c r="H246" s="394"/>
      <c r="I246" s="497"/>
      <c r="J246" s="497"/>
      <c r="K246" s="394"/>
      <c r="L246" s="497"/>
      <c r="M246" s="497"/>
      <c r="N246" s="394"/>
      <c r="O246" s="394"/>
      <c r="P246" s="394"/>
      <c r="Q246" s="394"/>
      <c r="R246" s="394"/>
      <c r="S246" s="394"/>
      <c r="T246" s="394"/>
      <c r="U246" s="394"/>
      <c r="V246" s="394"/>
      <c r="W246" s="394"/>
      <c r="X246" s="394"/>
      <c r="Y246" s="23"/>
      <c r="Z246" s="23"/>
      <c r="AA246" s="23"/>
      <c r="AB246" s="23"/>
      <c r="AC246" s="23"/>
      <c r="AD246" s="23"/>
      <c r="AE246" s="23"/>
      <c r="AF246" s="23"/>
      <c r="AG246" s="23"/>
      <c r="AH246" s="23"/>
    </row>
    <row r="247" spans="3:34" ht="15.75" customHeight="1">
      <c r="C247" s="456"/>
      <c r="D247" s="459"/>
      <c r="E247" s="459"/>
      <c r="F247" s="8"/>
      <c r="G247" s="394"/>
      <c r="H247" s="394"/>
      <c r="I247" s="497"/>
      <c r="J247" s="497"/>
      <c r="K247" s="394"/>
      <c r="L247" s="497"/>
      <c r="M247" s="497"/>
      <c r="N247" s="394"/>
      <c r="O247" s="394"/>
      <c r="P247" s="394"/>
      <c r="Q247" s="394"/>
      <c r="R247" s="394"/>
      <c r="S247" s="394"/>
      <c r="T247" s="394"/>
      <c r="U247" s="394"/>
      <c r="V247" s="394"/>
      <c r="W247" s="394"/>
      <c r="X247" s="394"/>
      <c r="Y247" s="23"/>
      <c r="Z247" s="23"/>
      <c r="AA247" s="23"/>
      <c r="AB247" s="23"/>
      <c r="AC247" s="23"/>
      <c r="AD247" s="23"/>
      <c r="AE247" s="23"/>
      <c r="AF247" s="23"/>
      <c r="AG247" s="23"/>
      <c r="AH247" s="23"/>
    </row>
    <row r="248" spans="3:34" ht="15.75" customHeight="1">
      <c r="C248" s="456"/>
      <c r="D248" s="459"/>
      <c r="E248" s="459"/>
      <c r="F248" s="8"/>
      <c r="G248" s="394"/>
      <c r="H248" s="394"/>
      <c r="I248" s="497"/>
      <c r="J248" s="497"/>
      <c r="K248" s="394"/>
      <c r="L248" s="497"/>
      <c r="M248" s="497"/>
      <c r="N248" s="394"/>
      <c r="O248" s="394"/>
      <c r="P248" s="394"/>
      <c r="Q248" s="394"/>
      <c r="R248" s="394"/>
      <c r="S248" s="394"/>
      <c r="T248" s="394"/>
      <c r="U248" s="394"/>
      <c r="V248" s="394"/>
      <c r="W248" s="394"/>
      <c r="X248" s="394"/>
      <c r="Y248" s="23"/>
      <c r="Z248" s="23"/>
      <c r="AA248" s="23"/>
      <c r="AB248" s="23"/>
      <c r="AC248" s="23"/>
      <c r="AD248" s="23"/>
      <c r="AE248" s="23"/>
      <c r="AF248" s="23"/>
      <c r="AG248" s="23"/>
      <c r="AH248" s="23"/>
    </row>
    <row r="249" spans="3:34" ht="15.75" customHeight="1">
      <c r="C249" s="456"/>
      <c r="D249" s="459"/>
      <c r="E249" s="459"/>
      <c r="F249" s="8"/>
      <c r="G249" s="394"/>
      <c r="H249" s="394"/>
      <c r="I249" s="497"/>
      <c r="J249" s="497"/>
      <c r="K249" s="394"/>
      <c r="L249" s="497"/>
      <c r="M249" s="497"/>
      <c r="N249" s="394"/>
      <c r="O249" s="394"/>
      <c r="P249" s="394"/>
      <c r="Q249" s="394"/>
      <c r="R249" s="394"/>
      <c r="S249" s="394"/>
      <c r="T249" s="394"/>
      <c r="U249" s="394"/>
      <c r="V249" s="394"/>
      <c r="W249" s="394"/>
      <c r="X249" s="394"/>
      <c r="Y249" s="23"/>
      <c r="Z249" s="23"/>
      <c r="AA249" s="23"/>
      <c r="AB249" s="23"/>
      <c r="AC249" s="23"/>
      <c r="AD249" s="23"/>
      <c r="AE249" s="23"/>
      <c r="AF249" s="23"/>
      <c r="AG249" s="23"/>
      <c r="AH249" s="23"/>
    </row>
    <row r="250" spans="3:34" ht="15.75" customHeight="1">
      <c r="C250" s="456"/>
      <c r="D250" s="459"/>
      <c r="E250" s="459"/>
      <c r="F250" s="8"/>
      <c r="G250" s="394"/>
      <c r="H250" s="394"/>
      <c r="I250" s="497"/>
      <c r="J250" s="497"/>
      <c r="K250" s="394"/>
      <c r="L250" s="497"/>
      <c r="M250" s="497"/>
      <c r="N250" s="394"/>
      <c r="O250" s="394"/>
      <c r="P250" s="394"/>
      <c r="Q250" s="394"/>
      <c r="R250" s="394"/>
      <c r="S250" s="394"/>
      <c r="T250" s="394"/>
      <c r="U250" s="394"/>
      <c r="V250" s="394"/>
      <c r="W250" s="394"/>
      <c r="X250" s="394"/>
      <c r="Y250" s="23"/>
      <c r="Z250" s="23"/>
      <c r="AA250" s="23"/>
      <c r="AB250" s="23"/>
      <c r="AC250" s="23"/>
      <c r="AD250" s="23"/>
      <c r="AE250" s="23"/>
      <c r="AF250" s="23"/>
      <c r="AG250" s="23"/>
      <c r="AH250" s="23"/>
    </row>
    <row r="251" spans="3:34" ht="15.75" customHeight="1">
      <c r="C251" s="456"/>
      <c r="D251" s="459"/>
      <c r="E251" s="459"/>
      <c r="F251" s="8"/>
      <c r="G251" s="394"/>
      <c r="H251" s="394"/>
      <c r="I251" s="497"/>
      <c r="J251" s="497"/>
      <c r="K251" s="394"/>
      <c r="L251" s="497"/>
      <c r="M251" s="497"/>
      <c r="N251" s="394"/>
      <c r="O251" s="394"/>
      <c r="P251" s="394"/>
      <c r="Q251" s="394"/>
      <c r="R251" s="394"/>
      <c r="S251" s="394"/>
      <c r="T251" s="394"/>
      <c r="U251" s="394"/>
      <c r="V251" s="394"/>
      <c r="W251" s="394"/>
      <c r="X251" s="394"/>
      <c r="Y251" s="23"/>
      <c r="Z251" s="23"/>
      <c r="AA251" s="23"/>
      <c r="AB251" s="23"/>
      <c r="AC251" s="23"/>
      <c r="AD251" s="23"/>
      <c r="AE251" s="23"/>
      <c r="AF251" s="23"/>
      <c r="AG251" s="23"/>
      <c r="AH251" s="23"/>
    </row>
    <row r="252" spans="3:34" ht="15.75" customHeight="1">
      <c r="C252" s="456"/>
      <c r="D252" s="459"/>
      <c r="E252" s="459"/>
      <c r="F252" s="8"/>
      <c r="G252" s="394"/>
      <c r="H252" s="394"/>
      <c r="I252" s="497"/>
      <c r="J252" s="497"/>
      <c r="K252" s="394"/>
      <c r="L252" s="497"/>
      <c r="M252" s="497"/>
      <c r="N252" s="394"/>
      <c r="O252" s="394"/>
      <c r="P252" s="394"/>
      <c r="Q252" s="394"/>
      <c r="R252" s="394"/>
      <c r="S252" s="394"/>
      <c r="T252" s="394"/>
      <c r="U252" s="394"/>
      <c r="V252" s="394"/>
      <c r="W252" s="394"/>
      <c r="X252" s="394"/>
      <c r="Y252" s="23"/>
      <c r="Z252" s="23"/>
      <c r="AA252" s="23"/>
      <c r="AB252" s="23"/>
      <c r="AC252" s="23"/>
      <c r="AD252" s="23"/>
      <c r="AE252" s="23"/>
      <c r="AF252" s="23"/>
      <c r="AG252" s="23"/>
      <c r="AH252" s="23"/>
    </row>
    <row r="253" spans="3:34" ht="15.75" customHeight="1">
      <c r="C253" s="456"/>
      <c r="D253" s="459"/>
      <c r="E253" s="459"/>
      <c r="F253" s="8"/>
      <c r="G253" s="394"/>
      <c r="H253" s="394"/>
      <c r="I253" s="497"/>
      <c r="J253" s="497"/>
      <c r="K253" s="394"/>
      <c r="L253" s="497"/>
      <c r="M253" s="497"/>
      <c r="N253" s="394"/>
      <c r="O253" s="394"/>
      <c r="P253" s="394"/>
      <c r="Q253" s="394"/>
      <c r="R253" s="394"/>
      <c r="S253" s="394"/>
      <c r="T253" s="394"/>
      <c r="U253" s="394"/>
      <c r="V253" s="394"/>
      <c r="W253" s="394"/>
      <c r="X253" s="394"/>
      <c r="Y253" s="23"/>
      <c r="Z253" s="23"/>
      <c r="AA253" s="23"/>
      <c r="AB253" s="23"/>
      <c r="AC253" s="23"/>
      <c r="AD253" s="23"/>
      <c r="AE253" s="23"/>
      <c r="AF253" s="23"/>
      <c r="AG253" s="23"/>
      <c r="AH253" s="23"/>
    </row>
    <row r="254" spans="3:34" ht="15.75" customHeight="1">
      <c r="C254" s="456"/>
      <c r="D254" s="459"/>
      <c r="E254" s="459"/>
      <c r="F254" s="8"/>
      <c r="G254" s="394"/>
      <c r="H254" s="394"/>
      <c r="I254" s="497"/>
      <c r="J254" s="497"/>
      <c r="K254" s="394"/>
      <c r="L254" s="497"/>
      <c r="M254" s="497"/>
      <c r="N254" s="394"/>
      <c r="O254" s="394"/>
      <c r="P254" s="394"/>
      <c r="Q254" s="394"/>
      <c r="R254" s="394"/>
      <c r="S254" s="394"/>
      <c r="T254" s="394"/>
      <c r="U254" s="394"/>
      <c r="V254" s="394"/>
      <c r="W254" s="394"/>
      <c r="X254" s="394"/>
      <c r="Y254" s="23"/>
      <c r="Z254" s="23"/>
      <c r="AA254" s="23"/>
      <c r="AB254" s="23"/>
      <c r="AC254" s="23"/>
      <c r="AD254" s="23"/>
      <c r="AE254" s="23"/>
      <c r="AF254" s="23"/>
      <c r="AG254" s="23"/>
      <c r="AH254" s="23"/>
    </row>
    <row r="255" spans="3:34" ht="15.75" customHeight="1">
      <c r="C255" s="456"/>
      <c r="D255" s="459"/>
      <c r="E255" s="459"/>
      <c r="F255" s="8"/>
      <c r="G255" s="394"/>
      <c r="H255" s="394"/>
      <c r="I255" s="497"/>
      <c r="J255" s="497"/>
      <c r="K255" s="394"/>
      <c r="L255" s="497"/>
      <c r="M255" s="497"/>
      <c r="N255" s="394"/>
      <c r="O255" s="394"/>
      <c r="P255" s="394"/>
      <c r="Q255" s="394"/>
      <c r="R255" s="394"/>
      <c r="S255" s="394"/>
      <c r="T255" s="394"/>
      <c r="U255" s="394"/>
      <c r="V255" s="394"/>
      <c r="W255" s="394"/>
      <c r="X255" s="394"/>
      <c r="Y255" s="23"/>
      <c r="Z255" s="23"/>
      <c r="AA255" s="23"/>
      <c r="AB255" s="23"/>
      <c r="AC255" s="23"/>
      <c r="AD255" s="23"/>
      <c r="AE255" s="23"/>
      <c r="AF255" s="23"/>
      <c r="AG255" s="23"/>
      <c r="AH255" s="23"/>
    </row>
    <row r="256" spans="3:34" ht="15.75" customHeight="1">
      <c r="C256" s="456"/>
      <c r="D256" s="459"/>
      <c r="E256" s="459"/>
      <c r="F256" s="8"/>
      <c r="G256" s="394"/>
      <c r="H256" s="394"/>
      <c r="I256" s="497"/>
      <c r="J256" s="497"/>
      <c r="K256" s="394"/>
      <c r="L256" s="497"/>
      <c r="M256" s="497"/>
      <c r="N256" s="394"/>
      <c r="O256" s="394"/>
      <c r="P256" s="394"/>
      <c r="Q256" s="394"/>
      <c r="R256" s="394"/>
      <c r="S256" s="394"/>
      <c r="T256" s="394"/>
      <c r="U256" s="394"/>
      <c r="V256" s="394"/>
      <c r="W256" s="394"/>
      <c r="X256" s="394"/>
      <c r="Y256" s="23"/>
      <c r="Z256" s="23"/>
      <c r="AA256" s="23"/>
      <c r="AB256" s="23"/>
      <c r="AC256" s="23"/>
      <c r="AD256" s="23"/>
      <c r="AE256" s="23"/>
      <c r="AF256" s="23"/>
      <c r="AG256" s="23"/>
      <c r="AH256" s="23"/>
    </row>
    <row r="257" spans="3:34" ht="15.75" customHeight="1">
      <c r="C257" s="456"/>
      <c r="D257" s="459"/>
      <c r="E257" s="459"/>
      <c r="F257" s="8"/>
      <c r="G257" s="394"/>
      <c r="H257" s="394"/>
      <c r="I257" s="497"/>
      <c r="J257" s="497"/>
      <c r="K257" s="394"/>
      <c r="L257" s="497"/>
      <c r="M257" s="497"/>
      <c r="N257" s="394"/>
      <c r="O257" s="394"/>
      <c r="P257" s="394"/>
      <c r="Q257" s="394"/>
      <c r="R257" s="394"/>
      <c r="S257" s="394"/>
      <c r="T257" s="394"/>
      <c r="U257" s="394"/>
      <c r="V257" s="394"/>
      <c r="W257" s="394"/>
      <c r="X257" s="394"/>
      <c r="Y257" s="23"/>
      <c r="Z257" s="23"/>
      <c r="AA257" s="23"/>
      <c r="AB257" s="23"/>
      <c r="AC257" s="23"/>
      <c r="AD257" s="23"/>
      <c r="AE257" s="23"/>
      <c r="AF257" s="23"/>
      <c r="AG257" s="23"/>
      <c r="AH257" s="23"/>
    </row>
    <row r="258" spans="3:34" ht="15.75" customHeight="1">
      <c r="C258" s="456"/>
      <c r="D258" s="459"/>
      <c r="E258" s="459"/>
      <c r="F258" s="8"/>
      <c r="G258" s="394"/>
      <c r="H258" s="394"/>
      <c r="I258" s="497"/>
      <c r="J258" s="497"/>
      <c r="K258" s="394"/>
      <c r="L258" s="497"/>
      <c r="M258" s="497"/>
      <c r="N258" s="394"/>
      <c r="O258" s="394"/>
      <c r="P258" s="394"/>
      <c r="Q258" s="394"/>
      <c r="R258" s="394"/>
      <c r="S258" s="394"/>
      <c r="T258" s="394"/>
      <c r="U258" s="394"/>
      <c r="V258" s="394"/>
      <c r="W258" s="394"/>
      <c r="X258" s="394"/>
      <c r="Y258" s="23"/>
      <c r="Z258" s="23"/>
      <c r="AA258" s="23"/>
      <c r="AB258" s="23"/>
      <c r="AC258" s="23"/>
      <c r="AD258" s="23"/>
      <c r="AE258" s="23"/>
      <c r="AF258" s="23"/>
      <c r="AG258" s="23"/>
      <c r="AH258" s="23"/>
    </row>
    <row r="259" spans="3:34" ht="15.75" customHeight="1">
      <c r="C259" s="456"/>
      <c r="D259" s="459"/>
      <c r="E259" s="459"/>
      <c r="F259" s="8"/>
      <c r="G259" s="394"/>
      <c r="H259" s="394"/>
      <c r="I259" s="497"/>
      <c r="J259" s="497"/>
      <c r="K259" s="394"/>
      <c r="L259" s="497"/>
      <c r="M259" s="497"/>
      <c r="N259" s="394"/>
      <c r="O259" s="394"/>
      <c r="P259" s="394"/>
      <c r="Q259" s="394"/>
      <c r="R259" s="394"/>
      <c r="S259" s="394"/>
      <c r="T259" s="394"/>
      <c r="U259" s="394"/>
      <c r="V259" s="394"/>
      <c r="W259" s="394"/>
      <c r="X259" s="394"/>
      <c r="Y259" s="23"/>
      <c r="Z259" s="23"/>
      <c r="AA259" s="23"/>
      <c r="AB259" s="23"/>
      <c r="AC259" s="23"/>
      <c r="AD259" s="23"/>
      <c r="AE259" s="23"/>
      <c r="AF259" s="23"/>
      <c r="AG259" s="23"/>
      <c r="AH259" s="23"/>
    </row>
    <row r="260" spans="3:34" ht="15.75" customHeight="1">
      <c r="C260" s="456"/>
      <c r="D260" s="459"/>
      <c r="E260" s="459"/>
      <c r="F260" s="8"/>
      <c r="G260" s="394"/>
      <c r="H260" s="394"/>
      <c r="I260" s="497"/>
      <c r="J260" s="497"/>
      <c r="K260" s="394"/>
      <c r="L260" s="497"/>
      <c r="M260" s="497"/>
      <c r="N260" s="394"/>
      <c r="O260" s="394"/>
      <c r="P260" s="394"/>
      <c r="Q260" s="394"/>
      <c r="R260" s="394"/>
      <c r="S260" s="394"/>
      <c r="T260" s="394"/>
      <c r="U260" s="394"/>
      <c r="V260" s="394"/>
      <c r="W260" s="394"/>
      <c r="X260" s="394"/>
      <c r="Y260" s="23"/>
      <c r="Z260" s="23"/>
      <c r="AA260" s="23"/>
      <c r="AB260" s="23"/>
      <c r="AC260" s="23"/>
      <c r="AD260" s="23"/>
      <c r="AE260" s="23"/>
      <c r="AF260" s="23"/>
      <c r="AG260" s="23"/>
      <c r="AH260" s="23"/>
    </row>
    <row r="261" spans="3:34" ht="15.75" customHeight="1">
      <c r="C261" s="456"/>
      <c r="D261" s="459"/>
      <c r="E261" s="459"/>
      <c r="F261" s="8"/>
      <c r="G261" s="394"/>
      <c r="H261" s="394"/>
      <c r="I261" s="497"/>
      <c r="J261" s="497"/>
      <c r="K261" s="394"/>
      <c r="L261" s="497"/>
      <c r="M261" s="497"/>
      <c r="N261" s="394"/>
      <c r="O261" s="394"/>
      <c r="P261" s="394"/>
      <c r="Q261" s="394"/>
      <c r="R261" s="394"/>
      <c r="S261" s="394"/>
      <c r="T261" s="394"/>
      <c r="U261" s="394"/>
      <c r="V261" s="394"/>
      <c r="W261" s="394"/>
      <c r="X261" s="394"/>
      <c r="Y261" s="23"/>
      <c r="Z261" s="23"/>
      <c r="AA261" s="23"/>
      <c r="AB261" s="23"/>
      <c r="AC261" s="23"/>
      <c r="AD261" s="23"/>
      <c r="AE261" s="23"/>
      <c r="AF261" s="23"/>
      <c r="AG261" s="23"/>
      <c r="AH261" s="23"/>
    </row>
    <row r="262" spans="3:34" ht="15.75" customHeight="1">
      <c r="C262" s="456"/>
      <c r="D262" s="459"/>
      <c r="E262" s="459"/>
      <c r="F262" s="8"/>
      <c r="G262" s="394"/>
      <c r="H262" s="394"/>
      <c r="I262" s="497"/>
      <c r="J262" s="497"/>
      <c r="K262" s="394"/>
      <c r="L262" s="497"/>
      <c r="M262" s="497"/>
      <c r="N262" s="394"/>
      <c r="O262" s="394"/>
      <c r="P262" s="394"/>
      <c r="Q262" s="394"/>
      <c r="R262" s="394"/>
      <c r="S262" s="394"/>
      <c r="T262" s="394"/>
      <c r="U262" s="394"/>
      <c r="V262" s="394"/>
      <c r="W262" s="394"/>
      <c r="X262" s="394"/>
      <c r="Y262" s="23"/>
      <c r="Z262" s="23"/>
      <c r="AA262" s="23"/>
      <c r="AB262" s="23"/>
      <c r="AC262" s="23"/>
      <c r="AD262" s="23"/>
      <c r="AE262" s="23"/>
      <c r="AF262" s="23"/>
      <c r="AG262" s="23"/>
      <c r="AH262" s="23"/>
    </row>
    <row r="263" spans="3:34" ht="15.75" customHeight="1">
      <c r="C263" s="456"/>
      <c r="D263" s="459"/>
      <c r="E263" s="459"/>
      <c r="F263" s="8"/>
      <c r="G263" s="394"/>
      <c r="H263" s="394"/>
      <c r="I263" s="497"/>
      <c r="J263" s="497"/>
      <c r="K263" s="394"/>
      <c r="L263" s="497"/>
      <c r="M263" s="497"/>
      <c r="N263" s="394"/>
      <c r="O263" s="394"/>
      <c r="P263" s="394"/>
      <c r="Q263" s="394"/>
      <c r="R263" s="394"/>
      <c r="S263" s="394"/>
      <c r="T263" s="394"/>
      <c r="U263" s="394"/>
      <c r="V263" s="394"/>
      <c r="W263" s="394"/>
      <c r="X263" s="394"/>
      <c r="Y263" s="23"/>
      <c r="Z263" s="23"/>
      <c r="AA263" s="23"/>
      <c r="AB263" s="23"/>
      <c r="AC263" s="23"/>
      <c r="AD263" s="23"/>
      <c r="AE263" s="23"/>
      <c r="AF263" s="23"/>
      <c r="AG263" s="23"/>
      <c r="AH263" s="23"/>
    </row>
    <row r="264" spans="3:34" ht="15.75" customHeight="1">
      <c r="C264" s="456"/>
      <c r="D264" s="459"/>
      <c r="E264" s="459"/>
      <c r="F264" s="8"/>
      <c r="G264" s="394"/>
      <c r="H264" s="394"/>
      <c r="I264" s="497"/>
      <c r="J264" s="497"/>
      <c r="K264" s="394"/>
      <c r="L264" s="497"/>
      <c r="M264" s="497"/>
      <c r="N264" s="394"/>
      <c r="O264" s="394"/>
      <c r="P264" s="394"/>
      <c r="Q264" s="394"/>
      <c r="R264" s="394"/>
      <c r="S264" s="394"/>
      <c r="T264" s="394"/>
      <c r="U264" s="394"/>
      <c r="V264" s="394"/>
      <c r="W264" s="394"/>
      <c r="X264" s="394"/>
      <c r="Y264" s="23"/>
      <c r="Z264" s="23"/>
      <c r="AA264" s="23"/>
      <c r="AB264" s="23"/>
      <c r="AC264" s="23"/>
      <c r="AD264" s="23"/>
      <c r="AE264" s="23"/>
      <c r="AF264" s="23"/>
      <c r="AG264" s="23"/>
      <c r="AH264" s="23"/>
    </row>
    <row r="265" spans="3:34" ht="15.75" customHeight="1">
      <c r="C265" s="456"/>
      <c r="D265" s="459"/>
      <c r="E265" s="459"/>
      <c r="F265" s="8"/>
      <c r="G265" s="394"/>
      <c r="H265" s="394"/>
      <c r="I265" s="497"/>
      <c r="J265" s="497"/>
      <c r="K265" s="394"/>
      <c r="L265" s="497"/>
      <c r="M265" s="497"/>
      <c r="N265" s="394"/>
      <c r="O265" s="394"/>
      <c r="P265" s="394"/>
      <c r="Q265" s="394"/>
      <c r="R265" s="394"/>
      <c r="S265" s="394"/>
      <c r="T265" s="394"/>
      <c r="U265" s="394"/>
      <c r="V265" s="394"/>
      <c r="W265" s="394"/>
      <c r="X265" s="394"/>
      <c r="Y265" s="23"/>
      <c r="Z265" s="23"/>
      <c r="AA265" s="23"/>
      <c r="AB265" s="23"/>
      <c r="AC265" s="23"/>
      <c r="AD265" s="23"/>
      <c r="AE265" s="23"/>
      <c r="AF265" s="23"/>
      <c r="AG265" s="23"/>
      <c r="AH265" s="23"/>
    </row>
    <row r="266" spans="3:34" ht="15.75" customHeight="1">
      <c r="C266" s="456"/>
      <c r="D266" s="459"/>
      <c r="E266" s="459"/>
      <c r="F266" s="8"/>
      <c r="G266" s="394"/>
      <c r="H266" s="394"/>
      <c r="I266" s="497"/>
      <c r="J266" s="497"/>
      <c r="K266" s="394"/>
      <c r="L266" s="497"/>
      <c r="M266" s="497"/>
      <c r="N266" s="394"/>
      <c r="O266" s="394"/>
      <c r="P266" s="394"/>
      <c r="Q266" s="394"/>
      <c r="R266" s="394"/>
      <c r="S266" s="394"/>
      <c r="T266" s="394"/>
      <c r="U266" s="394"/>
      <c r="V266" s="394"/>
      <c r="W266" s="394"/>
      <c r="X266" s="394"/>
      <c r="Y266" s="23"/>
      <c r="Z266" s="23"/>
      <c r="AA266" s="23"/>
      <c r="AB266" s="23"/>
      <c r="AC266" s="23"/>
      <c r="AD266" s="23"/>
      <c r="AE266" s="23"/>
      <c r="AF266" s="23"/>
      <c r="AG266" s="23"/>
      <c r="AH266" s="23"/>
    </row>
    <row r="267" spans="3:34" ht="15.75" customHeight="1">
      <c r="C267" s="456"/>
      <c r="D267" s="459"/>
      <c r="E267" s="459"/>
      <c r="F267" s="8"/>
      <c r="G267" s="394"/>
      <c r="H267" s="394"/>
      <c r="I267" s="497"/>
      <c r="J267" s="497"/>
      <c r="K267" s="394"/>
      <c r="L267" s="497"/>
      <c r="M267" s="497"/>
      <c r="N267" s="394"/>
      <c r="O267" s="394"/>
      <c r="P267" s="394"/>
      <c r="Q267" s="394"/>
      <c r="R267" s="394"/>
      <c r="S267" s="394"/>
      <c r="T267" s="394"/>
      <c r="U267" s="394"/>
      <c r="V267" s="394"/>
      <c r="W267" s="394"/>
      <c r="X267" s="394"/>
      <c r="Y267" s="23"/>
      <c r="Z267" s="23"/>
      <c r="AA267" s="23"/>
      <c r="AB267" s="23"/>
      <c r="AC267" s="23"/>
      <c r="AD267" s="23"/>
      <c r="AE267" s="23"/>
      <c r="AF267" s="23"/>
      <c r="AG267" s="23"/>
      <c r="AH267" s="23"/>
    </row>
    <row r="268" spans="3:34" ht="15.75" customHeight="1">
      <c r="C268" s="456"/>
      <c r="D268" s="459"/>
      <c r="E268" s="459"/>
      <c r="F268" s="8"/>
      <c r="G268" s="394"/>
      <c r="H268" s="394"/>
      <c r="I268" s="497"/>
      <c r="J268" s="497"/>
      <c r="K268" s="394"/>
      <c r="L268" s="497"/>
      <c r="M268" s="497"/>
      <c r="N268" s="394"/>
      <c r="O268" s="394"/>
      <c r="P268" s="394"/>
      <c r="Q268" s="394"/>
      <c r="R268" s="394"/>
      <c r="S268" s="394"/>
      <c r="T268" s="394"/>
      <c r="U268" s="394"/>
      <c r="V268" s="394"/>
      <c r="W268" s="394"/>
      <c r="X268" s="394"/>
      <c r="Y268" s="23"/>
      <c r="Z268" s="23"/>
      <c r="AA268" s="23"/>
      <c r="AB268" s="23"/>
      <c r="AC268" s="23"/>
      <c r="AD268" s="23"/>
      <c r="AE268" s="23"/>
      <c r="AF268" s="23"/>
      <c r="AG268" s="23"/>
      <c r="AH268" s="23"/>
    </row>
    <row r="269" spans="3:34" ht="15.75" customHeight="1">
      <c r="C269" s="456"/>
      <c r="D269" s="459"/>
      <c r="E269" s="459"/>
      <c r="F269" s="8"/>
      <c r="G269" s="394"/>
      <c r="H269" s="394"/>
      <c r="I269" s="497"/>
      <c r="J269" s="497"/>
      <c r="K269" s="394"/>
      <c r="L269" s="497"/>
      <c r="M269" s="497"/>
      <c r="N269" s="394"/>
      <c r="O269" s="394"/>
      <c r="P269" s="394"/>
      <c r="Q269" s="394"/>
      <c r="R269" s="394"/>
      <c r="S269" s="394"/>
      <c r="T269" s="394"/>
      <c r="U269" s="394"/>
      <c r="V269" s="394"/>
      <c r="W269" s="394"/>
      <c r="X269" s="394"/>
      <c r="Y269" s="23"/>
      <c r="Z269" s="23"/>
      <c r="AA269" s="23"/>
      <c r="AB269" s="23"/>
      <c r="AC269" s="23"/>
      <c r="AD269" s="23"/>
      <c r="AE269" s="23"/>
      <c r="AF269" s="23"/>
      <c r="AG269" s="23"/>
      <c r="AH269" s="23"/>
    </row>
    <row r="270" spans="3:34" ht="15.75" customHeight="1">
      <c r="C270" s="456"/>
      <c r="D270" s="459"/>
      <c r="E270" s="459"/>
      <c r="F270" s="8"/>
      <c r="G270" s="394"/>
      <c r="H270" s="394"/>
      <c r="I270" s="497"/>
      <c r="J270" s="497"/>
      <c r="K270" s="394"/>
      <c r="L270" s="497"/>
      <c r="M270" s="497"/>
      <c r="N270" s="394"/>
      <c r="O270" s="394"/>
      <c r="P270" s="394"/>
      <c r="Q270" s="394"/>
      <c r="R270" s="394"/>
      <c r="S270" s="394"/>
      <c r="T270" s="394"/>
      <c r="U270" s="394"/>
      <c r="V270" s="394"/>
      <c r="W270" s="394"/>
      <c r="X270" s="394"/>
      <c r="Y270" s="23"/>
      <c r="Z270" s="23"/>
      <c r="AA270" s="23"/>
      <c r="AB270" s="23"/>
      <c r="AC270" s="23"/>
      <c r="AD270" s="23"/>
      <c r="AE270" s="23"/>
      <c r="AF270" s="23"/>
      <c r="AG270" s="23"/>
      <c r="AH270" s="23"/>
    </row>
    <row r="271" spans="3:34" ht="15.75" customHeight="1">
      <c r="C271" s="456"/>
      <c r="D271" s="459"/>
      <c r="E271" s="459"/>
      <c r="F271" s="8"/>
      <c r="G271" s="394"/>
      <c r="H271" s="394"/>
      <c r="I271" s="497"/>
      <c r="J271" s="497"/>
      <c r="K271" s="394"/>
      <c r="L271" s="497"/>
      <c r="M271" s="497"/>
      <c r="N271" s="394"/>
      <c r="O271" s="394"/>
      <c r="P271" s="394"/>
      <c r="Q271" s="394"/>
      <c r="R271" s="394"/>
      <c r="S271" s="394"/>
      <c r="T271" s="394"/>
      <c r="U271" s="394"/>
      <c r="V271" s="394"/>
      <c r="W271" s="394"/>
      <c r="X271" s="394"/>
      <c r="Y271" s="23"/>
      <c r="Z271" s="23"/>
      <c r="AA271" s="23"/>
      <c r="AB271" s="23"/>
      <c r="AC271" s="23"/>
      <c r="AD271" s="23"/>
      <c r="AE271" s="23"/>
      <c r="AF271" s="23"/>
      <c r="AG271" s="23"/>
      <c r="AH271" s="23"/>
    </row>
    <row r="272" spans="3:34" ht="15.75" customHeight="1">
      <c r="C272" s="456"/>
      <c r="D272" s="459"/>
      <c r="E272" s="459"/>
      <c r="F272" s="8"/>
      <c r="G272" s="394"/>
      <c r="H272" s="394"/>
      <c r="I272" s="497"/>
      <c r="J272" s="497"/>
      <c r="K272" s="394"/>
      <c r="L272" s="497"/>
      <c r="M272" s="497"/>
      <c r="N272" s="394"/>
      <c r="O272" s="394"/>
      <c r="P272" s="394"/>
      <c r="Q272" s="394"/>
      <c r="R272" s="394"/>
      <c r="S272" s="394"/>
      <c r="T272" s="394"/>
      <c r="U272" s="394"/>
      <c r="V272" s="394"/>
      <c r="W272" s="394"/>
      <c r="X272" s="394"/>
      <c r="Y272" s="23"/>
      <c r="Z272" s="23"/>
      <c r="AA272" s="23"/>
      <c r="AB272" s="23"/>
      <c r="AC272" s="23"/>
      <c r="AD272" s="23"/>
      <c r="AE272" s="23"/>
      <c r="AF272" s="23"/>
      <c r="AG272" s="23"/>
      <c r="AH272" s="23"/>
    </row>
    <row r="273" spans="3:34" ht="15.75" customHeight="1">
      <c r="C273" s="456"/>
      <c r="D273" s="459"/>
      <c r="E273" s="459"/>
      <c r="F273" s="8"/>
      <c r="G273" s="394"/>
      <c r="H273" s="394"/>
      <c r="I273" s="497"/>
      <c r="J273" s="497"/>
      <c r="K273" s="394"/>
      <c r="L273" s="497"/>
      <c r="M273" s="497"/>
      <c r="N273" s="394"/>
      <c r="O273" s="394"/>
      <c r="P273" s="394"/>
      <c r="Q273" s="394"/>
      <c r="R273" s="394"/>
      <c r="S273" s="394"/>
      <c r="T273" s="394"/>
      <c r="U273" s="394"/>
      <c r="V273" s="394"/>
      <c r="W273" s="394"/>
      <c r="X273" s="394"/>
      <c r="Y273" s="23"/>
      <c r="Z273" s="23"/>
      <c r="AA273" s="23"/>
      <c r="AB273" s="23"/>
      <c r="AC273" s="23"/>
      <c r="AD273" s="23"/>
      <c r="AE273" s="23"/>
      <c r="AF273" s="23"/>
      <c r="AG273" s="23"/>
      <c r="AH273" s="23"/>
    </row>
    <row r="274" spans="3:34" ht="15.75" customHeight="1">
      <c r="C274" s="456"/>
      <c r="D274" s="459"/>
      <c r="E274" s="459"/>
      <c r="F274" s="8"/>
      <c r="G274" s="394"/>
      <c r="H274" s="394"/>
      <c r="I274" s="497"/>
      <c r="J274" s="497"/>
      <c r="K274" s="394"/>
      <c r="L274" s="497"/>
      <c r="M274" s="497"/>
      <c r="N274" s="394"/>
      <c r="O274" s="394"/>
      <c r="P274" s="394"/>
      <c r="Q274" s="394"/>
      <c r="R274" s="394"/>
      <c r="S274" s="394"/>
      <c r="T274" s="394"/>
      <c r="U274" s="394"/>
      <c r="V274" s="394"/>
      <c r="W274" s="394"/>
      <c r="X274" s="394"/>
      <c r="Y274" s="23"/>
      <c r="Z274" s="23"/>
      <c r="AA274" s="23"/>
      <c r="AB274" s="23"/>
      <c r="AC274" s="23"/>
      <c r="AD274" s="23"/>
      <c r="AE274" s="23"/>
      <c r="AF274" s="23"/>
      <c r="AG274" s="23"/>
      <c r="AH274" s="23"/>
    </row>
    <row r="275" spans="3:34" ht="15.75" customHeight="1">
      <c r="C275" s="456"/>
      <c r="D275" s="459"/>
      <c r="E275" s="459"/>
      <c r="F275" s="8"/>
      <c r="G275" s="394"/>
      <c r="H275" s="394"/>
      <c r="I275" s="497"/>
      <c r="J275" s="497"/>
      <c r="K275" s="394"/>
      <c r="L275" s="497"/>
      <c r="M275" s="497"/>
      <c r="N275" s="394"/>
      <c r="O275" s="394"/>
      <c r="P275" s="394"/>
      <c r="Q275" s="394"/>
      <c r="R275" s="394"/>
      <c r="S275" s="394"/>
      <c r="T275" s="394"/>
      <c r="U275" s="394"/>
      <c r="V275" s="394"/>
      <c r="W275" s="394"/>
      <c r="X275" s="394"/>
      <c r="Y275" s="23"/>
      <c r="Z275" s="23"/>
      <c r="AA275" s="23"/>
      <c r="AB275" s="23"/>
      <c r="AC275" s="23"/>
      <c r="AD275" s="23"/>
      <c r="AE275" s="23"/>
      <c r="AF275" s="23"/>
      <c r="AG275" s="23"/>
      <c r="AH275" s="23"/>
    </row>
    <row r="276" spans="3:34" ht="15.75" customHeight="1">
      <c r="C276" s="456"/>
      <c r="D276" s="459"/>
      <c r="E276" s="459"/>
      <c r="F276" s="8"/>
      <c r="G276" s="394"/>
      <c r="H276" s="394"/>
      <c r="I276" s="497"/>
      <c r="J276" s="497"/>
      <c r="K276" s="394"/>
      <c r="L276" s="497"/>
      <c r="M276" s="497"/>
      <c r="N276" s="394"/>
      <c r="O276" s="394"/>
      <c r="P276" s="394"/>
      <c r="Q276" s="394"/>
      <c r="R276" s="394"/>
      <c r="S276" s="394"/>
      <c r="T276" s="394"/>
      <c r="U276" s="394"/>
      <c r="V276" s="394"/>
      <c r="W276" s="394"/>
      <c r="X276" s="394"/>
      <c r="Y276" s="23"/>
      <c r="Z276" s="23"/>
      <c r="AA276" s="23"/>
      <c r="AB276" s="23"/>
      <c r="AC276" s="23"/>
      <c r="AD276" s="23"/>
      <c r="AE276" s="23"/>
      <c r="AF276" s="23"/>
      <c r="AG276" s="23"/>
      <c r="AH276" s="23"/>
    </row>
    <row r="277" spans="3:34" ht="15.75" customHeight="1">
      <c r="C277" s="456"/>
      <c r="D277" s="459"/>
      <c r="E277" s="459"/>
      <c r="F277" s="8"/>
      <c r="G277" s="394"/>
      <c r="H277" s="394"/>
      <c r="I277" s="497"/>
      <c r="J277" s="497"/>
      <c r="K277" s="394"/>
      <c r="L277" s="497"/>
      <c r="M277" s="497"/>
      <c r="N277" s="394"/>
      <c r="O277" s="394"/>
      <c r="P277" s="394"/>
      <c r="Q277" s="394"/>
      <c r="R277" s="394"/>
      <c r="S277" s="394"/>
      <c r="T277" s="394"/>
      <c r="U277" s="394"/>
      <c r="V277" s="394"/>
      <c r="W277" s="394"/>
      <c r="X277" s="394"/>
      <c r="Y277" s="23"/>
      <c r="Z277" s="23"/>
      <c r="AA277" s="23"/>
      <c r="AB277" s="23"/>
      <c r="AC277" s="23"/>
      <c r="AD277" s="23"/>
      <c r="AE277" s="23"/>
      <c r="AF277" s="23"/>
      <c r="AG277" s="23"/>
      <c r="AH277" s="23"/>
    </row>
    <row r="278" spans="3:34" ht="15.75" customHeight="1">
      <c r="C278" s="456"/>
      <c r="D278" s="459"/>
      <c r="E278" s="459"/>
      <c r="F278" s="8"/>
      <c r="G278" s="394"/>
      <c r="H278" s="394"/>
      <c r="I278" s="497"/>
      <c r="J278" s="497"/>
      <c r="K278" s="394"/>
      <c r="L278" s="497"/>
      <c r="M278" s="497"/>
      <c r="N278" s="394"/>
      <c r="O278" s="394"/>
      <c r="P278" s="394"/>
      <c r="Q278" s="394"/>
      <c r="R278" s="394"/>
      <c r="S278" s="394"/>
      <c r="T278" s="394"/>
      <c r="U278" s="394"/>
      <c r="V278" s="394"/>
      <c r="W278" s="394"/>
      <c r="X278" s="394"/>
      <c r="Y278" s="23"/>
      <c r="Z278" s="23"/>
      <c r="AA278" s="23"/>
      <c r="AB278" s="23"/>
      <c r="AC278" s="23"/>
      <c r="AD278" s="23"/>
      <c r="AE278" s="23"/>
      <c r="AF278" s="23"/>
      <c r="AG278" s="23"/>
      <c r="AH278" s="23"/>
    </row>
    <row r="279" spans="3:34" ht="15.75" customHeight="1">
      <c r="C279" s="456"/>
      <c r="D279" s="459"/>
      <c r="E279" s="459"/>
      <c r="F279" s="8"/>
      <c r="G279" s="394"/>
      <c r="H279" s="394"/>
      <c r="I279" s="497"/>
      <c r="J279" s="497"/>
      <c r="K279" s="394"/>
      <c r="L279" s="497"/>
      <c r="M279" s="497"/>
      <c r="N279" s="394"/>
      <c r="O279" s="394"/>
      <c r="P279" s="394"/>
      <c r="Q279" s="394"/>
      <c r="R279" s="394"/>
      <c r="S279" s="394"/>
      <c r="T279" s="394"/>
      <c r="U279" s="394"/>
      <c r="V279" s="394"/>
      <c r="W279" s="394"/>
      <c r="X279" s="394"/>
      <c r="Y279" s="23"/>
      <c r="Z279" s="23"/>
      <c r="AA279" s="23"/>
      <c r="AB279" s="23"/>
      <c r="AC279" s="23"/>
      <c r="AD279" s="23"/>
      <c r="AE279" s="23"/>
      <c r="AF279" s="23"/>
      <c r="AG279" s="23"/>
      <c r="AH279" s="23"/>
    </row>
    <row r="280" spans="3:34" ht="15.75" customHeight="1">
      <c r="C280" s="456"/>
      <c r="D280" s="459"/>
      <c r="E280" s="459"/>
      <c r="F280" s="8"/>
      <c r="G280" s="394"/>
      <c r="H280" s="394"/>
      <c r="I280" s="497"/>
      <c r="J280" s="497"/>
      <c r="K280" s="394"/>
      <c r="L280" s="497"/>
      <c r="M280" s="497"/>
      <c r="N280" s="394"/>
      <c r="O280" s="394"/>
      <c r="P280" s="394"/>
      <c r="Q280" s="394"/>
      <c r="R280" s="394"/>
      <c r="S280" s="394"/>
      <c r="T280" s="394"/>
      <c r="U280" s="394"/>
      <c r="V280" s="394"/>
      <c r="W280" s="394"/>
      <c r="X280" s="394"/>
      <c r="Y280" s="23"/>
      <c r="Z280" s="23"/>
      <c r="AA280" s="23"/>
      <c r="AB280" s="23"/>
      <c r="AC280" s="23"/>
      <c r="AD280" s="23"/>
      <c r="AE280" s="23"/>
      <c r="AF280" s="23"/>
      <c r="AG280" s="23"/>
      <c r="AH280" s="23"/>
    </row>
    <row r="281" spans="3:34" ht="15.75" customHeight="1">
      <c r="C281" s="456"/>
      <c r="D281" s="459"/>
      <c r="E281" s="459"/>
      <c r="F281" s="8"/>
      <c r="G281" s="394"/>
      <c r="H281" s="394"/>
      <c r="I281" s="497"/>
      <c r="J281" s="497"/>
      <c r="K281" s="394"/>
      <c r="L281" s="497"/>
      <c r="M281" s="497"/>
      <c r="N281" s="394"/>
      <c r="O281" s="394"/>
      <c r="P281" s="394"/>
      <c r="Q281" s="394"/>
      <c r="R281" s="394"/>
      <c r="S281" s="394"/>
      <c r="T281" s="394"/>
      <c r="U281" s="394"/>
      <c r="V281" s="394"/>
      <c r="W281" s="394"/>
      <c r="X281" s="394"/>
      <c r="Y281" s="23"/>
      <c r="Z281" s="23"/>
      <c r="AA281" s="23"/>
      <c r="AB281" s="23"/>
      <c r="AC281" s="23"/>
      <c r="AD281" s="23"/>
      <c r="AE281" s="23"/>
      <c r="AF281" s="23"/>
      <c r="AG281" s="23"/>
      <c r="AH281" s="23"/>
    </row>
    <row r="282" spans="3:34" ht="15.75" customHeight="1">
      <c r="C282" s="456"/>
      <c r="D282" s="459"/>
      <c r="E282" s="459"/>
      <c r="F282" s="8"/>
      <c r="G282" s="394"/>
      <c r="H282" s="394"/>
      <c r="I282" s="497"/>
      <c r="J282" s="497"/>
      <c r="K282" s="394"/>
      <c r="L282" s="497"/>
      <c r="M282" s="497"/>
      <c r="N282" s="394"/>
      <c r="O282" s="394"/>
      <c r="P282" s="394"/>
      <c r="Q282" s="394"/>
      <c r="R282" s="394"/>
      <c r="S282" s="394"/>
      <c r="T282" s="394"/>
      <c r="U282" s="394"/>
      <c r="V282" s="394"/>
      <c r="W282" s="394"/>
      <c r="X282" s="394"/>
      <c r="Y282" s="23"/>
      <c r="Z282" s="23"/>
      <c r="AA282" s="23"/>
      <c r="AB282" s="23"/>
      <c r="AC282" s="23"/>
      <c r="AD282" s="23"/>
      <c r="AE282" s="23"/>
      <c r="AF282" s="23"/>
      <c r="AG282" s="23"/>
      <c r="AH282" s="23"/>
    </row>
    <row r="283" spans="3:34" ht="15.75" customHeight="1">
      <c r="C283" s="456"/>
      <c r="D283" s="459"/>
      <c r="E283" s="459"/>
      <c r="F283" s="8"/>
      <c r="G283" s="394"/>
      <c r="H283" s="394"/>
      <c r="I283" s="497"/>
      <c r="J283" s="497"/>
      <c r="K283" s="394"/>
      <c r="L283" s="497"/>
      <c r="M283" s="497"/>
      <c r="N283" s="394"/>
      <c r="O283" s="394"/>
      <c r="P283" s="394"/>
      <c r="Q283" s="394"/>
      <c r="R283" s="394"/>
      <c r="S283" s="394"/>
      <c r="T283" s="394"/>
      <c r="U283" s="394"/>
      <c r="V283" s="394"/>
      <c r="W283" s="394"/>
      <c r="X283" s="394"/>
      <c r="Y283" s="23"/>
      <c r="Z283" s="23"/>
      <c r="AA283" s="23"/>
      <c r="AB283" s="23"/>
      <c r="AC283" s="23"/>
      <c r="AD283" s="23"/>
      <c r="AE283" s="23"/>
      <c r="AF283" s="23"/>
      <c r="AG283" s="23"/>
      <c r="AH283" s="23"/>
    </row>
    <row r="284" spans="3:34" ht="15.75" customHeight="1">
      <c r="C284" s="456"/>
      <c r="D284" s="459"/>
      <c r="E284" s="459"/>
      <c r="F284" s="8"/>
      <c r="G284" s="394"/>
      <c r="H284" s="394"/>
      <c r="I284" s="497"/>
      <c r="J284" s="497"/>
      <c r="K284" s="394"/>
      <c r="L284" s="497"/>
      <c r="M284" s="497"/>
      <c r="N284" s="394"/>
      <c r="O284" s="394"/>
      <c r="P284" s="394"/>
      <c r="Q284" s="394"/>
      <c r="R284" s="394"/>
      <c r="S284" s="394"/>
      <c r="T284" s="394"/>
      <c r="U284" s="394"/>
      <c r="V284" s="394"/>
      <c r="W284" s="394"/>
      <c r="X284" s="394"/>
      <c r="Y284" s="23"/>
      <c r="Z284" s="23"/>
      <c r="AA284" s="23"/>
      <c r="AB284" s="23"/>
      <c r="AC284" s="23"/>
      <c r="AD284" s="23"/>
      <c r="AE284" s="23"/>
      <c r="AF284" s="23"/>
      <c r="AG284" s="23"/>
      <c r="AH284" s="23"/>
    </row>
    <row r="285" spans="3:34" ht="15.75" customHeight="1">
      <c r="C285" s="456"/>
      <c r="D285" s="459"/>
      <c r="E285" s="459"/>
      <c r="F285" s="8"/>
      <c r="G285" s="394"/>
      <c r="H285" s="394"/>
      <c r="I285" s="497"/>
      <c r="J285" s="497"/>
      <c r="K285" s="394"/>
      <c r="L285" s="497"/>
      <c r="M285" s="497"/>
      <c r="N285" s="394"/>
      <c r="O285" s="394"/>
      <c r="P285" s="394"/>
      <c r="Q285" s="394"/>
      <c r="R285" s="394"/>
      <c r="S285" s="394"/>
      <c r="T285" s="394"/>
      <c r="U285" s="394"/>
      <c r="V285" s="394"/>
      <c r="W285" s="394"/>
      <c r="X285" s="394"/>
      <c r="Y285" s="23"/>
      <c r="Z285" s="23"/>
      <c r="AA285" s="23"/>
      <c r="AB285" s="23"/>
      <c r="AC285" s="23"/>
      <c r="AD285" s="23"/>
      <c r="AE285" s="23"/>
      <c r="AF285" s="23"/>
      <c r="AG285" s="23"/>
      <c r="AH285" s="23"/>
    </row>
    <row r="286" spans="3:34" ht="15.75" customHeight="1">
      <c r="C286" s="456"/>
      <c r="D286" s="459"/>
      <c r="E286" s="459"/>
      <c r="F286" s="8"/>
      <c r="G286" s="394"/>
      <c r="H286" s="394"/>
      <c r="I286" s="497"/>
      <c r="J286" s="497"/>
      <c r="K286" s="394"/>
      <c r="L286" s="497"/>
      <c r="M286" s="497"/>
      <c r="N286" s="394"/>
      <c r="O286" s="394"/>
      <c r="P286" s="394"/>
      <c r="Q286" s="394"/>
      <c r="R286" s="394"/>
      <c r="S286" s="394"/>
      <c r="T286" s="394"/>
      <c r="U286" s="394"/>
      <c r="V286" s="394"/>
      <c r="W286" s="394"/>
      <c r="X286" s="394"/>
      <c r="Y286" s="23"/>
      <c r="Z286" s="23"/>
      <c r="AA286" s="23"/>
      <c r="AB286" s="23"/>
      <c r="AC286" s="23"/>
      <c r="AD286" s="23"/>
      <c r="AE286" s="23"/>
      <c r="AF286" s="23"/>
      <c r="AG286" s="23"/>
      <c r="AH286" s="23"/>
    </row>
    <row r="287" spans="3:34" ht="15.75" customHeight="1">
      <c r="C287" s="456"/>
      <c r="D287" s="459"/>
      <c r="E287" s="459"/>
      <c r="F287" s="8"/>
      <c r="G287" s="394"/>
      <c r="H287" s="394"/>
      <c r="I287" s="497"/>
      <c r="J287" s="497"/>
      <c r="K287" s="394"/>
      <c r="L287" s="497"/>
      <c r="M287" s="497"/>
      <c r="N287" s="394"/>
      <c r="O287" s="394"/>
      <c r="P287" s="394"/>
      <c r="Q287" s="394"/>
      <c r="R287" s="394"/>
      <c r="S287" s="394"/>
      <c r="T287" s="394"/>
      <c r="U287" s="394"/>
      <c r="V287" s="394"/>
      <c r="W287" s="394"/>
      <c r="X287" s="394"/>
      <c r="Y287" s="23"/>
      <c r="Z287" s="23"/>
      <c r="AA287" s="23"/>
      <c r="AB287" s="23"/>
      <c r="AC287" s="23"/>
      <c r="AD287" s="23"/>
      <c r="AE287" s="23"/>
      <c r="AF287" s="23"/>
      <c r="AG287" s="23"/>
      <c r="AH287" s="23"/>
    </row>
    <row r="288" spans="3:34" ht="15.75" customHeight="1">
      <c r="C288" s="456"/>
      <c r="D288" s="459"/>
      <c r="E288" s="459"/>
      <c r="F288" s="8"/>
      <c r="G288" s="394"/>
      <c r="H288" s="394"/>
      <c r="I288" s="497"/>
      <c r="J288" s="497"/>
      <c r="K288" s="394"/>
      <c r="L288" s="497"/>
      <c r="M288" s="497"/>
      <c r="N288" s="394"/>
      <c r="O288" s="394"/>
      <c r="P288" s="394"/>
      <c r="Q288" s="394"/>
      <c r="R288" s="394"/>
      <c r="S288" s="394"/>
      <c r="T288" s="394"/>
      <c r="U288" s="394"/>
      <c r="V288" s="394"/>
      <c r="W288" s="394"/>
      <c r="X288" s="394"/>
      <c r="Y288" s="23"/>
      <c r="Z288" s="23"/>
      <c r="AA288" s="23"/>
      <c r="AB288" s="23"/>
      <c r="AC288" s="23"/>
      <c r="AD288" s="23"/>
      <c r="AE288" s="23"/>
      <c r="AF288" s="23"/>
      <c r="AG288" s="23"/>
      <c r="AH288" s="23"/>
    </row>
    <row r="289" spans="3:34" ht="15.75" customHeight="1">
      <c r="C289" s="456"/>
      <c r="D289" s="459"/>
      <c r="E289" s="459"/>
      <c r="F289" s="8"/>
      <c r="G289" s="394"/>
      <c r="H289" s="394"/>
      <c r="I289" s="497"/>
      <c r="J289" s="497"/>
      <c r="K289" s="394"/>
      <c r="L289" s="497"/>
      <c r="M289" s="497"/>
      <c r="N289" s="394"/>
      <c r="O289" s="394"/>
      <c r="P289" s="394"/>
      <c r="Q289" s="394"/>
      <c r="R289" s="394"/>
      <c r="S289" s="394"/>
      <c r="T289" s="394"/>
      <c r="U289" s="394"/>
      <c r="V289" s="394"/>
      <c r="W289" s="394"/>
      <c r="X289" s="394"/>
      <c r="Y289" s="23"/>
      <c r="Z289" s="23"/>
      <c r="AA289" s="23"/>
      <c r="AB289" s="23"/>
      <c r="AC289" s="23"/>
      <c r="AD289" s="23"/>
      <c r="AE289" s="23"/>
      <c r="AF289" s="23"/>
      <c r="AG289" s="23"/>
      <c r="AH289" s="23"/>
    </row>
    <row r="290" spans="3:34" ht="15.75" customHeight="1">
      <c r="C290" s="456"/>
      <c r="D290" s="459"/>
      <c r="E290" s="459"/>
      <c r="F290" s="8"/>
      <c r="G290" s="394"/>
      <c r="H290" s="394"/>
      <c r="I290" s="497"/>
      <c r="J290" s="497"/>
      <c r="K290" s="394"/>
      <c r="L290" s="497"/>
      <c r="M290" s="497"/>
      <c r="N290" s="394"/>
      <c r="O290" s="394"/>
      <c r="P290" s="394"/>
      <c r="Q290" s="394"/>
      <c r="R290" s="394"/>
      <c r="S290" s="394"/>
      <c r="T290" s="394"/>
      <c r="U290" s="394"/>
      <c r="V290" s="394"/>
      <c r="W290" s="394"/>
      <c r="X290" s="394"/>
      <c r="Y290" s="23"/>
      <c r="Z290" s="23"/>
      <c r="AA290" s="23"/>
      <c r="AB290" s="23"/>
      <c r="AC290" s="23"/>
      <c r="AD290" s="23"/>
      <c r="AE290" s="23"/>
      <c r="AF290" s="23"/>
      <c r="AG290" s="23"/>
      <c r="AH290" s="23"/>
    </row>
    <row r="291" spans="3:34" ht="15.75" customHeight="1">
      <c r="C291" s="456"/>
      <c r="D291" s="459"/>
      <c r="E291" s="459"/>
      <c r="F291" s="8"/>
      <c r="G291" s="394"/>
      <c r="H291" s="394"/>
      <c r="I291" s="497"/>
      <c r="J291" s="497"/>
      <c r="K291" s="394"/>
      <c r="L291" s="497"/>
      <c r="M291" s="497"/>
      <c r="N291" s="394"/>
      <c r="O291" s="394"/>
      <c r="P291" s="394"/>
      <c r="Q291" s="394"/>
      <c r="R291" s="394"/>
      <c r="S291" s="394"/>
      <c r="T291" s="394"/>
      <c r="U291" s="394"/>
      <c r="V291" s="394"/>
      <c r="W291" s="394"/>
      <c r="X291" s="394"/>
      <c r="Y291" s="23"/>
      <c r="Z291" s="23"/>
      <c r="AA291" s="23"/>
      <c r="AB291" s="23"/>
      <c r="AC291" s="23"/>
      <c r="AD291" s="23"/>
      <c r="AE291" s="23"/>
      <c r="AF291" s="23"/>
      <c r="AG291" s="23"/>
      <c r="AH291" s="23"/>
    </row>
    <row r="292" spans="3:34" ht="15.75" customHeight="1">
      <c r="C292" s="456"/>
      <c r="D292" s="459"/>
      <c r="E292" s="459"/>
      <c r="F292" s="8"/>
      <c r="G292" s="394"/>
      <c r="H292" s="394"/>
      <c r="I292" s="497"/>
      <c r="J292" s="497"/>
      <c r="K292" s="394"/>
      <c r="L292" s="497"/>
      <c r="M292" s="497"/>
      <c r="N292" s="394"/>
      <c r="O292" s="394"/>
      <c r="P292" s="394"/>
      <c r="Q292" s="394"/>
      <c r="R292" s="394"/>
      <c r="S292" s="394"/>
      <c r="T292" s="394"/>
      <c r="U292" s="394"/>
      <c r="V292" s="394"/>
      <c r="W292" s="394"/>
      <c r="X292" s="394"/>
      <c r="Y292" s="23"/>
      <c r="Z292" s="23"/>
      <c r="AA292" s="23"/>
      <c r="AB292" s="23"/>
      <c r="AC292" s="23"/>
      <c r="AD292" s="23"/>
      <c r="AE292" s="23"/>
      <c r="AF292" s="23"/>
      <c r="AG292" s="23"/>
      <c r="AH292" s="23"/>
    </row>
    <row r="293" spans="3:34" ht="15.75" customHeight="1">
      <c r="C293" s="456"/>
      <c r="D293" s="459"/>
      <c r="E293" s="459"/>
      <c r="F293" s="8"/>
      <c r="G293" s="394"/>
      <c r="H293" s="394"/>
      <c r="I293" s="497"/>
      <c r="J293" s="497"/>
      <c r="K293" s="394"/>
      <c r="L293" s="497"/>
      <c r="M293" s="497"/>
      <c r="N293" s="394"/>
      <c r="O293" s="394"/>
      <c r="P293" s="394"/>
      <c r="Q293" s="394"/>
      <c r="R293" s="394"/>
      <c r="S293" s="394"/>
      <c r="T293" s="394"/>
      <c r="U293" s="394"/>
      <c r="V293" s="394"/>
      <c r="W293" s="394"/>
      <c r="X293" s="394"/>
      <c r="Y293" s="23"/>
      <c r="Z293" s="23"/>
      <c r="AA293" s="23"/>
      <c r="AB293" s="23"/>
      <c r="AC293" s="23"/>
      <c r="AD293" s="23"/>
      <c r="AE293" s="23"/>
      <c r="AF293" s="23"/>
      <c r="AG293" s="23"/>
      <c r="AH293" s="23"/>
    </row>
    <row r="294" spans="3:34" ht="15.75" customHeight="1">
      <c r="C294" s="456"/>
      <c r="D294" s="459"/>
      <c r="E294" s="459"/>
      <c r="F294" s="8"/>
      <c r="G294" s="394"/>
      <c r="H294" s="394"/>
      <c r="I294" s="497"/>
      <c r="J294" s="497"/>
      <c r="K294" s="394"/>
      <c r="L294" s="497"/>
      <c r="M294" s="497"/>
      <c r="N294" s="394"/>
      <c r="O294" s="394"/>
      <c r="P294" s="394"/>
      <c r="Q294" s="394"/>
      <c r="R294" s="394"/>
      <c r="S294" s="394"/>
      <c r="T294" s="394"/>
      <c r="U294" s="394"/>
      <c r="V294" s="394"/>
      <c r="W294" s="394"/>
      <c r="X294" s="394"/>
      <c r="Y294" s="23"/>
      <c r="Z294" s="23"/>
      <c r="AA294" s="23"/>
      <c r="AB294" s="23"/>
      <c r="AC294" s="23"/>
      <c r="AD294" s="23"/>
      <c r="AE294" s="23"/>
      <c r="AF294" s="23"/>
      <c r="AG294" s="23"/>
      <c r="AH294" s="23"/>
    </row>
    <row r="295" spans="3:34" ht="15.75" customHeight="1">
      <c r="C295" s="456"/>
      <c r="D295" s="459"/>
      <c r="E295" s="459"/>
      <c r="F295" s="8"/>
      <c r="G295" s="394"/>
      <c r="H295" s="394"/>
      <c r="I295" s="497"/>
      <c r="J295" s="497"/>
      <c r="K295" s="394"/>
      <c r="L295" s="497"/>
      <c r="M295" s="497"/>
      <c r="N295" s="394"/>
      <c r="O295" s="394"/>
      <c r="P295" s="394"/>
      <c r="Q295" s="394"/>
      <c r="R295" s="394"/>
      <c r="S295" s="394"/>
      <c r="T295" s="394"/>
      <c r="U295" s="394"/>
      <c r="V295" s="394"/>
      <c r="W295" s="394"/>
      <c r="X295" s="394"/>
      <c r="Y295" s="23"/>
      <c r="Z295" s="23"/>
      <c r="AA295" s="23"/>
      <c r="AB295" s="23"/>
      <c r="AC295" s="23"/>
      <c r="AD295" s="23"/>
      <c r="AE295" s="23"/>
      <c r="AF295" s="23"/>
      <c r="AG295" s="23"/>
      <c r="AH295" s="23"/>
    </row>
    <row r="296" spans="3:34" ht="15.75" customHeight="1">
      <c r="C296" s="456"/>
      <c r="D296" s="459"/>
      <c r="E296" s="459"/>
      <c r="F296" s="8"/>
      <c r="G296" s="394"/>
      <c r="H296" s="394"/>
      <c r="I296" s="497"/>
      <c r="J296" s="497"/>
      <c r="K296" s="394"/>
      <c r="L296" s="497"/>
      <c r="M296" s="497"/>
      <c r="N296" s="394"/>
      <c r="O296" s="394"/>
      <c r="P296" s="394"/>
      <c r="Q296" s="394"/>
      <c r="R296" s="394"/>
      <c r="S296" s="394"/>
      <c r="T296" s="394"/>
      <c r="U296" s="394"/>
      <c r="V296" s="394"/>
      <c r="W296" s="394"/>
      <c r="X296" s="394"/>
      <c r="Y296" s="23"/>
      <c r="Z296" s="23"/>
      <c r="AA296" s="23"/>
      <c r="AB296" s="23"/>
      <c r="AC296" s="23"/>
      <c r="AD296" s="23"/>
      <c r="AE296" s="23"/>
      <c r="AF296" s="23"/>
      <c r="AG296" s="23"/>
      <c r="AH296" s="23"/>
    </row>
    <row r="297" spans="3:34" ht="15.75" customHeight="1">
      <c r="C297" s="456"/>
      <c r="D297" s="459"/>
      <c r="E297" s="459"/>
      <c r="F297" s="8"/>
      <c r="G297" s="394"/>
      <c r="H297" s="394"/>
      <c r="I297" s="497"/>
      <c r="J297" s="497"/>
      <c r="K297" s="394"/>
      <c r="L297" s="497"/>
      <c r="M297" s="497"/>
      <c r="N297" s="394"/>
      <c r="O297" s="394"/>
      <c r="P297" s="394"/>
      <c r="Q297" s="394"/>
      <c r="R297" s="394"/>
      <c r="S297" s="394"/>
      <c r="T297" s="394"/>
      <c r="U297" s="394"/>
      <c r="V297" s="394"/>
      <c r="W297" s="394"/>
      <c r="X297" s="394"/>
      <c r="Y297" s="23"/>
      <c r="Z297" s="23"/>
      <c r="AA297" s="23"/>
      <c r="AB297" s="23"/>
      <c r="AC297" s="23"/>
      <c r="AD297" s="23"/>
      <c r="AE297" s="23"/>
      <c r="AF297" s="23"/>
      <c r="AG297" s="23"/>
      <c r="AH297" s="23"/>
    </row>
    <row r="298" spans="3:34" ht="15.75" customHeight="1">
      <c r="C298" s="456"/>
      <c r="D298" s="459"/>
      <c r="E298" s="459"/>
      <c r="F298" s="8"/>
      <c r="G298" s="394"/>
      <c r="H298" s="394"/>
      <c r="I298" s="497"/>
      <c r="J298" s="497"/>
      <c r="K298" s="394"/>
      <c r="L298" s="497"/>
      <c r="M298" s="497"/>
      <c r="N298" s="394"/>
      <c r="O298" s="394"/>
      <c r="P298" s="394"/>
      <c r="Q298" s="394"/>
      <c r="R298" s="394"/>
      <c r="S298" s="394"/>
      <c r="T298" s="394"/>
      <c r="U298" s="394"/>
      <c r="V298" s="394"/>
      <c r="W298" s="394"/>
      <c r="X298" s="394"/>
      <c r="Y298" s="23"/>
      <c r="Z298" s="23"/>
      <c r="AA298" s="23"/>
      <c r="AB298" s="23"/>
      <c r="AC298" s="23"/>
      <c r="AD298" s="23"/>
      <c r="AE298" s="23"/>
      <c r="AF298" s="23"/>
      <c r="AG298" s="23"/>
      <c r="AH298" s="23"/>
    </row>
    <row r="299" spans="3:34" ht="15.75" customHeight="1">
      <c r="C299" s="456"/>
      <c r="D299" s="459"/>
      <c r="E299" s="459"/>
      <c r="F299" s="8"/>
      <c r="G299" s="394"/>
      <c r="H299" s="394"/>
      <c r="I299" s="497"/>
      <c r="J299" s="497"/>
      <c r="K299" s="394"/>
      <c r="L299" s="497"/>
      <c r="M299" s="497"/>
      <c r="N299" s="394"/>
      <c r="O299" s="394"/>
      <c r="P299" s="394"/>
      <c r="Q299" s="394"/>
      <c r="R299" s="394"/>
      <c r="S299" s="394"/>
      <c r="T299" s="394"/>
      <c r="U299" s="394"/>
      <c r="V299" s="394"/>
      <c r="W299" s="394"/>
      <c r="X299" s="394"/>
      <c r="Y299" s="23"/>
      <c r="Z299" s="23"/>
      <c r="AA299" s="23"/>
      <c r="AB299" s="23"/>
      <c r="AC299" s="23"/>
      <c r="AD299" s="23"/>
      <c r="AE299" s="23"/>
      <c r="AF299" s="23"/>
      <c r="AG299" s="23"/>
      <c r="AH299" s="23"/>
    </row>
    <row r="300" spans="3:34" ht="15.75" customHeight="1">
      <c r="C300" s="456"/>
      <c r="D300" s="459"/>
      <c r="E300" s="459"/>
      <c r="F300" s="8"/>
      <c r="G300" s="394"/>
      <c r="H300" s="394"/>
      <c r="I300" s="497"/>
      <c r="J300" s="497"/>
      <c r="K300" s="394"/>
      <c r="L300" s="497"/>
      <c r="M300" s="497"/>
      <c r="N300" s="394"/>
      <c r="O300" s="394"/>
      <c r="P300" s="394"/>
      <c r="Q300" s="394"/>
      <c r="R300" s="394"/>
      <c r="S300" s="394"/>
      <c r="T300" s="394"/>
      <c r="U300" s="394"/>
      <c r="V300" s="394"/>
      <c r="W300" s="394"/>
      <c r="X300" s="394"/>
      <c r="Y300" s="23"/>
      <c r="Z300" s="23"/>
      <c r="AA300" s="23"/>
      <c r="AB300" s="23"/>
      <c r="AC300" s="23"/>
      <c r="AD300" s="23"/>
      <c r="AE300" s="23"/>
      <c r="AF300" s="23"/>
      <c r="AG300" s="23"/>
      <c r="AH300" s="23"/>
    </row>
    <row r="301" spans="3:34" ht="15.75" customHeight="1">
      <c r="C301" s="456"/>
      <c r="D301" s="459"/>
      <c r="E301" s="459"/>
      <c r="F301" s="8"/>
      <c r="G301" s="394"/>
      <c r="H301" s="394"/>
      <c r="I301" s="497"/>
      <c r="J301" s="497"/>
      <c r="K301" s="394"/>
      <c r="L301" s="497"/>
      <c r="M301" s="497"/>
      <c r="N301" s="394"/>
      <c r="O301" s="394"/>
      <c r="P301" s="394"/>
      <c r="Q301" s="394"/>
      <c r="R301" s="394"/>
      <c r="S301" s="394"/>
      <c r="T301" s="394"/>
      <c r="U301" s="394"/>
      <c r="V301" s="394"/>
      <c r="W301" s="394"/>
      <c r="X301" s="394"/>
      <c r="Y301" s="23"/>
      <c r="Z301" s="23"/>
      <c r="AA301" s="23"/>
      <c r="AB301" s="23"/>
      <c r="AC301" s="23"/>
      <c r="AD301" s="23"/>
      <c r="AE301" s="23"/>
      <c r="AF301" s="23"/>
      <c r="AG301" s="23"/>
      <c r="AH301" s="23"/>
    </row>
    <row r="302" spans="3:34" ht="15.75" customHeight="1">
      <c r="C302" s="456"/>
      <c r="D302" s="459"/>
      <c r="E302" s="459"/>
      <c r="F302" s="8"/>
      <c r="G302" s="394"/>
      <c r="H302" s="394"/>
      <c r="I302" s="497"/>
      <c r="J302" s="497"/>
      <c r="K302" s="394"/>
      <c r="L302" s="497"/>
      <c r="M302" s="497"/>
      <c r="N302" s="394"/>
      <c r="O302" s="394"/>
      <c r="P302" s="394"/>
      <c r="Q302" s="394"/>
      <c r="R302" s="394"/>
      <c r="S302" s="394"/>
      <c r="T302" s="394"/>
      <c r="U302" s="394"/>
      <c r="V302" s="394"/>
      <c r="W302" s="394"/>
      <c r="X302" s="394"/>
      <c r="Y302" s="23"/>
      <c r="Z302" s="23"/>
      <c r="AA302" s="23"/>
      <c r="AB302" s="23"/>
      <c r="AC302" s="23"/>
      <c r="AD302" s="23"/>
      <c r="AE302" s="23"/>
      <c r="AF302" s="23"/>
      <c r="AG302" s="23"/>
      <c r="AH302" s="23"/>
    </row>
    <row r="303" spans="3:34" ht="15.75" customHeight="1">
      <c r="C303" s="456"/>
      <c r="D303" s="459"/>
      <c r="E303" s="459"/>
      <c r="F303" s="8"/>
      <c r="G303" s="394"/>
      <c r="H303" s="394"/>
      <c r="I303" s="497"/>
      <c r="J303" s="497"/>
      <c r="K303" s="394"/>
      <c r="L303" s="497"/>
      <c r="M303" s="497"/>
      <c r="N303" s="394"/>
      <c r="O303" s="394"/>
      <c r="P303" s="394"/>
      <c r="Q303" s="394"/>
      <c r="R303" s="394"/>
      <c r="S303" s="394"/>
      <c r="T303" s="394"/>
      <c r="U303" s="394"/>
      <c r="V303" s="394"/>
      <c r="W303" s="394"/>
      <c r="X303" s="394"/>
      <c r="Y303" s="23"/>
      <c r="Z303" s="23"/>
      <c r="AA303" s="23"/>
      <c r="AB303" s="23"/>
      <c r="AC303" s="23"/>
      <c r="AD303" s="23"/>
      <c r="AE303" s="23"/>
      <c r="AF303" s="23"/>
      <c r="AG303" s="23"/>
      <c r="AH303" s="23"/>
    </row>
    <row r="304" spans="3:34" ht="15.75" customHeight="1">
      <c r="C304" s="456"/>
      <c r="D304" s="459"/>
      <c r="E304" s="459"/>
      <c r="F304" s="8"/>
      <c r="G304" s="394"/>
      <c r="H304" s="394"/>
      <c r="I304" s="497"/>
      <c r="J304" s="497"/>
      <c r="K304" s="394"/>
      <c r="L304" s="497"/>
      <c r="M304" s="497"/>
      <c r="N304" s="394"/>
      <c r="O304" s="394"/>
      <c r="P304" s="394"/>
      <c r="Q304" s="394"/>
      <c r="R304" s="394"/>
      <c r="S304" s="394"/>
      <c r="T304" s="394"/>
      <c r="U304" s="394"/>
      <c r="V304" s="394"/>
      <c r="W304" s="394"/>
      <c r="X304" s="394"/>
      <c r="Y304" s="23"/>
      <c r="Z304" s="23"/>
      <c r="AA304" s="23"/>
      <c r="AB304" s="23"/>
      <c r="AC304" s="23"/>
      <c r="AD304" s="23"/>
      <c r="AE304" s="23"/>
      <c r="AF304" s="23"/>
      <c r="AG304" s="23"/>
      <c r="AH304" s="23"/>
    </row>
    <row r="305" spans="3:34" ht="15.75" customHeight="1">
      <c r="C305" s="456"/>
      <c r="D305" s="459"/>
      <c r="E305" s="459"/>
      <c r="F305" s="8"/>
      <c r="G305" s="394"/>
      <c r="H305" s="394"/>
      <c r="I305" s="497"/>
      <c r="J305" s="497"/>
      <c r="K305" s="394"/>
      <c r="L305" s="497"/>
      <c r="M305" s="497"/>
      <c r="N305" s="394"/>
      <c r="O305" s="394"/>
      <c r="P305" s="394"/>
      <c r="Q305" s="394"/>
      <c r="R305" s="394"/>
      <c r="S305" s="394"/>
      <c r="T305" s="394"/>
      <c r="U305" s="394"/>
      <c r="V305" s="394"/>
      <c r="W305" s="394"/>
      <c r="X305" s="394"/>
      <c r="Y305" s="23"/>
      <c r="Z305" s="23"/>
      <c r="AA305" s="23"/>
      <c r="AB305" s="23"/>
      <c r="AC305" s="23"/>
      <c r="AD305" s="23"/>
      <c r="AE305" s="23"/>
      <c r="AF305" s="23"/>
      <c r="AG305" s="23"/>
      <c r="AH305" s="23"/>
    </row>
    <row r="306" spans="3:34" ht="15.75" customHeight="1">
      <c r="C306" s="456"/>
      <c r="D306" s="459"/>
      <c r="E306" s="459"/>
      <c r="F306" s="8"/>
      <c r="G306" s="394"/>
      <c r="H306" s="394"/>
      <c r="I306" s="497"/>
      <c r="J306" s="497"/>
      <c r="K306" s="394"/>
      <c r="L306" s="497"/>
      <c r="M306" s="497"/>
      <c r="N306" s="394"/>
      <c r="O306" s="394"/>
      <c r="P306" s="394"/>
      <c r="Q306" s="394"/>
      <c r="R306" s="394"/>
      <c r="S306" s="394"/>
      <c r="T306" s="394"/>
      <c r="U306" s="394"/>
      <c r="V306" s="394"/>
      <c r="W306" s="394"/>
      <c r="X306" s="394"/>
      <c r="Y306" s="23"/>
      <c r="Z306" s="23"/>
      <c r="AA306" s="23"/>
      <c r="AB306" s="23"/>
      <c r="AC306" s="23"/>
      <c r="AD306" s="23"/>
      <c r="AE306" s="23"/>
      <c r="AF306" s="23"/>
      <c r="AG306" s="23"/>
      <c r="AH306" s="23"/>
    </row>
    <row r="307" spans="3:34" ht="15.75" customHeight="1">
      <c r="C307" s="456"/>
      <c r="D307" s="459"/>
      <c r="E307" s="459"/>
      <c r="F307" s="8"/>
      <c r="G307" s="394"/>
      <c r="H307" s="394"/>
      <c r="I307" s="497"/>
      <c r="J307" s="497"/>
      <c r="K307" s="394"/>
      <c r="L307" s="497"/>
      <c r="M307" s="497"/>
      <c r="N307" s="394"/>
      <c r="O307" s="394"/>
      <c r="P307" s="394"/>
      <c r="Q307" s="394"/>
      <c r="R307" s="394"/>
      <c r="S307" s="394"/>
      <c r="T307" s="394"/>
      <c r="U307" s="394"/>
      <c r="V307" s="394"/>
      <c r="W307" s="394"/>
      <c r="X307" s="394"/>
      <c r="Y307" s="23"/>
      <c r="Z307" s="23"/>
      <c r="AA307" s="23"/>
      <c r="AB307" s="23"/>
      <c r="AC307" s="23"/>
      <c r="AD307" s="23"/>
      <c r="AE307" s="23"/>
      <c r="AF307" s="23"/>
      <c r="AG307" s="23"/>
      <c r="AH307" s="23"/>
    </row>
    <row r="308" spans="3:34" ht="15.75" customHeight="1">
      <c r="C308" s="456"/>
      <c r="D308" s="459"/>
      <c r="E308" s="459"/>
      <c r="F308" s="8"/>
      <c r="G308" s="394"/>
      <c r="H308" s="394"/>
      <c r="I308" s="497"/>
      <c r="J308" s="497"/>
      <c r="K308" s="394"/>
      <c r="L308" s="497"/>
      <c r="M308" s="497"/>
      <c r="N308" s="394"/>
      <c r="O308" s="394"/>
      <c r="P308" s="394"/>
      <c r="Q308" s="394"/>
      <c r="R308" s="394"/>
      <c r="S308" s="394"/>
      <c r="T308" s="394"/>
      <c r="U308" s="394"/>
      <c r="V308" s="394"/>
      <c r="W308" s="394"/>
      <c r="X308" s="394"/>
      <c r="Y308" s="23"/>
      <c r="Z308" s="23"/>
      <c r="AA308" s="23"/>
      <c r="AB308" s="23"/>
      <c r="AC308" s="23"/>
      <c r="AD308" s="23"/>
      <c r="AE308" s="23"/>
      <c r="AF308" s="23"/>
      <c r="AG308" s="23"/>
      <c r="AH308" s="23"/>
    </row>
    <row r="309" spans="3:34" ht="15.75" customHeight="1">
      <c r="C309" s="456"/>
      <c r="D309" s="459"/>
      <c r="E309" s="459"/>
      <c r="F309" s="8"/>
      <c r="G309" s="394"/>
      <c r="H309" s="394"/>
      <c r="I309" s="497"/>
      <c r="J309" s="497"/>
      <c r="K309" s="394"/>
      <c r="L309" s="497"/>
      <c r="M309" s="497"/>
      <c r="N309" s="394"/>
      <c r="O309" s="394"/>
      <c r="P309" s="394"/>
      <c r="Q309" s="394"/>
      <c r="R309" s="394"/>
      <c r="S309" s="394"/>
      <c r="T309" s="394"/>
      <c r="U309" s="394"/>
      <c r="V309" s="394"/>
      <c r="W309" s="394"/>
      <c r="X309" s="394"/>
      <c r="Y309" s="23"/>
      <c r="Z309" s="23"/>
      <c r="AA309" s="23"/>
      <c r="AB309" s="23"/>
      <c r="AC309" s="23"/>
      <c r="AD309" s="23"/>
      <c r="AE309" s="23"/>
      <c r="AF309" s="23"/>
      <c r="AG309" s="23"/>
      <c r="AH309" s="23"/>
    </row>
    <row r="310" spans="3:34" ht="15.75" customHeight="1">
      <c r="C310" s="456"/>
      <c r="D310" s="459"/>
      <c r="E310" s="459"/>
      <c r="F310" s="8"/>
      <c r="G310" s="394"/>
      <c r="H310" s="394"/>
      <c r="I310" s="497"/>
      <c r="J310" s="497"/>
      <c r="K310" s="394"/>
      <c r="L310" s="497"/>
      <c r="M310" s="497"/>
      <c r="N310" s="394"/>
      <c r="O310" s="394"/>
      <c r="P310" s="394"/>
      <c r="Q310" s="394"/>
      <c r="R310" s="394"/>
      <c r="S310" s="394"/>
      <c r="T310" s="394"/>
      <c r="U310" s="394"/>
      <c r="V310" s="394"/>
      <c r="W310" s="394"/>
      <c r="X310" s="394"/>
      <c r="Y310" s="23"/>
      <c r="Z310" s="23"/>
      <c r="AA310" s="23"/>
      <c r="AB310" s="23"/>
      <c r="AC310" s="23"/>
      <c r="AD310" s="23"/>
      <c r="AE310" s="23"/>
      <c r="AF310" s="23"/>
      <c r="AG310" s="23"/>
      <c r="AH310" s="23"/>
    </row>
    <row r="311" spans="3:34" ht="15.75" customHeight="1">
      <c r="C311" s="456"/>
      <c r="D311" s="459"/>
      <c r="E311" s="459"/>
      <c r="F311" s="8"/>
      <c r="G311" s="394"/>
      <c r="H311" s="394"/>
      <c r="I311" s="497"/>
      <c r="J311" s="497"/>
      <c r="K311" s="394"/>
      <c r="L311" s="497"/>
      <c r="M311" s="497"/>
      <c r="N311" s="394"/>
      <c r="O311" s="394"/>
      <c r="P311" s="394"/>
      <c r="Q311" s="394"/>
      <c r="R311" s="394"/>
      <c r="S311" s="394"/>
      <c r="T311" s="394"/>
      <c r="U311" s="394"/>
      <c r="V311" s="394"/>
      <c r="W311" s="394"/>
      <c r="X311" s="394"/>
      <c r="Y311" s="23"/>
      <c r="Z311" s="23"/>
      <c r="AA311" s="23"/>
      <c r="AB311" s="23"/>
      <c r="AC311" s="23"/>
      <c r="AD311" s="23"/>
      <c r="AE311" s="23"/>
      <c r="AF311" s="23"/>
      <c r="AG311" s="23"/>
      <c r="AH311" s="23"/>
    </row>
    <row r="312" spans="3:34" ht="15.75" customHeight="1">
      <c r="C312" s="456"/>
      <c r="D312" s="459"/>
      <c r="E312" s="459"/>
      <c r="F312" s="8"/>
      <c r="G312" s="394"/>
      <c r="H312" s="394"/>
      <c r="I312" s="497"/>
      <c r="J312" s="497"/>
      <c r="K312" s="394"/>
      <c r="L312" s="497"/>
      <c r="M312" s="497"/>
      <c r="N312" s="394"/>
      <c r="O312" s="394"/>
      <c r="P312" s="394"/>
      <c r="Q312" s="394"/>
      <c r="R312" s="394"/>
      <c r="S312" s="394"/>
      <c r="T312" s="394"/>
      <c r="U312" s="394"/>
      <c r="V312" s="394"/>
      <c r="W312" s="394"/>
      <c r="X312" s="394"/>
      <c r="Y312" s="23"/>
      <c r="Z312" s="23"/>
      <c r="AA312" s="23"/>
      <c r="AB312" s="23"/>
      <c r="AC312" s="23"/>
      <c r="AD312" s="23"/>
      <c r="AE312" s="23"/>
      <c r="AF312" s="23"/>
      <c r="AG312" s="23"/>
      <c r="AH312" s="23"/>
    </row>
    <row r="313" spans="3:34" ht="15.75" customHeight="1">
      <c r="C313" s="456"/>
      <c r="D313" s="459"/>
      <c r="E313" s="459"/>
      <c r="F313" s="8"/>
      <c r="G313" s="394"/>
      <c r="H313" s="394"/>
      <c r="I313" s="497"/>
      <c r="J313" s="497"/>
      <c r="K313" s="394"/>
      <c r="L313" s="497"/>
      <c r="M313" s="497"/>
      <c r="N313" s="394"/>
      <c r="O313" s="394"/>
      <c r="P313" s="394"/>
      <c r="Q313" s="394"/>
      <c r="R313" s="394"/>
      <c r="S313" s="394"/>
      <c r="T313" s="394"/>
      <c r="U313" s="394"/>
      <c r="V313" s="394"/>
      <c r="W313" s="394"/>
      <c r="X313" s="394"/>
      <c r="Y313" s="23"/>
      <c r="Z313" s="23"/>
      <c r="AA313" s="23"/>
      <c r="AB313" s="23"/>
      <c r="AC313" s="23"/>
      <c r="AD313" s="23"/>
      <c r="AE313" s="23"/>
      <c r="AF313" s="23"/>
      <c r="AG313" s="23"/>
      <c r="AH313" s="23"/>
    </row>
    <row r="314" spans="3:34" ht="15.75" customHeight="1">
      <c r="C314" s="456"/>
      <c r="D314" s="459"/>
      <c r="E314" s="459"/>
      <c r="F314" s="8"/>
      <c r="G314" s="394"/>
      <c r="H314" s="394"/>
      <c r="I314" s="497"/>
      <c r="J314" s="497"/>
      <c r="K314" s="394"/>
      <c r="L314" s="497"/>
      <c r="M314" s="497"/>
      <c r="N314" s="394"/>
      <c r="O314" s="394"/>
      <c r="P314" s="394"/>
      <c r="Q314" s="394"/>
      <c r="R314" s="394"/>
      <c r="S314" s="394"/>
      <c r="T314" s="394"/>
      <c r="U314" s="394"/>
      <c r="V314" s="394"/>
      <c r="W314" s="394"/>
      <c r="X314" s="394"/>
      <c r="Y314" s="23"/>
      <c r="Z314" s="23"/>
      <c r="AA314" s="23"/>
      <c r="AB314" s="23"/>
      <c r="AC314" s="23"/>
      <c r="AD314" s="23"/>
      <c r="AE314" s="23"/>
      <c r="AF314" s="23"/>
      <c r="AG314" s="23"/>
      <c r="AH314" s="23"/>
    </row>
    <row r="315" spans="3:34" ht="15.75" customHeight="1">
      <c r="C315" s="456"/>
      <c r="D315" s="459"/>
      <c r="E315" s="459"/>
      <c r="F315" s="8"/>
      <c r="G315" s="394"/>
      <c r="H315" s="394"/>
      <c r="I315" s="497"/>
      <c r="J315" s="497"/>
      <c r="K315" s="394"/>
      <c r="L315" s="497"/>
      <c r="M315" s="497"/>
      <c r="N315" s="394"/>
      <c r="O315" s="394"/>
      <c r="P315" s="394"/>
      <c r="Q315" s="394"/>
      <c r="R315" s="394"/>
      <c r="S315" s="394"/>
      <c r="T315" s="394"/>
      <c r="U315" s="394"/>
      <c r="V315" s="394"/>
      <c r="W315" s="394"/>
      <c r="X315" s="394"/>
      <c r="Y315" s="23"/>
      <c r="Z315" s="23"/>
      <c r="AA315" s="23"/>
      <c r="AB315" s="23"/>
      <c r="AC315" s="23"/>
      <c r="AD315" s="23"/>
      <c r="AE315" s="23"/>
      <c r="AF315" s="23"/>
      <c r="AG315" s="23"/>
      <c r="AH315" s="23"/>
    </row>
    <row r="316" spans="3:34" ht="15.75" customHeight="1">
      <c r="C316" s="456"/>
      <c r="D316" s="459"/>
      <c r="E316" s="459"/>
      <c r="F316" s="8"/>
      <c r="G316" s="394"/>
      <c r="H316" s="394"/>
      <c r="I316" s="497"/>
      <c r="J316" s="497"/>
      <c r="K316" s="394"/>
      <c r="L316" s="497"/>
      <c r="M316" s="497"/>
      <c r="N316" s="394"/>
      <c r="O316" s="394"/>
      <c r="P316" s="394"/>
      <c r="Q316" s="394"/>
      <c r="R316" s="394"/>
      <c r="S316" s="394"/>
      <c r="T316" s="394"/>
      <c r="U316" s="394"/>
      <c r="V316" s="394"/>
      <c r="W316" s="394"/>
      <c r="X316" s="394"/>
      <c r="Y316" s="23"/>
      <c r="Z316" s="23"/>
      <c r="AA316" s="23"/>
      <c r="AB316" s="23"/>
      <c r="AC316" s="23"/>
      <c r="AD316" s="23"/>
      <c r="AE316" s="23"/>
      <c r="AF316" s="23"/>
      <c r="AG316" s="23"/>
      <c r="AH316" s="23"/>
    </row>
    <row r="317" spans="3:34" ht="15.75" customHeight="1">
      <c r="C317" s="456"/>
      <c r="D317" s="459"/>
      <c r="E317" s="459"/>
      <c r="F317" s="8"/>
      <c r="G317" s="394"/>
      <c r="H317" s="394"/>
      <c r="I317" s="497"/>
      <c r="J317" s="497"/>
      <c r="K317" s="394"/>
      <c r="L317" s="497"/>
      <c r="M317" s="497"/>
      <c r="N317" s="394"/>
      <c r="O317" s="394"/>
      <c r="P317" s="394"/>
      <c r="Q317" s="394"/>
      <c r="R317" s="394"/>
      <c r="S317" s="394"/>
      <c r="T317" s="394"/>
      <c r="U317" s="394"/>
      <c r="V317" s="394"/>
      <c r="W317" s="394"/>
      <c r="X317" s="394"/>
      <c r="Y317" s="23"/>
      <c r="Z317" s="23"/>
      <c r="AA317" s="23"/>
      <c r="AB317" s="23"/>
      <c r="AC317" s="23"/>
      <c r="AD317" s="23"/>
      <c r="AE317" s="23"/>
      <c r="AF317" s="23"/>
      <c r="AG317" s="23"/>
      <c r="AH317" s="23"/>
    </row>
    <row r="318" spans="3:34" ht="15.75" customHeight="1">
      <c r="C318" s="456"/>
      <c r="D318" s="459"/>
      <c r="E318" s="459"/>
      <c r="F318" s="8"/>
      <c r="G318" s="394"/>
      <c r="H318" s="394"/>
      <c r="I318" s="497"/>
      <c r="J318" s="497"/>
      <c r="K318" s="394"/>
      <c r="L318" s="497"/>
      <c r="M318" s="497"/>
      <c r="N318" s="394"/>
      <c r="O318" s="394"/>
      <c r="P318" s="394"/>
      <c r="Q318" s="394"/>
      <c r="R318" s="394"/>
      <c r="S318" s="394"/>
      <c r="T318" s="394"/>
      <c r="U318" s="394"/>
      <c r="V318" s="394"/>
      <c r="W318" s="394"/>
      <c r="X318" s="394"/>
      <c r="Y318" s="23"/>
      <c r="Z318" s="23"/>
      <c r="AA318" s="23"/>
      <c r="AB318" s="23"/>
      <c r="AC318" s="23"/>
      <c r="AD318" s="23"/>
      <c r="AE318" s="23"/>
      <c r="AF318" s="23"/>
      <c r="AG318" s="23"/>
      <c r="AH318" s="23"/>
    </row>
    <row r="319" spans="3:34" ht="15.75" customHeight="1">
      <c r="C319" s="456"/>
      <c r="D319" s="459"/>
      <c r="E319" s="459"/>
      <c r="F319" s="8"/>
      <c r="G319" s="394"/>
      <c r="H319" s="394"/>
      <c r="I319" s="497"/>
      <c r="J319" s="497"/>
      <c r="K319" s="394"/>
      <c r="L319" s="497"/>
      <c r="M319" s="497"/>
      <c r="N319" s="394"/>
      <c r="O319" s="394"/>
      <c r="P319" s="394"/>
      <c r="Q319" s="394"/>
      <c r="R319" s="394"/>
      <c r="S319" s="394"/>
      <c r="T319" s="394"/>
      <c r="U319" s="394"/>
      <c r="V319" s="394"/>
      <c r="W319" s="394"/>
      <c r="X319" s="394"/>
      <c r="Y319" s="23"/>
      <c r="Z319" s="23"/>
      <c r="AA319" s="23"/>
      <c r="AB319" s="23"/>
      <c r="AC319" s="23"/>
      <c r="AD319" s="23"/>
      <c r="AE319" s="23"/>
      <c r="AF319" s="23"/>
      <c r="AG319" s="23"/>
      <c r="AH319" s="23"/>
    </row>
    <row r="320" spans="3:34" ht="15.75" customHeight="1">
      <c r="C320" s="456"/>
      <c r="D320" s="459"/>
      <c r="E320" s="459"/>
      <c r="F320" s="8"/>
      <c r="G320" s="394"/>
      <c r="H320" s="394"/>
      <c r="I320" s="497"/>
      <c r="J320" s="497"/>
      <c r="K320" s="394"/>
      <c r="L320" s="497"/>
      <c r="M320" s="497"/>
      <c r="N320" s="394"/>
      <c r="O320" s="394"/>
      <c r="P320" s="394"/>
      <c r="Q320" s="394"/>
      <c r="R320" s="394"/>
      <c r="S320" s="394"/>
      <c r="T320" s="394"/>
      <c r="U320" s="394"/>
      <c r="V320" s="394"/>
      <c r="W320" s="394"/>
      <c r="X320" s="394"/>
      <c r="Y320" s="23"/>
      <c r="Z320" s="23"/>
      <c r="AA320" s="23"/>
      <c r="AB320" s="23"/>
      <c r="AC320" s="23"/>
      <c r="AD320" s="23"/>
      <c r="AE320" s="23"/>
      <c r="AF320" s="23"/>
      <c r="AG320" s="23"/>
      <c r="AH320" s="23"/>
    </row>
    <row r="321" spans="3:34" ht="15.75" customHeight="1">
      <c r="C321" s="456"/>
      <c r="D321" s="459"/>
      <c r="E321" s="459"/>
      <c r="F321" s="8"/>
      <c r="G321" s="394"/>
      <c r="H321" s="394"/>
      <c r="I321" s="497"/>
      <c r="J321" s="497"/>
      <c r="K321" s="394"/>
      <c r="L321" s="497"/>
      <c r="M321" s="497"/>
      <c r="N321" s="394"/>
      <c r="O321" s="394"/>
      <c r="P321" s="394"/>
      <c r="Q321" s="394"/>
      <c r="R321" s="394"/>
      <c r="S321" s="394"/>
      <c r="T321" s="394"/>
      <c r="U321" s="394"/>
      <c r="V321" s="394"/>
      <c r="W321" s="394"/>
      <c r="X321" s="394"/>
      <c r="Y321" s="23"/>
      <c r="Z321" s="23"/>
      <c r="AA321" s="23"/>
      <c r="AB321" s="23"/>
      <c r="AC321" s="23"/>
      <c r="AD321" s="23"/>
      <c r="AE321" s="23"/>
      <c r="AF321" s="23"/>
      <c r="AG321" s="23"/>
      <c r="AH321" s="23"/>
    </row>
    <row r="322" spans="3:34" ht="15.75" customHeight="1">
      <c r="C322" s="456"/>
      <c r="D322" s="459"/>
      <c r="E322" s="459"/>
      <c r="F322" s="8"/>
      <c r="G322" s="394"/>
      <c r="H322" s="394"/>
      <c r="I322" s="497"/>
      <c r="J322" s="497"/>
      <c r="K322" s="394"/>
      <c r="L322" s="497"/>
      <c r="M322" s="497"/>
      <c r="N322" s="394"/>
      <c r="O322" s="394"/>
      <c r="P322" s="394"/>
      <c r="Q322" s="394"/>
      <c r="R322" s="394"/>
      <c r="S322" s="394"/>
      <c r="T322" s="394"/>
      <c r="U322" s="394"/>
      <c r="V322" s="394"/>
      <c r="W322" s="394"/>
      <c r="X322" s="394"/>
      <c r="Y322" s="23"/>
      <c r="Z322" s="23"/>
      <c r="AA322" s="23"/>
      <c r="AB322" s="23"/>
      <c r="AC322" s="23"/>
      <c r="AD322" s="23"/>
      <c r="AE322" s="23"/>
      <c r="AF322" s="23"/>
      <c r="AG322" s="23"/>
      <c r="AH322" s="23"/>
    </row>
    <row r="323" spans="3:34" ht="15.75" customHeight="1">
      <c r="C323" s="456"/>
      <c r="D323" s="459"/>
      <c r="E323" s="459"/>
      <c r="F323" s="8"/>
      <c r="G323" s="394"/>
      <c r="H323" s="394"/>
      <c r="I323" s="497"/>
      <c r="J323" s="497"/>
      <c r="K323" s="394"/>
      <c r="L323" s="497"/>
      <c r="M323" s="497"/>
      <c r="N323" s="394"/>
      <c r="O323" s="394"/>
      <c r="P323" s="394"/>
      <c r="Q323" s="394"/>
      <c r="R323" s="394"/>
      <c r="S323" s="394"/>
      <c r="T323" s="394"/>
      <c r="U323" s="394"/>
      <c r="V323" s="394"/>
      <c r="W323" s="394"/>
      <c r="X323" s="394"/>
      <c r="Y323" s="23"/>
      <c r="Z323" s="23"/>
      <c r="AA323" s="23"/>
      <c r="AB323" s="23"/>
      <c r="AC323" s="23"/>
      <c r="AD323" s="23"/>
      <c r="AE323" s="23"/>
      <c r="AF323" s="23"/>
      <c r="AG323" s="23"/>
      <c r="AH323" s="23"/>
    </row>
    <row r="324" spans="3:34" ht="15.75" customHeight="1">
      <c r="C324" s="456"/>
      <c r="D324" s="459"/>
      <c r="E324" s="459"/>
      <c r="F324" s="8"/>
      <c r="G324" s="394"/>
      <c r="H324" s="394"/>
      <c r="I324" s="497"/>
      <c r="J324" s="497"/>
      <c r="K324" s="394"/>
      <c r="L324" s="497"/>
      <c r="M324" s="497"/>
      <c r="N324" s="394"/>
      <c r="O324" s="394"/>
      <c r="P324" s="394"/>
      <c r="Q324" s="394"/>
      <c r="R324" s="394"/>
      <c r="S324" s="394"/>
      <c r="T324" s="394"/>
      <c r="U324" s="394"/>
      <c r="V324" s="394"/>
      <c r="W324" s="394"/>
      <c r="X324" s="394"/>
      <c r="Y324" s="23"/>
      <c r="Z324" s="23"/>
      <c r="AA324" s="23"/>
      <c r="AB324" s="23"/>
      <c r="AC324" s="23"/>
      <c r="AD324" s="23"/>
      <c r="AE324" s="23"/>
      <c r="AF324" s="23"/>
      <c r="AG324" s="23"/>
      <c r="AH324" s="23"/>
    </row>
    <row r="325" spans="3:34" ht="15.75" customHeight="1">
      <c r="C325" s="456"/>
      <c r="D325" s="459"/>
      <c r="E325" s="459"/>
      <c r="F325" s="8"/>
      <c r="G325" s="394"/>
      <c r="H325" s="394"/>
      <c r="I325" s="497"/>
      <c r="J325" s="497"/>
      <c r="K325" s="394"/>
      <c r="L325" s="497"/>
      <c r="M325" s="497"/>
      <c r="N325" s="394"/>
      <c r="O325" s="394"/>
      <c r="P325" s="394"/>
      <c r="Q325" s="394"/>
      <c r="R325" s="394"/>
      <c r="S325" s="394"/>
      <c r="T325" s="394"/>
      <c r="U325" s="394"/>
      <c r="V325" s="394"/>
      <c r="W325" s="394"/>
      <c r="X325" s="394"/>
      <c r="Y325" s="23"/>
      <c r="Z325" s="23"/>
      <c r="AA325" s="23"/>
      <c r="AB325" s="23"/>
      <c r="AC325" s="23"/>
      <c r="AD325" s="23"/>
      <c r="AE325" s="23"/>
      <c r="AF325" s="23"/>
      <c r="AG325" s="23"/>
      <c r="AH325" s="23"/>
    </row>
    <row r="326" spans="3:34" ht="15.75" customHeight="1">
      <c r="C326" s="456"/>
      <c r="D326" s="459"/>
      <c r="E326" s="459"/>
      <c r="F326" s="8"/>
      <c r="G326" s="394"/>
      <c r="H326" s="394"/>
      <c r="I326" s="497"/>
      <c r="J326" s="497"/>
      <c r="K326" s="394"/>
      <c r="L326" s="497"/>
      <c r="M326" s="497"/>
      <c r="N326" s="394"/>
      <c r="O326" s="394"/>
      <c r="P326" s="394"/>
      <c r="Q326" s="394"/>
      <c r="R326" s="394"/>
      <c r="S326" s="394"/>
      <c r="T326" s="394"/>
      <c r="U326" s="394"/>
      <c r="V326" s="394"/>
      <c r="W326" s="394"/>
      <c r="X326" s="394"/>
      <c r="Y326" s="23"/>
      <c r="Z326" s="23"/>
      <c r="AA326" s="23"/>
      <c r="AB326" s="23"/>
      <c r="AC326" s="23"/>
      <c r="AD326" s="23"/>
      <c r="AE326" s="23"/>
      <c r="AF326" s="23"/>
      <c r="AG326" s="23"/>
      <c r="AH326" s="23"/>
    </row>
    <row r="327" spans="3:34" ht="15.75" customHeight="1">
      <c r="C327" s="456"/>
      <c r="D327" s="459"/>
      <c r="E327" s="459"/>
      <c r="F327" s="8"/>
      <c r="G327" s="394"/>
      <c r="H327" s="394"/>
      <c r="I327" s="497"/>
      <c r="J327" s="497"/>
      <c r="K327" s="394"/>
      <c r="L327" s="497"/>
      <c r="M327" s="497"/>
      <c r="N327" s="394"/>
      <c r="O327" s="394"/>
      <c r="P327" s="394"/>
      <c r="Q327" s="394"/>
      <c r="R327" s="394"/>
      <c r="S327" s="394"/>
      <c r="T327" s="394"/>
      <c r="U327" s="394"/>
      <c r="V327" s="394"/>
      <c r="W327" s="394"/>
      <c r="X327" s="394"/>
      <c r="Y327" s="23"/>
      <c r="Z327" s="23"/>
      <c r="AA327" s="23"/>
      <c r="AB327" s="23"/>
      <c r="AC327" s="23"/>
      <c r="AD327" s="23"/>
      <c r="AE327" s="23"/>
      <c r="AF327" s="23"/>
      <c r="AG327" s="23"/>
      <c r="AH327" s="23"/>
    </row>
    <row r="328" spans="3:34" ht="15.75" customHeight="1">
      <c r="C328" s="456"/>
      <c r="D328" s="459"/>
      <c r="E328" s="459"/>
      <c r="F328" s="8"/>
      <c r="G328" s="394"/>
      <c r="H328" s="394"/>
      <c r="I328" s="497"/>
      <c r="J328" s="497"/>
      <c r="K328" s="394"/>
      <c r="L328" s="497"/>
      <c r="M328" s="497"/>
      <c r="N328" s="394"/>
      <c r="O328" s="394"/>
      <c r="P328" s="394"/>
      <c r="Q328" s="394"/>
      <c r="R328" s="394"/>
      <c r="S328" s="394"/>
      <c r="T328" s="394"/>
      <c r="U328" s="394"/>
      <c r="V328" s="394"/>
      <c r="W328" s="394"/>
      <c r="X328" s="394"/>
      <c r="Y328" s="23"/>
      <c r="Z328" s="23"/>
      <c r="AA328" s="23"/>
      <c r="AB328" s="23"/>
      <c r="AC328" s="23"/>
      <c r="AD328" s="23"/>
      <c r="AE328" s="23"/>
      <c r="AF328" s="23"/>
      <c r="AG328" s="23"/>
      <c r="AH328" s="23"/>
    </row>
    <row r="329" spans="3:34" ht="15.75" customHeight="1">
      <c r="C329" s="456"/>
      <c r="D329" s="459"/>
      <c r="E329" s="459"/>
      <c r="F329" s="8"/>
      <c r="G329" s="394"/>
      <c r="H329" s="394"/>
      <c r="I329" s="497"/>
      <c r="J329" s="497"/>
      <c r="K329" s="394"/>
      <c r="L329" s="497"/>
      <c r="M329" s="497"/>
      <c r="N329" s="394"/>
      <c r="O329" s="394"/>
      <c r="P329" s="394"/>
      <c r="Q329" s="394"/>
      <c r="R329" s="394"/>
      <c r="S329" s="394"/>
      <c r="T329" s="394"/>
      <c r="U329" s="394"/>
      <c r="V329" s="394"/>
      <c r="W329" s="394"/>
      <c r="X329" s="394"/>
      <c r="Y329" s="23"/>
      <c r="Z329" s="23"/>
      <c r="AA329" s="23"/>
      <c r="AB329" s="23"/>
      <c r="AC329" s="23"/>
      <c r="AD329" s="23"/>
      <c r="AE329" s="23"/>
      <c r="AF329" s="23"/>
      <c r="AG329" s="23"/>
      <c r="AH329" s="23"/>
    </row>
    <row r="330" spans="3:34" ht="15.75" customHeight="1">
      <c r="C330" s="456"/>
      <c r="D330" s="459"/>
      <c r="E330" s="459"/>
      <c r="F330" s="8"/>
      <c r="G330" s="394"/>
      <c r="H330" s="394"/>
      <c r="I330" s="497"/>
      <c r="J330" s="497"/>
      <c r="K330" s="394"/>
      <c r="L330" s="497"/>
      <c r="M330" s="497"/>
      <c r="N330" s="394"/>
      <c r="O330" s="394"/>
      <c r="P330" s="394"/>
      <c r="Q330" s="394"/>
      <c r="R330" s="394"/>
      <c r="S330" s="394"/>
      <c r="T330" s="394"/>
      <c r="U330" s="394"/>
      <c r="V330" s="394"/>
      <c r="W330" s="394"/>
      <c r="X330" s="394"/>
      <c r="Y330" s="23"/>
      <c r="Z330" s="23"/>
      <c r="AA330" s="23"/>
      <c r="AB330" s="23"/>
      <c r="AC330" s="23"/>
      <c r="AD330" s="23"/>
      <c r="AE330" s="23"/>
      <c r="AF330" s="23"/>
      <c r="AG330" s="23"/>
      <c r="AH330" s="23"/>
    </row>
    <row r="331" spans="3:34" ht="15.75" customHeight="1">
      <c r="C331" s="456"/>
      <c r="D331" s="459"/>
      <c r="E331" s="459"/>
      <c r="F331" s="8"/>
      <c r="G331" s="394"/>
      <c r="H331" s="394"/>
      <c r="I331" s="497"/>
      <c r="J331" s="497"/>
      <c r="K331" s="394"/>
      <c r="L331" s="497"/>
      <c r="M331" s="497"/>
      <c r="N331" s="394"/>
      <c r="O331" s="394"/>
      <c r="P331" s="394"/>
      <c r="Q331" s="394"/>
      <c r="R331" s="394"/>
      <c r="S331" s="394"/>
      <c r="T331" s="394"/>
      <c r="U331" s="394"/>
      <c r="V331" s="394"/>
      <c r="W331" s="394"/>
      <c r="X331" s="394"/>
      <c r="Y331" s="23"/>
      <c r="Z331" s="23"/>
      <c r="AA331" s="23"/>
      <c r="AB331" s="23"/>
      <c r="AC331" s="23"/>
      <c r="AD331" s="23"/>
      <c r="AE331" s="23"/>
      <c r="AF331" s="23"/>
      <c r="AG331" s="23"/>
      <c r="AH331" s="23"/>
    </row>
    <row r="332" spans="3:34" ht="15.75" customHeight="1">
      <c r="C332" s="456"/>
      <c r="D332" s="459"/>
      <c r="E332" s="459"/>
      <c r="F332" s="8"/>
      <c r="G332" s="394"/>
      <c r="H332" s="394"/>
      <c r="I332" s="497"/>
      <c r="J332" s="497"/>
      <c r="K332" s="394"/>
      <c r="L332" s="497"/>
      <c r="M332" s="497"/>
      <c r="N332" s="394"/>
      <c r="O332" s="394"/>
      <c r="P332" s="394"/>
      <c r="Q332" s="394"/>
      <c r="R332" s="394"/>
      <c r="S332" s="394"/>
      <c r="T332" s="394"/>
      <c r="U332" s="394"/>
      <c r="V332" s="394"/>
      <c r="W332" s="394"/>
      <c r="X332" s="394"/>
      <c r="Y332" s="23"/>
      <c r="Z332" s="23"/>
      <c r="AA332" s="23"/>
      <c r="AB332" s="23"/>
      <c r="AC332" s="23"/>
      <c r="AD332" s="23"/>
      <c r="AE332" s="23"/>
      <c r="AF332" s="23"/>
      <c r="AG332" s="23"/>
      <c r="AH332" s="23"/>
    </row>
    <row r="333" spans="3:34" ht="15.75" customHeight="1">
      <c r="C333" s="456"/>
      <c r="D333" s="459"/>
      <c r="E333" s="459"/>
      <c r="F333" s="8"/>
      <c r="G333" s="394"/>
      <c r="H333" s="394"/>
      <c r="I333" s="497"/>
      <c r="J333" s="497"/>
      <c r="K333" s="394"/>
      <c r="L333" s="497"/>
      <c r="M333" s="497"/>
      <c r="N333" s="394"/>
      <c r="O333" s="394"/>
      <c r="P333" s="394"/>
      <c r="Q333" s="394"/>
      <c r="R333" s="394"/>
      <c r="S333" s="394"/>
      <c r="T333" s="394"/>
      <c r="U333" s="394"/>
      <c r="V333" s="394"/>
      <c r="W333" s="394"/>
      <c r="X333" s="394"/>
      <c r="Y333" s="23"/>
      <c r="Z333" s="23"/>
      <c r="AA333" s="23"/>
      <c r="AB333" s="23"/>
      <c r="AC333" s="23"/>
      <c r="AD333" s="23"/>
      <c r="AE333" s="23"/>
      <c r="AF333" s="23"/>
      <c r="AG333" s="23"/>
      <c r="AH333" s="23"/>
    </row>
    <row r="334" spans="3:34" ht="15.75" customHeight="1">
      <c r="C334" s="456"/>
      <c r="D334" s="459"/>
      <c r="E334" s="459"/>
      <c r="F334" s="8"/>
      <c r="G334" s="394"/>
      <c r="H334" s="394"/>
      <c r="I334" s="497"/>
      <c r="J334" s="497"/>
      <c r="K334" s="394"/>
      <c r="L334" s="497"/>
      <c r="M334" s="497"/>
      <c r="N334" s="394"/>
      <c r="O334" s="394"/>
      <c r="P334" s="394"/>
      <c r="Q334" s="394"/>
      <c r="R334" s="394"/>
      <c r="S334" s="394"/>
      <c r="T334" s="394"/>
      <c r="U334" s="394"/>
      <c r="V334" s="394"/>
      <c r="W334" s="394"/>
      <c r="X334" s="394"/>
      <c r="Y334" s="23"/>
      <c r="Z334" s="23"/>
      <c r="AA334" s="23"/>
      <c r="AB334" s="23"/>
      <c r="AC334" s="23"/>
      <c r="AD334" s="23"/>
      <c r="AE334" s="23"/>
      <c r="AF334" s="23"/>
      <c r="AG334" s="23"/>
      <c r="AH334" s="23"/>
    </row>
    <row r="335" spans="3:34" ht="15.75" customHeight="1">
      <c r="C335" s="456"/>
      <c r="D335" s="459"/>
      <c r="E335" s="459"/>
      <c r="F335" s="8"/>
      <c r="G335" s="394"/>
      <c r="H335" s="394"/>
      <c r="I335" s="497"/>
      <c r="J335" s="497"/>
      <c r="K335" s="394"/>
      <c r="L335" s="497"/>
      <c r="M335" s="497"/>
      <c r="N335" s="394"/>
      <c r="O335" s="394"/>
      <c r="P335" s="394"/>
      <c r="Q335" s="394"/>
      <c r="R335" s="394"/>
      <c r="S335" s="394"/>
      <c r="T335" s="394"/>
      <c r="U335" s="394"/>
      <c r="V335" s="394"/>
      <c r="W335" s="394"/>
      <c r="X335" s="394"/>
      <c r="Y335" s="23"/>
      <c r="Z335" s="23"/>
      <c r="AA335" s="23"/>
      <c r="AB335" s="23"/>
      <c r="AC335" s="23"/>
      <c r="AD335" s="23"/>
      <c r="AE335" s="23"/>
      <c r="AF335" s="23"/>
      <c r="AG335" s="23"/>
      <c r="AH335" s="23"/>
    </row>
    <row r="336" spans="3:34" ht="15.75" customHeight="1">
      <c r="C336" s="456"/>
      <c r="D336" s="459"/>
      <c r="E336" s="459"/>
      <c r="F336" s="8"/>
      <c r="G336" s="394"/>
      <c r="H336" s="394"/>
      <c r="I336" s="497"/>
      <c r="J336" s="497"/>
      <c r="K336" s="394"/>
      <c r="L336" s="497"/>
      <c r="M336" s="497"/>
      <c r="N336" s="394"/>
      <c r="O336" s="394"/>
      <c r="P336" s="394"/>
      <c r="Q336" s="394"/>
      <c r="R336" s="394"/>
      <c r="S336" s="394"/>
      <c r="T336" s="394"/>
      <c r="U336" s="394"/>
      <c r="V336" s="394"/>
      <c r="W336" s="394"/>
      <c r="X336" s="394"/>
      <c r="Y336" s="23"/>
      <c r="Z336" s="23"/>
      <c r="AA336" s="23"/>
      <c r="AB336" s="23"/>
      <c r="AC336" s="23"/>
      <c r="AD336" s="23"/>
      <c r="AE336" s="23"/>
      <c r="AF336" s="23"/>
      <c r="AG336" s="23"/>
      <c r="AH336" s="23"/>
    </row>
    <row r="337" spans="3:34" ht="15.75" customHeight="1">
      <c r="C337" s="456"/>
      <c r="D337" s="459"/>
      <c r="E337" s="459"/>
      <c r="F337" s="8"/>
      <c r="G337" s="394"/>
      <c r="H337" s="394"/>
      <c r="I337" s="497"/>
      <c r="J337" s="497"/>
      <c r="K337" s="394"/>
      <c r="L337" s="497"/>
      <c r="M337" s="497"/>
      <c r="N337" s="394"/>
      <c r="O337" s="394"/>
      <c r="P337" s="394"/>
      <c r="Q337" s="394"/>
      <c r="R337" s="394"/>
      <c r="S337" s="394"/>
      <c r="T337" s="394"/>
      <c r="U337" s="394"/>
      <c r="V337" s="394"/>
      <c r="W337" s="394"/>
      <c r="X337" s="394"/>
      <c r="Y337" s="23"/>
      <c r="Z337" s="23"/>
      <c r="AA337" s="23"/>
      <c r="AB337" s="23"/>
      <c r="AC337" s="23"/>
      <c r="AD337" s="23"/>
      <c r="AE337" s="23"/>
      <c r="AF337" s="23"/>
      <c r="AG337" s="23"/>
      <c r="AH337" s="23"/>
    </row>
    <row r="338" spans="3:34" ht="15.75" customHeight="1">
      <c r="C338" s="456"/>
      <c r="D338" s="459"/>
      <c r="E338" s="459"/>
      <c r="F338" s="8"/>
      <c r="G338" s="394"/>
      <c r="H338" s="394"/>
      <c r="I338" s="497"/>
      <c r="J338" s="497"/>
      <c r="K338" s="394"/>
      <c r="L338" s="497"/>
      <c r="M338" s="497"/>
      <c r="N338" s="394"/>
      <c r="O338" s="394"/>
      <c r="P338" s="394"/>
      <c r="Q338" s="394"/>
      <c r="R338" s="394"/>
      <c r="S338" s="394"/>
      <c r="T338" s="394"/>
      <c r="U338" s="394"/>
      <c r="V338" s="394"/>
      <c r="W338" s="394"/>
      <c r="X338" s="394"/>
      <c r="Y338" s="23"/>
      <c r="Z338" s="23"/>
      <c r="AA338" s="23"/>
      <c r="AB338" s="23"/>
      <c r="AC338" s="23"/>
      <c r="AD338" s="23"/>
      <c r="AE338" s="23"/>
      <c r="AF338" s="23"/>
      <c r="AG338" s="23"/>
      <c r="AH338" s="23"/>
    </row>
    <row r="339" spans="3:34" ht="15.75" customHeight="1">
      <c r="C339" s="456"/>
      <c r="D339" s="459"/>
      <c r="E339" s="459"/>
      <c r="F339" s="8"/>
      <c r="G339" s="394"/>
      <c r="H339" s="394"/>
      <c r="I339" s="497"/>
      <c r="J339" s="497"/>
      <c r="K339" s="394"/>
      <c r="L339" s="497"/>
      <c r="M339" s="497"/>
      <c r="N339" s="394"/>
      <c r="O339" s="394"/>
      <c r="P339" s="394"/>
      <c r="Q339" s="394"/>
      <c r="R339" s="394"/>
      <c r="S339" s="394"/>
      <c r="T339" s="394"/>
      <c r="U339" s="394"/>
      <c r="V339" s="394"/>
      <c r="W339" s="394"/>
      <c r="X339" s="394"/>
      <c r="Y339" s="23"/>
      <c r="Z339" s="23"/>
      <c r="AA339" s="23"/>
      <c r="AB339" s="23"/>
      <c r="AC339" s="23"/>
      <c r="AD339" s="23"/>
      <c r="AE339" s="23"/>
      <c r="AF339" s="23"/>
      <c r="AG339" s="23"/>
      <c r="AH339" s="23"/>
    </row>
    <row r="340" spans="3:34" ht="15.75" customHeight="1">
      <c r="C340" s="456"/>
      <c r="D340" s="459"/>
      <c r="E340" s="459"/>
      <c r="F340" s="8"/>
      <c r="G340" s="394"/>
      <c r="H340" s="394"/>
      <c r="I340" s="497"/>
      <c r="J340" s="497"/>
      <c r="K340" s="394"/>
      <c r="L340" s="497"/>
      <c r="M340" s="497"/>
      <c r="N340" s="394"/>
      <c r="O340" s="394"/>
      <c r="P340" s="394"/>
      <c r="Q340" s="394"/>
      <c r="R340" s="394"/>
      <c r="S340" s="394"/>
      <c r="T340" s="394"/>
      <c r="U340" s="394"/>
      <c r="V340" s="394"/>
      <c r="W340" s="394"/>
      <c r="X340" s="394"/>
      <c r="Y340" s="23"/>
      <c r="Z340" s="23"/>
      <c r="AA340" s="23"/>
      <c r="AB340" s="23"/>
      <c r="AC340" s="23"/>
      <c r="AD340" s="23"/>
      <c r="AE340" s="23"/>
      <c r="AF340" s="23"/>
      <c r="AG340" s="23"/>
      <c r="AH340" s="23"/>
    </row>
    <row r="341" spans="3:34" ht="15.75" customHeight="1">
      <c r="C341" s="456"/>
      <c r="D341" s="459"/>
      <c r="E341" s="459"/>
      <c r="F341" s="8"/>
      <c r="G341" s="394"/>
      <c r="H341" s="394"/>
      <c r="I341" s="497"/>
      <c r="J341" s="497"/>
      <c r="K341" s="394"/>
      <c r="L341" s="497"/>
      <c r="M341" s="497"/>
      <c r="N341" s="394"/>
      <c r="O341" s="394"/>
      <c r="P341" s="394"/>
      <c r="Q341" s="394"/>
      <c r="R341" s="394"/>
      <c r="S341" s="394"/>
      <c r="T341" s="394"/>
      <c r="U341" s="394"/>
      <c r="V341" s="394"/>
      <c r="W341" s="394"/>
      <c r="X341" s="394"/>
      <c r="Y341" s="23"/>
      <c r="Z341" s="23"/>
      <c r="AA341" s="23"/>
      <c r="AB341" s="23"/>
      <c r="AC341" s="23"/>
      <c r="AD341" s="23"/>
      <c r="AE341" s="23"/>
      <c r="AF341" s="23"/>
      <c r="AG341" s="23"/>
      <c r="AH341" s="23"/>
    </row>
    <row r="342" spans="3:34" ht="15.75" customHeight="1">
      <c r="C342" s="456"/>
      <c r="D342" s="459"/>
      <c r="E342" s="459"/>
      <c r="F342" s="8"/>
      <c r="G342" s="394"/>
      <c r="H342" s="394"/>
      <c r="I342" s="497"/>
      <c r="J342" s="497"/>
      <c r="K342" s="394"/>
      <c r="L342" s="497"/>
      <c r="M342" s="497"/>
      <c r="N342" s="394"/>
      <c r="O342" s="394"/>
      <c r="P342" s="394"/>
      <c r="Q342" s="394"/>
      <c r="R342" s="394"/>
      <c r="S342" s="394"/>
      <c r="T342" s="394"/>
      <c r="U342" s="394"/>
      <c r="V342" s="394"/>
      <c r="W342" s="394"/>
      <c r="X342" s="394"/>
      <c r="Y342" s="23"/>
      <c r="Z342" s="23"/>
      <c r="AA342" s="23"/>
      <c r="AB342" s="23"/>
      <c r="AC342" s="23"/>
      <c r="AD342" s="23"/>
      <c r="AE342" s="23"/>
      <c r="AF342" s="23"/>
      <c r="AG342" s="23"/>
      <c r="AH342" s="23"/>
    </row>
    <row r="343" spans="3:34" ht="15.75" customHeight="1">
      <c r="C343" s="456"/>
      <c r="D343" s="459"/>
      <c r="E343" s="459"/>
      <c r="F343" s="8"/>
      <c r="G343" s="394"/>
      <c r="H343" s="394"/>
      <c r="I343" s="497"/>
      <c r="J343" s="497"/>
      <c r="K343" s="394"/>
      <c r="L343" s="497"/>
      <c r="M343" s="497"/>
      <c r="N343" s="394"/>
      <c r="O343" s="394"/>
      <c r="P343" s="394"/>
      <c r="Q343" s="394"/>
      <c r="R343" s="394"/>
      <c r="S343" s="394"/>
      <c r="T343" s="394"/>
      <c r="U343" s="394"/>
      <c r="V343" s="394"/>
      <c r="W343" s="394"/>
      <c r="X343" s="394"/>
      <c r="Y343" s="23"/>
      <c r="Z343" s="23"/>
      <c r="AA343" s="23"/>
      <c r="AB343" s="23"/>
      <c r="AC343" s="23"/>
      <c r="AD343" s="23"/>
      <c r="AE343" s="23"/>
      <c r="AF343" s="23"/>
      <c r="AG343" s="23"/>
      <c r="AH343" s="23"/>
    </row>
    <row r="344" spans="3:34" ht="15.75" customHeight="1">
      <c r="C344" s="456"/>
      <c r="D344" s="459"/>
      <c r="E344" s="459"/>
      <c r="F344" s="8"/>
      <c r="G344" s="394"/>
      <c r="H344" s="394"/>
      <c r="I344" s="497"/>
      <c r="J344" s="497"/>
      <c r="K344" s="394"/>
      <c r="L344" s="497"/>
      <c r="M344" s="497"/>
      <c r="N344" s="394"/>
      <c r="O344" s="394"/>
      <c r="P344" s="394"/>
      <c r="Q344" s="394"/>
      <c r="R344" s="394"/>
      <c r="S344" s="394"/>
      <c r="T344" s="394"/>
      <c r="U344" s="394"/>
      <c r="V344" s="394"/>
      <c r="W344" s="394"/>
      <c r="X344" s="394"/>
      <c r="Y344" s="23"/>
      <c r="Z344" s="23"/>
      <c r="AA344" s="23"/>
      <c r="AB344" s="23"/>
      <c r="AC344" s="23"/>
      <c r="AD344" s="23"/>
      <c r="AE344" s="23"/>
      <c r="AF344" s="23"/>
      <c r="AG344" s="23"/>
      <c r="AH344" s="23"/>
    </row>
    <row r="345" spans="3:34" ht="15.75" customHeight="1">
      <c r="C345" s="456"/>
      <c r="D345" s="459"/>
      <c r="E345" s="459"/>
      <c r="F345" s="8"/>
      <c r="G345" s="394"/>
      <c r="H345" s="394"/>
      <c r="I345" s="497"/>
      <c r="J345" s="497"/>
      <c r="K345" s="394"/>
      <c r="L345" s="497"/>
      <c r="M345" s="497"/>
      <c r="N345" s="394"/>
      <c r="O345" s="394"/>
      <c r="P345" s="394"/>
      <c r="Q345" s="394"/>
      <c r="R345" s="394"/>
      <c r="S345" s="394"/>
      <c r="T345" s="394"/>
      <c r="U345" s="394"/>
      <c r="V345" s="394"/>
      <c r="W345" s="394"/>
      <c r="X345" s="394"/>
      <c r="Y345" s="23"/>
      <c r="Z345" s="23"/>
      <c r="AA345" s="23"/>
      <c r="AB345" s="23"/>
      <c r="AC345" s="23"/>
      <c r="AD345" s="23"/>
      <c r="AE345" s="23"/>
      <c r="AF345" s="23"/>
      <c r="AG345" s="23"/>
      <c r="AH345" s="23"/>
    </row>
    <row r="346" spans="3:34" ht="15.75" customHeight="1">
      <c r="C346" s="456"/>
      <c r="D346" s="459"/>
      <c r="E346" s="459"/>
      <c r="F346" s="8"/>
      <c r="G346" s="394"/>
      <c r="H346" s="394"/>
      <c r="I346" s="497"/>
      <c r="J346" s="497"/>
      <c r="K346" s="394"/>
      <c r="L346" s="497"/>
      <c r="M346" s="497"/>
      <c r="N346" s="394"/>
      <c r="O346" s="394"/>
      <c r="P346" s="394"/>
      <c r="Q346" s="394"/>
      <c r="R346" s="394"/>
      <c r="S346" s="394"/>
      <c r="T346" s="394"/>
      <c r="U346" s="394"/>
      <c r="V346" s="394"/>
      <c r="W346" s="394"/>
      <c r="X346" s="394"/>
      <c r="Y346" s="23"/>
      <c r="Z346" s="23"/>
      <c r="AA346" s="23"/>
      <c r="AB346" s="23"/>
      <c r="AC346" s="23"/>
      <c r="AD346" s="23"/>
      <c r="AE346" s="23"/>
      <c r="AF346" s="23"/>
      <c r="AG346" s="23"/>
      <c r="AH346" s="23"/>
    </row>
    <row r="347" spans="3:34" ht="15.75" customHeight="1">
      <c r="C347" s="456"/>
      <c r="D347" s="459"/>
      <c r="E347" s="459"/>
      <c r="F347" s="8"/>
      <c r="G347" s="394"/>
      <c r="H347" s="394"/>
      <c r="I347" s="497"/>
      <c r="J347" s="497"/>
      <c r="K347" s="394"/>
      <c r="L347" s="497"/>
      <c r="M347" s="497"/>
      <c r="N347" s="394"/>
      <c r="O347" s="394"/>
      <c r="P347" s="394"/>
      <c r="Q347" s="394"/>
      <c r="R347" s="394"/>
      <c r="S347" s="394"/>
      <c r="T347" s="394"/>
      <c r="U347" s="394"/>
      <c r="V347" s="394"/>
      <c r="W347" s="394"/>
      <c r="X347" s="394"/>
      <c r="Y347" s="23"/>
      <c r="Z347" s="23"/>
      <c r="AA347" s="23"/>
      <c r="AB347" s="23"/>
      <c r="AC347" s="23"/>
      <c r="AD347" s="23"/>
      <c r="AE347" s="23"/>
      <c r="AF347" s="23"/>
      <c r="AG347" s="23"/>
      <c r="AH347" s="23"/>
    </row>
    <row r="348" spans="3:34" ht="15.75" customHeight="1">
      <c r="C348" s="456"/>
      <c r="D348" s="459"/>
      <c r="E348" s="459"/>
      <c r="F348" s="8"/>
      <c r="G348" s="394"/>
      <c r="H348" s="394"/>
      <c r="I348" s="497"/>
      <c r="J348" s="497"/>
      <c r="K348" s="394"/>
      <c r="L348" s="497"/>
      <c r="M348" s="497"/>
      <c r="N348" s="394"/>
      <c r="O348" s="394"/>
      <c r="P348" s="394"/>
      <c r="Q348" s="394"/>
      <c r="R348" s="394"/>
      <c r="S348" s="394"/>
      <c r="T348" s="394"/>
      <c r="U348" s="394"/>
      <c r="V348" s="394"/>
      <c r="W348" s="394"/>
      <c r="X348" s="394"/>
      <c r="Y348" s="23"/>
      <c r="Z348" s="23"/>
      <c r="AA348" s="23"/>
      <c r="AB348" s="23"/>
      <c r="AC348" s="23"/>
      <c r="AD348" s="23"/>
      <c r="AE348" s="23"/>
      <c r="AF348" s="23"/>
      <c r="AG348" s="23"/>
      <c r="AH348" s="23"/>
    </row>
    <row r="349" spans="3:34" ht="15.75" customHeight="1">
      <c r="C349" s="456"/>
      <c r="D349" s="459"/>
      <c r="E349" s="459"/>
      <c r="F349" s="8"/>
      <c r="G349" s="394"/>
      <c r="H349" s="394"/>
      <c r="I349" s="497"/>
      <c r="J349" s="497"/>
      <c r="K349" s="394"/>
      <c r="L349" s="497"/>
      <c r="M349" s="497"/>
      <c r="N349" s="394"/>
      <c r="O349" s="394"/>
      <c r="P349" s="394"/>
      <c r="Q349" s="394"/>
      <c r="R349" s="394"/>
      <c r="S349" s="394"/>
      <c r="T349" s="394"/>
      <c r="U349" s="394"/>
      <c r="V349" s="394"/>
      <c r="W349" s="394"/>
      <c r="X349" s="394"/>
      <c r="Y349" s="23"/>
      <c r="Z349" s="23"/>
      <c r="AA349" s="23"/>
      <c r="AB349" s="23"/>
      <c r="AC349" s="23"/>
      <c r="AD349" s="23"/>
      <c r="AE349" s="23"/>
      <c r="AF349" s="23"/>
      <c r="AG349" s="23"/>
      <c r="AH349" s="23"/>
    </row>
    <row r="350" spans="3:34" ht="15.75" customHeight="1">
      <c r="C350" s="456"/>
      <c r="D350" s="459"/>
      <c r="E350" s="459"/>
      <c r="F350" s="8"/>
      <c r="G350" s="394"/>
      <c r="H350" s="394"/>
      <c r="I350" s="497"/>
      <c r="J350" s="497"/>
      <c r="K350" s="394"/>
      <c r="L350" s="497"/>
      <c r="M350" s="497"/>
      <c r="N350" s="394"/>
      <c r="O350" s="394"/>
      <c r="P350" s="394"/>
      <c r="Q350" s="394"/>
      <c r="R350" s="394"/>
      <c r="S350" s="394"/>
      <c r="T350" s="394"/>
      <c r="U350" s="394"/>
      <c r="V350" s="394"/>
      <c r="W350" s="394"/>
      <c r="X350" s="394"/>
      <c r="Y350" s="23"/>
      <c r="Z350" s="23"/>
      <c r="AA350" s="23"/>
      <c r="AB350" s="23"/>
      <c r="AC350" s="23"/>
      <c r="AD350" s="23"/>
      <c r="AE350" s="23"/>
      <c r="AF350" s="23"/>
      <c r="AG350" s="23"/>
      <c r="AH350" s="23"/>
    </row>
    <row r="351" spans="3:34" ht="15.75" customHeight="1">
      <c r="C351" s="456"/>
      <c r="D351" s="459"/>
      <c r="E351" s="459"/>
      <c r="F351" s="8"/>
      <c r="G351" s="394"/>
      <c r="H351" s="394"/>
      <c r="I351" s="497"/>
      <c r="J351" s="497"/>
      <c r="K351" s="394"/>
      <c r="L351" s="497"/>
      <c r="M351" s="497"/>
      <c r="N351" s="394"/>
      <c r="O351" s="394"/>
      <c r="P351" s="394"/>
      <c r="Q351" s="394"/>
      <c r="R351" s="394"/>
      <c r="S351" s="394"/>
      <c r="T351" s="394"/>
      <c r="U351" s="394"/>
      <c r="V351" s="394"/>
      <c r="W351" s="394"/>
      <c r="X351" s="394"/>
      <c r="Y351" s="23"/>
      <c r="Z351" s="23"/>
      <c r="AA351" s="23"/>
      <c r="AB351" s="23"/>
      <c r="AC351" s="23"/>
      <c r="AD351" s="23"/>
      <c r="AE351" s="23"/>
      <c r="AF351" s="23"/>
      <c r="AG351" s="23"/>
      <c r="AH351" s="23"/>
    </row>
    <row r="352" spans="3:34" ht="15.75" customHeight="1">
      <c r="C352" s="456"/>
      <c r="D352" s="459"/>
      <c r="E352" s="459"/>
      <c r="F352" s="8"/>
      <c r="G352" s="394"/>
      <c r="H352" s="394"/>
      <c r="I352" s="497"/>
      <c r="J352" s="497"/>
      <c r="K352" s="394"/>
      <c r="L352" s="497"/>
      <c r="M352" s="497"/>
      <c r="N352" s="394"/>
      <c r="O352" s="394"/>
      <c r="P352" s="394"/>
      <c r="Q352" s="394"/>
      <c r="R352" s="394"/>
      <c r="S352" s="394"/>
      <c r="T352" s="394"/>
      <c r="U352" s="394"/>
      <c r="V352" s="394"/>
      <c r="W352" s="394"/>
      <c r="X352" s="394"/>
      <c r="Y352" s="23"/>
      <c r="Z352" s="23"/>
      <c r="AA352" s="23"/>
      <c r="AB352" s="23"/>
      <c r="AC352" s="23"/>
      <c r="AD352" s="23"/>
      <c r="AE352" s="23"/>
      <c r="AF352" s="23"/>
      <c r="AG352" s="23"/>
      <c r="AH352" s="23"/>
    </row>
    <row r="353" spans="3:34" ht="15.75" customHeight="1">
      <c r="C353" s="456"/>
      <c r="D353" s="459"/>
      <c r="E353" s="459"/>
      <c r="F353" s="8"/>
      <c r="G353" s="394"/>
      <c r="H353" s="394"/>
      <c r="I353" s="497"/>
      <c r="J353" s="497"/>
      <c r="K353" s="394"/>
      <c r="L353" s="497"/>
      <c r="M353" s="497"/>
      <c r="N353" s="394"/>
      <c r="O353" s="394"/>
      <c r="P353" s="394"/>
      <c r="Q353" s="394"/>
      <c r="R353" s="394"/>
      <c r="S353" s="394"/>
      <c r="T353" s="394"/>
      <c r="U353" s="394"/>
      <c r="V353" s="394"/>
      <c r="W353" s="394"/>
      <c r="X353" s="394"/>
      <c r="Y353" s="23"/>
      <c r="Z353" s="23"/>
      <c r="AA353" s="23"/>
      <c r="AB353" s="23"/>
      <c r="AC353" s="23"/>
      <c r="AD353" s="23"/>
      <c r="AE353" s="23"/>
      <c r="AF353" s="23"/>
      <c r="AG353" s="23"/>
      <c r="AH353" s="23"/>
    </row>
    <row r="354" spans="3:34" ht="15.75" customHeight="1">
      <c r="C354" s="456"/>
      <c r="D354" s="459"/>
      <c r="E354" s="459"/>
      <c r="F354" s="8"/>
      <c r="G354" s="394"/>
      <c r="H354" s="394"/>
      <c r="I354" s="497"/>
      <c r="J354" s="497"/>
      <c r="K354" s="394"/>
      <c r="L354" s="497"/>
      <c r="M354" s="497"/>
      <c r="N354" s="394"/>
      <c r="O354" s="394"/>
      <c r="P354" s="394"/>
      <c r="Q354" s="394"/>
      <c r="R354" s="394"/>
      <c r="S354" s="394"/>
      <c r="T354" s="394"/>
      <c r="U354" s="394"/>
      <c r="V354" s="394"/>
      <c r="W354" s="394"/>
      <c r="X354" s="394"/>
      <c r="Y354" s="23"/>
      <c r="Z354" s="23"/>
      <c r="AA354" s="23"/>
      <c r="AB354" s="23"/>
      <c r="AC354" s="23"/>
      <c r="AD354" s="23"/>
      <c r="AE354" s="23"/>
      <c r="AF354" s="23"/>
      <c r="AG354" s="23"/>
      <c r="AH354" s="23"/>
    </row>
    <row r="355" spans="3:34" ht="15.75" customHeight="1">
      <c r="C355" s="456"/>
      <c r="D355" s="459"/>
      <c r="E355" s="459"/>
      <c r="F355" s="8"/>
      <c r="G355" s="394"/>
      <c r="H355" s="394"/>
      <c r="I355" s="497"/>
      <c r="J355" s="497"/>
      <c r="K355" s="394"/>
      <c r="L355" s="497"/>
      <c r="M355" s="497"/>
      <c r="N355" s="394"/>
      <c r="O355" s="394"/>
      <c r="P355" s="394"/>
      <c r="Q355" s="394"/>
      <c r="R355" s="394"/>
      <c r="S355" s="394"/>
      <c r="T355" s="394"/>
      <c r="U355" s="394"/>
      <c r="V355" s="394"/>
      <c r="W355" s="394"/>
      <c r="X355" s="394"/>
      <c r="Y355" s="23"/>
      <c r="Z355" s="23"/>
      <c r="AA355" s="23"/>
      <c r="AB355" s="23"/>
      <c r="AC355" s="23"/>
      <c r="AD355" s="23"/>
      <c r="AE355" s="23"/>
      <c r="AF355" s="23"/>
      <c r="AG355" s="23"/>
      <c r="AH355" s="23"/>
    </row>
    <row r="356" spans="3:34" ht="15.75" customHeight="1">
      <c r="C356" s="456"/>
      <c r="D356" s="459"/>
      <c r="E356" s="459"/>
      <c r="F356" s="8"/>
      <c r="G356" s="394"/>
      <c r="H356" s="394"/>
      <c r="I356" s="497"/>
      <c r="J356" s="497"/>
      <c r="K356" s="394"/>
      <c r="L356" s="497"/>
      <c r="M356" s="497"/>
      <c r="N356" s="394"/>
      <c r="O356" s="394"/>
      <c r="P356" s="394"/>
      <c r="Q356" s="394"/>
      <c r="R356" s="394"/>
      <c r="S356" s="394"/>
      <c r="T356" s="394"/>
      <c r="U356" s="394"/>
      <c r="V356" s="394"/>
      <c r="W356" s="394"/>
      <c r="X356" s="394"/>
      <c r="Y356" s="23"/>
      <c r="Z356" s="23"/>
      <c r="AA356" s="23"/>
      <c r="AB356" s="23"/>
      <c r="AC356" s="23"/>
      <c r="AD356" s="23"/>
      <c r="AE356" s="23"/>
      <c r="AF356" s="23"/>
      <c r="AG356" s="23"/>
      <c r="AH356" s="23"/>
    </row>
    <row r="357" spans="3:34" ht="15.75" customHeight="1">
      <c r="C357" s="456"/>
      <c r="D357" s="459"/>
      <c r="E357" s="459"/>
      <c r="F357" s="8"/>
      <c r="G357" s="394"/>
      <c r="H357" s="394"/>
      <c r="I357" s="497"/>
      <c r="J357" s="497"/>
      <c r="K357" s="394"/>
      <c r="L357" s="497"/>
      <c r="M357" s="497"/>
      <c r="N357" s="394"/>
      <c r="O357" s="394"/>
      <c r="P357" s="394"/>
      <c r="Q357" s="394"/>
      <c r="R357" s="394"/>
      <c r="S357" s="394"/>
      <c r="T357" s="394"/>
      <c r="U357" s="394"/>
      <c r="V357" s="394"/>
      <c r="W357" s="394"/>
      <c r="X357" s="394"/>
      <c r="Y357" s="23"/>
      <c r="Z357" s="23"/>
      <c r="AA357" s="23"/>
      <c r="AB357" s="23"/>
      <c r="AC357" s="23"/>
      <c r="AD357" s="23"/>
      <c r="AE357" s="23"/>
      <c r="AF357" s="23"/>
      <c r="AG357" s="23"/>
      <c r="AH357" s="23"/>
    </row>
    <row r="358" spans="3:34" ht="15.75" customHeight="1">
      <c r="C358" s="456"/>
      <c r="D358" s="459"/>
      <c r="E358" s="459"/>
      <c r="F358" s="8"/>
      <c r="G358" s="394"/>
      <c r="H358" s="394"/>
      <c r="I358" s="497"/>
      <c r="J358" s="497"/>
      <c r="K358" s="394"/>
      <c r="L358" s="497"/>
      <c r="M358" s="497"/>
      <c r="N358" s="394"/>
      <c r="O358" s="394"/>
      <c r="P358" s="394"/>
      <c r="Q358" s="394"/>
      <c r="R358" s="394"/>
      <c r="S358" s="394"/>
      <c r="T358" s="394"/>
      <c r="U358" s="394"/>
      <c r="V358" s="394"/>
      <c r="W358" s="394"/>
      <c r="X358" s="394"/>
      <c r="Y358" s="23"/>
      <c r="Z358" s="23"/>
      <c r="AA358" s="23"/>
      <c r="AB358" s="23"/>
      <c r="AC358" s="23"/>
      <c r="AD358" s="23"/>
      <c r="AE358" s="23"/>
      <c r="AF358" s="23"/>
      <c r="AG358" s="23"/>
      <c r="AH358" s="23"/>
    </row>
    <row r="359" spans="3:34" ht="15.75" customHeight="1">
      <c r="C359" s="456"/>
      <c r="D359" s="459"/>
      <c r="E359" s="459"/>
      <c r="F359" s="8"/>
      <c r="G359" s="394"/>
      <c r="H359" s="394"/>
      <c r="I359" s="497"/>
      <c r="J359" s="497"/>
      <c r="K359" s="394"/>
      <c r="L359" s="497"/>
      <c r="M359" s="497"/>
      <c r="N359" s="394"/>
      <c r="O359" s="394"/>
      <c r="P359" s="394"/>
      <c r="Q359" s="394"/>
      <c r="R359" s="394"/>
      <c r="S359" s="394"/>
      <c r="T359" s="394"/>
      <c r="U359" s="394"/>
      <c r="V359" s="394"/>
      <c r="W359" s="394"/>
      <c r="X359" s="394"/>
      <c r="Y359" s="23"/>
      <c r="Z359" s="23"/>
      <c r="AA359" s="23"/>
      <c r="AB359" s="23"/>
      <c r="AC359" s="23"/>
      <c r="AD359" s="23"/>
      <c r="AE359" s="23"/>
      <c r="AF359" s="23"/>
      <c r="AG359" s="23"/>
      <c r="AH359" s="23"/>
    </row>
    <row r="360" spans="3:34" ht="15.75" customHeight="1">
      <c r="C360" s="456"/>
      <c r="D360" s="459"/>
      <c r="E360" s="459"/>
      <c r="F360" s="8"/>
      <c r="G360" s="394"/>
      <c r="H360" s="394"/>
      <c r="I360" s="497"/>
      <c r="J360" s="497"/>
      <c r="K360" s="394"/>
      <c r="L360" s="497"/>
      <c r="M360" s="497"/>
      <c r="N360" s="394"/>
      <c r="O360" s="394"/>
      <c r="P360" s="394"/>
      <c r="Q360" s="394"/>
      <c r="R360" s="394"/>
      <c r="S360" s="394"/>
      <c r="T360" s="394"/>
      <c r="U360" s="394"/>
      <c r="V360" s="394"/>
      <c r="W360" s="394"/>
      <c r="X360" s="394"/>
      <c r="Y360" s="23"/>
      <c r="Z360" s="23"/>
      <c r="AA360" s="23"/>
      <c r="AB360" s="23"/>
      <c r="AC360" s="23"/>
      <c r="AD360" s="23"/>
      <c r="AE360" s="23"/>
      <c r="AF360" s="23"/>
      <c r="AG360" s="23"/>
      <c r="AH360" s="23"/>
    </row>
    <row r="361" spans="3:34" ht="15.75" customHeight="1">
      <c r="C361" s="456"/>
      <c r="D361" s="459"/>
      <c r="E361" s="459"/>
      <c r="F361" s="8"/>
      <c r="G361" s="394"/>
      <c r="H361" s="394"/>
      <c r="I361" s="497"/>
      <c r="J361" s="497"/>
      <c r="K361" s="394"/>
      <c r="L361" s="497"/>
      <c r="M361" s="497"/>
      <c r="N361" s="394"/>
      <c r="O361" s="394"/>
      <c r="P361" s="394"/>
      <c r="Q361" s="394"/>
      <c r="R361" s="394"/>
      <c r="S361" s="394"/>
      <c r="T361" s="394"/>
      <c r="U361" s="394"/>
      <c r="V361" s="394"/>
      <c r="W361" s="394"/>
      <c r="X361" s="394"/>
      <c r="Y361" s="23"/>
      <c r="Z361" s="23"/>
      <c r="AA361" s="23"/>
      <c r="AB361" s="23"/>
      <c r="AC361" s="23"/>
      <c r="AD361" s="23"/>
      <c r="AE361" s="23"/>
      <c r="AF361" s="23"/>
      <c r="AG361" s="23"/>
      <c r="AH361" s="23"/>
    </row>
    <row r="362" spans="3:34" ht="15.75" customHeight="1">
      <c r="C362" s="456"/>
      <c r="D362" s="459"/>
      <c r="E362" s="459"/>
      <c r="F362" s="8"/>
      <c r="G362" s="394"/>
      <c r="H362" s="394"/>
      <c r="I362" s="497"/>
      <c r="J362" s="497"/>
      <c r="K362" s="394"/>
      <c r="L362" s="497"/>
      <c r="M362" s="497"/>
      <c r="N362" s="394"/>
      <c r="O362" s="394"/>
      <c r="P362" s="394"/>
      <c r="Q362" s="394"/>
      <c r="R362" s="394"/>
      <c r="S362" s="394"/>
      <c r="T362" s="394"/>
      <c r="U362" s="394"/>
      <c r="V362" s="394"/>
      <c r="W362" s="394"/>
      <c r="X362" s="394"/>
      <c r="Y362" s="23"/>
      <c r="Z362" s="23"/>
      <c r="AA362" s="23"/>
      <c r="AB362" s="23"/>
      <c r="AC362" s="23"/>
      <c r="AD362" s="23"/>
      <c r="AE362" s="23"/>
      <c r="AF362" s="23"/>
      <c r="AG362" s="23"/>
      <c r="AH362" s="23"/>
    </row>
    <row r="363" spans="3:34" ht="15.75" customHeight="1">
      <c r="C363" s="456"/>
      <c r="D363" s="459"/>
      <c r="E363" s="459"/>
      <c r="F363" s="8"/>
      <c r="G363" s="394"/>
      <c r="H363" s="394"/>
      <c r="I363" s="497"/>
      <c r="J363" s="497"/>
      <c r="K363" s="394"/>
      <c r="L363" s="497"/>
      <c r="M363" s="497"/>
      <c r="N363" s="394"/>
      <c r="O363" s="394"/>
      <c r="P363" s="394"/>
      <c r="Q363" s="394"/>
      <c r="R363" s="394"/>
      <c r="S363" s="394"/>
      <c r="T363" s="394"/>
      <c r="U363" s="394"/>
      <c r="V363" s="394"/>
      <c r="W363" s="394"/>
      <c r="X363" s="394"/>
      <c r="Y363" s="23"/>
      <c r="Z363" s="23"/>
      <c r="AA363" s="23"/>
      <c r="AB363" s="23"/>
      <c r="AC363" s="23"/>
      <c r="AD363" s="23"/>
      <c r="AE363" s="23"/>
      <c r="AF363" s="23"/>
      <c r="AG363" s="23"/>
      <c r="AH363" s="23"/>
    </row>
    <row r="364" spans="3:34" ht="15.75" customHeight="1">
      <c r="C364" s="456"/>
      <c r="D364" s="459"/>
      <c r="E364" s="459"/>
      <c r="F364" s="8"/>
      <c r="G364" s="394"/>
      <c r="H364" s="394"/>
      <c r="I364" s="497"/>
      <c r="J364" s="497"/>
      <c r="K364" s="394"/>
      <c r="L364" s="497"/>
      <c r="M364" s="497"/>
      <c r="N364" s="394"/>
      <c r="O364" s="394"/>
      <c r="P364" s="394"/>
      <c r="Q364" s="394"/>
      <c r="R364" s="394"/>
      <c r="S364" s="394"/>
      <c r="T364" s="394"/>
      <c r="U364" s="394"/>
      <c r="V364" s="394"/>
      <c r="W364" s="394"/>
      <c r="X364" s="394"/>
      <c r="Y364" s="23"/>
      <c r="Z364" s="23"/>
      <c r="AA364" s="23"/>
      <c r="AB364" s="23"/>
      <c r="AC364" s="23"/>
      <c r="AD364" s="23"/>
      <c r="AE364" s="23"/>
      <c r="AF364" s="23"/>
      <c r="AG364" s="23"/>
      <c r="AH364" s="23"/>
    </row>
    <row r="365" spans="3:34" ht="15.75" customHeight="1">
      <c r="C365" s="456"/>
      <c r="D365" s="459"/>
      <c r="E365" s="459"/>
      <c r="F365" s="8"/>
      <c r="G365" s="394"/>
      <c r="H365" s="394"/>
      <c r="I365" s="497"/>
      <c r="J365" s="497"/>
      <c r="K365" s="394"/>
      <c r="L365" s="497"/>
      <c r="M365" s="497"/>
      <c r="N365" s="394"/>
      <c r="O365" s="394"/>
      <c r="P365" s="394"/>
      <c r="Q365" s="394"/>
      <c r="R365" s="394"/>
      <c r="S365" s="394"/>
      <c r="T365" s="394"/>
      <c r="U365" s="394"/>
      <c r="V365" s="394"/>
      <c r="W365" s="394"/>
      <c r="X365" s="394"/>
      <c r="Y365" s="23"/>
      <c r="Z365" s="23"/>
      <c r="AA365" s="23"/>
      <c r="AB365" s="23"/>
      <c r="AC365" s="23"/>
      <c r="AD365" s="23"/>
      <c r="AE365" s="23"/>
      <c r="AF365" s="23"/>
      <c r="AG365" s="23"/>
      <c r="AH365" s="23"/>
    </row>
    <row r="366" spans="3:34" ht="15.75" customHeight="1">
      <c r="C366" s="456"/>
      <c r="D366" s="459"/>
      <c r="E366" s="459"/>
      <c r="F366" s="8"/>
      <c r="G366" s="394"/>
      <c r="H366" s="394"/>
      <c r="I366" s="497"/>
      <c r="J366" s="497"/>
      <c r="K366" s="394"/>
      <c r="L366" s="497"/>
      <c r="M366" s="497"/>
      <c r="N366" s="394"/>
      <c r="O366" s="394"/>
      <c r="P366" s="394"/>
      <c r="Q366" s="394"/>
      <c r="R366" s="394"/>
      <c r="S366" s="394"/>
      <c r="T366" s="394"/>
      <c r="U366" s="394"/>
      <c r="V366" s="394"/>
      <c r="W366" s="394"/>
      <c r="X366" s="394"/>
      <c r="Y366" s="23"/>
      <c r="Z366" s="23"/>
      <c r="AA366" s="23"/>
      <c r="AB366" s="23"/>
      <c r="AC366" s="23"/>
      <c r="AD366" s="23"/>
      <c r="AE366" s="23"/>
      <c r="AF366" s="23"/>
      <c r="AG366" s="23"/>
      <c r="AH366" s="23"/>
    </row>
    <row r="367" spans="3:34" ht="15.75" customHeight="1">
      <c r="C367" s="456"/>
      <c r="D367" s="459"/>
      <c r="E367" s="459"/>
      <c r="F367" s="8"/>
      <c r="G367" s="394"/>
      <c r="H367" s="394"/>
      <c r="I367" s="497"/>
      <c r="J367" s="497"/>
      <c r="K367" s="394"/>
      <c r="L367" s="497"/>
      <c r="M367" s="497"/>
      <c r="N367" s="394"/>
      <c r="O367" s="394"/>
      <c r="P367" s="394"/>
      <c r="Q367" s="394"/>
      <c r="R367" s="394"/>
      <c r="S367" s="394"/>
      <c r="T367" s="394"/>
      <c r="U367" s="394"/>
      <c r="V367" s="394"/>
      <c r="W367" s="394"/>
      <c r="X367" s="394"/>
      <c r="Y367" s="23"/>
      <c r="Z367" s="23"/>
      <c r="AA367" s="23"/>
      <c r="AB367" s="23"/>
      <c r="AC367" s="23"/>
      <c r="AD367" s="23"/>
      <c r="AE367" s="23"/>
      <c r="AF367" s="23"/>
      <c r="AG367" s="23"/>
      <c r="AH367" s="23"/>
    </row>
    <row r="368" spans="3:34" ht="15.75" customHeight="1">
      <c r="C368" s="456"/>
      <c r="D368" s="459"/>
      <c r="E368" s="459"/>
      <c r="F368" s="8"/>
      <c r="G368" s="394"/>
      <c r="H368" s="394"/>
      <c r="I368" s="497"/>
      <c r="J368" s="497"/>
      <c r="K368" s="394"/>
      <c r="L368" s="497"/>
      <c r="M368" s="497"/>
      <c r="N368" s="394"/>
      <c r="O368" s="394"/>
      <c r="P368" s="394"/>
      <c r="Q368" s="394"/>
      <c r="R368" s="394"/>
      <c r="S368" s="394"/>
      <c r="T368" s="394"/>
      <c r="U368" s="394"/>
      <c r="V368" s="394"/>
      <c r="W368" s="394"/>
      <c r="X368" s="394"/>
      <c r="Y368" s="23"/>
      <c r="Z368" s="23"/>
      <c r="AA368" s="23"/>
      <c r="AB368" s="23"/>
      <c r="AC368" s="23"/>
      <c r="AD368" s="23"/>
      <c r="AE368" s="23"/>
      <c r="AF368" s="23"/>
      <c r="AG368" s="23"/>
      <c r="AH368" s="23"/>
    </row>
    <row r="369" spans="3:34" ht="15.75" customHeight="1">
      <c r="C369" s="456"/>
      <c r="D369" s="459"/>
      <c r="E369" s="459"/>
      <c r="F369" s="8"/>
      <c r="G369" s="394"/>
      <c r="H369" s="394"/>
      <c r="I369" s="497"/>
      <c r="J369" s="497"/>
      <c r="K369" s="394"/>
      <c r="L369" s="497"/>
      <c r="M369" s="497"/>
      <c r="N369" s="394"/>
      <c r="O369" s="394"/>
      <c r="P369" s="394"/>
      <c r="Q369" s="394"/>
      <c r="R369" s="394"/>
      <c r="S369" s="394"/>
      <c r="T369" s="394"/>
      <c r="U369" s="394"/>
      <c r="V369" s="394"/>
      <c r="W369" s="394"/>
      <c r="X369" s="394"/>
      <c r="Y369" s="23"/>
      <c r="Z369" s="23"/>
      <c r="AA369" s="23"/>
      <c r="AB369" s="23"/>
      <c r="AC369" s="23"/>
      <c r="AD369" s="23"/>
      <c r="AE369" s="23"/>
      <c r="AF369" s="23"/>
      <c r="AG369" s="23"/>
      <c r="AH369" s="23"/>
    </row>
    <row r="370" spans="3:34" ht="15.75" customHeight="1">
      <c r="C370" s="456"/>
      <c r="D370" s="459"/>
      <c r="E370" s="459"/>
      <c r="F370" s="8"/>
      <c r="G370" s="394"/>
      <c r="H370" s="394"/>
      <c r="I370" s="497"/>
      <c r="J370" s="497"/>
      <c r="K370" s="394"/>
      <c r="L370" s="497"/>
      <c r="M370" s="497"/>
      <c r="N370" s="394"/>
      <c r="O370" s="394"/>
      <c r="P370" s="394"/>
      <c r="Q370" s="394"/>
      <c r="R370" s="394"/>
      <c r="S370" s="394"/>
      <c r="T370" s="394"/>
      <c r="U370" s="394"/>
      <c r="V370" s="394"/>
      <c r="W370" s="394"/>
      <c r="X370" s="394"/>
      <c r="Y370" s="23"/>
      <c r="Z370" s="23"/>
      <c r="AA370" s="23"/>
      <c r="AB370" s="23"/>
      <c r="AC370" s="23"/>
      <c r="AD370" s="23"/>
      <c r="AE370" s="23"/>
      <c r="AF370" s="23"/>
      <c r="AG370" s="23"/>
      <c r="AH370" s="23"/>
    </row>
    <row r="371" spans="3:34" ht="15.75" customHeight="1">
      <c r="C371" s="456"/>
      <c r="D371" s="459"/>
      <c r="E371" s="459"/>
      <c r="F371" s="8"/>
      <c r="G371" s="394"/>
      <c r="H371" s="394"/>
      <c r="I371" s="497"/>
      <c r="J371" s="497"/>
      <c r="K371" s="394"/>
      <c r="L371" s="497"/>
      <c r="M371" s="497"/>
      <c r="N371" s="394"/>
      <c r="O371" s="394"/>
      <c r="P371" s="394"/>
      <c r="Q371" s="394"/>
      <c r="R371" s="394"/>
      <c r="S371" s="394"/>
      <c r="T371" s="394"/>
      <c r="U371" s="394"/>
      <c r="V371" s="394"/>
      <c r="W371" s="394"/>
      <c r="X371" s="394"/>
      <c r="Y371" s="23"/>
      <c r="Z371" s="23"/>
      <c r="AA371" s="23"/>
      <c r="AB371" s="23"/>
      <c r="AC371" s="23"/>
      <c r="AD371" s="23"/>
      <c r="AE371" s="23"/>
      <c r="AF371" s="23"/>
      <c r="AG371" s="23"/>
      <c r="AH371" s="23"/>
    </row>
    <row r="372" spans="3:34" ht="15.75" customHeight="1">
      <c r="C372" s="456"/>
      <c r="D372" s="459"/>
      <c r="E372" s="459"/>
      <c r="F372" s="8"/>
      <c r="G372" s="394"/>
      <c r="H372" s="394"/>
      <c r="I372" s="497"/>
      <c r="J372" s="497"/>
      <c r="K372" s="394"/>
      <c r="L372" s="497"/>
      <c r="M372" s="497"/>
      <c r="N372" s="394"/>
      <c r="O372" s="394"/>
      <c r="P372" s="394"/>
      <c r="Q372" s="394"/>
      <c r="R372" s="394"/>
      <c r="S372" s="394"/>
      <c r="T372" s="394"/>
      <c r="U372" s="394"/>
      <c r="V372" s="394"/>
      <c r="W372" s="394"/>
      <c r="X372" s="394"/>
      <c r="Y372" s="23"/>
      <c r="Z372" s="23"/>
      <c r="AA372" s="23"/>
      <c r="AB372" s="23"/>
      <c r="AC372" s="23"/>
      <c r="AD372" s="23"/>
      <c r="AE372" s="23"/>
      <c r="AF372" s="23"/>
      <c r="AG372" s="23"/>
      <c r="AH372" s="23"/>
    </row>
    <row r="373" spans="3:34" ht="15.75" customHeight="1">
      <c r="C373" s="456"/>
      <c r="D373" s="459"/>
      <c r="E373" s="459"/>
      <c r="F373" s="8"/>
      <c r="G373" s="394"/>
      <c r="H373" s="394"/>
      <c r="I373" s="497"/>
      <c r="J373" s="497"/>
      <c r="K373" s="394"/>
      <c r="L373" s="497"/>
      <c r="M373" s="497"/>
      <c r="N373" s="394"/>
      <c r="O373" s="394"/>
      <c r="P373" s="394"/>
      <c r="Q373" s="394"/>
      <c r="R373" s="394"/>
      <c r="S373" s="394"/>
      <c r="T373" s="394"/>
      <c r="U373" s="394"/>
      <c r="V373" s="394"/>
      <c r="W373" s="394"/>
      <c r="X373" s="394"/>
      <c r="Y373" s="23"/>
      <c r="Z373" s="23"/>
      <c r="AA373" s="23"/>
      <c r="AB373" s="23"/>
      <c r="AC373" s="23"/>
      <c r="AD373" s="23"/>
      <c r="AE373" s="23"/>
      <c r="AF373" s="23"/>
      <c r="AG373" s="23"/>
      <c r="AH373" s="23"/>
    </row>
    <row r="374" spans="3:34" ht="15.75" customHeight="1">
      <c r="C374" s="456"/>
      <c r="D374" s="459"/>
      <c r="E374" s="459"/>
      <c r="F374" s="8"/>
      <c r="G374" s="394"/>
      <c r="H374" s="394"/>
      <c r="I374" s="497"/>
      <c r="J374" s="497"/>
      <c r="K374" s="394"/>
      <c r="L374" s="497"/>
      <c r="M374" s="497"/>
      <c r="N374" s="394"/>
      <c r="O374" s="394"/>
      <c r="P374" s="394"/>
      <c r="Q374" s="394"/>
      <c r="R374" s="394"/>
      <c r="S374" s="394"/>
      <c r="T374" s="394"/>
      <c r="U374" s="394"/>
      <c r="V374" s="394"/>
      <c r="W374" s="394"/>
      <c r="X374" s="394"/>
      <c r="Y374" s="23"/>
      <c r="Z374" s="23"/>
      <c r="AA374" s="23"/>
      <c r="AB374" s="23"/>
      <c r="AC374" s="23"/>
      <c r="AD374" s="23"/>
      <c r="AE374" s="23"/>
      <c r="AF374" s="23"/>
      <c r="AG374" s="23"/>
      <c r="AH374" s="23"/>
    </row>
    <row r="375" spans="3:34" ht="15.75" customHeight="1">
      <c r="C375" s="456"/>
      <c r="D375" s="459"/>
      <c r="E375" s="459"/>
      <c r="F375" s="8"/>
      <c r="G375" s="394"/>
      <c r="H375" s="394"/>
      <c r="I375" s="497"/>
      <c r="J375" s="497"/>
      <c r="K375" s="394"/>
      <c r="L375" s="497"/>
      <c r="M375" s="497"/>
      <c r="N375" s="394"/>
      <c r="O375" s="394"/>
      <c r="P375" s="394"/>
      <c r="Q375" s="394"/>
      <c r="R375" s="394"/>
      <c r="S375" s="394"/>
      <c r="T375" s="394"/>
      <c r="U375" s="394"/>
      <c r="V375" s="394"/>
      <c r="W375" s="394"/>
      <c r="X375" s="394"/>
      <c r="Y375" s="23"/>
      <c r="Z375" s="23"/>
      <c r="AA375" s="23"/>
      <c r="AB375" s="23"/>
      <c r="AC375" s="23"/>
      <c r="AD375" s="23"/>
      <c r="AE375" s="23"/>
      <c r="AF375" s="23"/>
      <c r="AG375" s="23"/>
      <c r="AH375" s="23"/>
    </row>
    <row r="376" spans="3:34" ht="15.75" customHeight="1">
      <c r="C376" s="456"/>
      <c r="D376" s="459"/>
      <c r="E376" s="459"/>
      <c r="F376" s="8"/>
      <c r="G376" s="394"/>
      <c r="H376" s="394"/>
      <c r="I376" s="497"/>
      <c r="J376" s="497"/>
      <c r="K376" s="394"/>
      <c r="L376" s="497"/>
      <c r="M376" s="497"/>
      <c r="N376" s="394"/>
      <c r="O376" s="394"/>
      <c r="P376" s="394"/>
      <c r="Q376" s="394"/>
      <c r="R376" s="394"/>
      <c r="S376" s="394"/>
      <c r="T376" s="394"/>
      <c r="U376" s="394"/>
      <c r="V376" s="394"/>
      <c r="W376" s="394"/>
      <c r="X376" s="394"/>
      <c r="Y376" s="23"/>
      <c r="Z376" s="23"/>
      <c r="AA376" s="23"/>
      <c r="AB376" s="23"/>
      <c r="AC376" s="23"/>
      <c r="AD376" s="23"/>
      <c r="AE376" s="23"/>
      <c r="AF376" s="23"/>
      <c r="AG376" s="23"/>
      <c r="AH376" s="23"/>
    </row>
    <row r="377" spans="3:34" ht="15.75" customHeight="1">
      <c r="C377" s="456"/>
      <c r="D377" s="459"/>
      <c r="E377" s="459"/>
      <c r="F377" s="8"/>
      <c r="G377" s="394"/>
      <c r="H377" s="394"/>
      <c r="I377" s="497"/>
      <c r="J377" s="497"/>
      <c r="K377" s="394"/>
      <c r="L377" s="497"/>
      <c r="M377" s="497"/>
      <c r="N377" s="394"/>
      <c r="O377" s="394"/>
      <c r="P377" s="394"/>
      <c r="Q377" s="394"/>
      <c r="R377" s="394"/>
      <c r="S377" s="394"/>
      <c r="T377" s="394"/>
      <c r="U377" s="394"/>
      <c r="V377" s="394"/>
      <c r="W377" s="394"/>
      <c r="X377" s="394"/>
      <c r="Y377" s="23"/>
      <c r="Z377" s="23"/>
      <c r="AA377" s="23"/>
      <c r="AB377" s="23"/>
      <c r="AC377" s="23"/>
      <c r="AD377" s="23"/>
      <c r="AE377" s="23"/>
      <c r="AF377" s="23"/>
      <c r="AG377" s="23"/>
      <c r="AH377" s="23"/>
    </row>
    <row r="378" spans="3:34" ht="15.75" customHeight="1">
      <c r="C378" s="456"/>
      <c r="D378" s="459"/>
      <c r="E378" s="459"/>
      <c r="F378" s="8"/>
      <c r="G378" s="394"/>
      <c r="H378" s="394"/>
      <c r="I378" s="497"/>
      <c r="J378" s="497"/>
      <c r="K378" s="394"/>
      <c r="L378" s="497"/>
      <c r="M378" s="497"/>
      <c r="N378" s="394"/>
      <c r="O378" s="394"/>
      <c r="P378" s="394"/>
      <c r="Q378" s="394"/>
      <c r="R378" s="394"/>
      <c r="S378" s="394"/>
      <c r="T378" s="394"/>
      <c r="U378" s="394"/>
      <c r="V378" s="394"/>
      <c r="W378" s="394"/>
      <c r="X378" s="394"/>
      <c r="Y378" s="23"/>
      <c r="Z378" s="23"/>
      <c r="AA378" s="23"/>
      <c r="AB378" s="23"/>
      <c r="AC378" s="23"/>
      <c r="AD378" s="23"/>
      <c r="AE378" s="23"/>
      <c r="AF378" s="23"/>
      <c r="AG378" s="23"/>
      <c r="AH378" s="23"/>
    </row>
    <row r="379" spans="3:34" ht="15.75" customHeight="1">
      <c r="C379" s="456"/>
      <c r="D379" s="459"/>
      <c r="E379" s="459"/>
      <c r="F379" s="8"/>
      <c r="G379" s="394"/>
      <c r="H379" s="394"/>
      <c r="I379" s="497"/>
      <c r="J379" s="497"/>
      <c r="K379" s="394"/>
      <c r="L379" s="497"/>
      <c r="M379" s="497"/>
      <c r="N379" s="394"/>
      <c r="O379" s="394"/>
      <c r="P379" s="394"/>
      <c r="Q379" s="394"/>
      <c r="R379" s="394"/>
      <c r="S379" s="394"/>
      <c r="T379" s="394"/>
      <c r="U379" s="394"/>
      <c r="V379" s="394"/>
      <c r="W379" s="394"/>
      <c r="X379" s="394"/>
      <c r="Y379" s="23"/>
      <c r="Z379" s="23"/>
      <c r="AA379" s="23"/>
      <c r="AB379" s="23"/>
      <c r="AC379" s="23"/>
      <c r="AD379" s="23"/>
      <c r="AE379" s="23"/>
      <c r="AF379" s="23"/>
      <c r="AG379" s="23"/>
      <c r="AH379" s="23"/>
    </row>
    <row r="380" spans="3:34" ht="15.75" customHeight="1">
      <c r="C380" s="456"/>
      <c r="D380" s="459"/>
      <c r="E380" s="459"/>
      <c r="F380" s="8"/>
      <c r="G380" s="394"/>
      <c r="H380" s="394"/>
      <c r="I380" s="497"/>
      <c r="J380" s="497"/>
      <c r="K380" s="394"/>
      <c r="L380" s="497"/>
      <c r="M380" s="497"/>
      <c r="N380" s="394"/>
      <c r="O380" s="394"/>
      <c r="P380" s="394"/>
      <c r="Q380" s="394"/>
      <c r="R380" s="394"/>
      <c r="S380" s="394"/>
      <c r="T380" s="394"/>
      <c r="U380" s="394"/>
      <c r="V380" s="394"/>
      <c r="W380" s="394"/>
      <c r="X380" s="394"/>
      <c r="Y380" s="23"/>
      <c r="Z380" s="23"/>
      <c r="AA380" s="23"/>
      <c r="AB380" s="23"/>
      <c r="AC380" s="23"/>
      <c r="AD380" s="23"/>
      <c r="AE380" s="23"/>
      <c r="AF380" s="23"/>
      <c r="AG380" s="23"/>
      <c r="AH380" s="23"/>
    </row>
    <row r="381" spans="3:34" ht="15.75" customHeight="1">
      <c r="C381" s="456"/>
      <c r="D381" s="459"/>
      <c r="E381" s="459"/>
      <c r="F381" s="8"/>
      <c r="G381" s="394"/>
      <c r="H381" s="394"/>
      <c r="I381" s="497"/>
      <c r="J381" s="497"/>
      <c r="K381" s="394"/>
      <c r="L381" s="497"/>
      <c r="M381" s="497"/>
      <c r="N381" s="394"/>
      <c r="O381" s="394"/>
      <c r="P381" s="394"/>
      <c r="Q381" s="394"/>
      <c r="R381" s="394"/>
      <c r="S381" s="394"/>
      <c r="T381" s="394"/>
      <c r="U381" s="394"/>
      <c r="V381" s="394"/>
      <c r="W381" s="394"/>
      <c r="X381" s="394"/>
      <c r="Y381" s="23"/>
      <c r="Z381" s="23"/>
      <c r="AA381" s="23"/>
      <c r="AB381" s="23"/>
      <c r="AC381" s="23"/>
      <c r="AD381" s="23"/>
      <c r="AE381" s="23"/>
      <c r="AF381" s="23"/>
      <c r="AG381" s="23"/>
      <c r="AH381" s="23"/>
    </row>
    <row r="382" spans="3:34" ht="15.75" customHeight="1">
      <c r="C382" s="456"/>
      <c r="D382" s="459"/>
      <c r="E382" s="459"/>
      <c r="F382" s="8"/>
      <c r="G382" s="394"/>
      <c r="H382" s="394"/>
      <c r="I382" s="497"/>
      <c r="J382" s="497"/>
      <c r="K382" s="394"/>
      <c r="L382" s="497"/>
      <c r="M382" s="497"/>
      <c r="N382" s="394"/>
      <c r="O382" s="394"/>
      <c r="P382" s="394"/>
      <c r="Q382" s="394"/>
      <c r="R382" s="394"/>
      <c r="S382" s="394"/>
      <c r="T382" s="394"/>
      <c r="U382" s="394"/>
      <c r="V382" s="394"/>
      <c r="W382" s="394"/>
      <c r="X382" s="394"/>
      <c r="Y382" s="23"/>
      <c r="Z382" s="23"/>
      <c r="AA382" s="23"/>
      <c r="AB382" s="23"/>
      <c r="AC382" s="23"/>
      <c r="AD382" s="23"/>
      <c r="AE382" s="23"/>
      <c r="AF382" s="23"/>
      <c r="AG382" s="23"/>
      <c r="AH382" s="23"/>
    </row>
    <row r="383" spans="3:34" ht="15.75" customHeight="1">
      <c r="C383" s="456"/>
      <c r="D383" s="459"/>
      <c r="E383" s="459"/>
      <c r="F383" s="8"/>
      <c r="G383" s="394"/>
      <c r="H383" s="394"/>
      <c r="I383" s="497"/>
      <c r="J383" s="497"/>
      <c r="K383" s="394"/>
      <c r="L383" s="497"/>
      <c r="M383" s="497"/>
      <c r="N383" s="394"/>
      <c r="O383" s="394"/>
      <c r="P383" s="394"/>
      <c r="Q383" s="394"/>
      <c r="R383" s="394"/>
      <c r="S383" s="394"/>
      <c r="T383" s="394"/>
      <c r="U383" s="394"/>
      <c r="V383" s="394"/>
      <c r="W383" s="394"/>
      <c r="X383" s="394"/>
      <c r="Y383" s="23"/>
      <c r="Z383" s="23"/>
      <c r="AA383" s="23"/>
      <c r="AB383" s="23"/>
      <c r="AC383" s="23"/>
      <c r="AD383" s="23"/>
      <c r="AE383" s="23"/>
      <c r="AF383" s="23"/>
      <c r="AG383" s="23"/>
      <c r="AH383" s="23"/>
    </row>
    <row r="384" spans="3:34" ht="15.75" customHeight="1">
      <c r="C384" s="456"/>
      <c r="D384" s="459"/>
      <c r="E384" s="459"/>
      <c r="F384" s="8"/>
      <c r="G384" s="394"/>
      <c r="H384" s="394"/>
      <c r="I384" s="497"/>
      <c r="J384" s="497"/>
      <c r="K384" s="394"/>
      <c r="L384" s="497"/>
      <c r="M384" s="497"/>
      <c r="N384" s="394"/>
      <c r="O384" s="394"/>
      <c r="P384" s="394"/>
      <c r="Q384" s="394"/>
      <c r="R384" s="394"/>
      <c r="S384" s="394"/>
      <c r="T384" s="394"/>
      <c r="U384" s="394"/>
      <c r="V384" s="394"/>
      <c r="W384" s="394"/>
      <c r="X384" s="394"/>
      <c r="Y384" s="23"/>
      <c r="Z384" s="23"/>
      <c r="AA384" s="23"/>
      <c r="AB384" s="23"/>
      <c r="AC384" s="23"/>
      <c r="AD384" s="23"/>
      <c r="AE384" s="23"/>
      <c r="AF384" s="23"/>
      <c r="AG384" s="23"/>
      <c r="AH384" s="23"/>
    </row>
    <row r="385" spans="3:34" ht="15.75" customHeight="1">
      <c r="C385" s="456"/>
      <c r="D385" s="459"/>
      <c r="E385" s="459"/>
      <c r="F385" s="8"/>
      <c r="G385" s="394"/>
      <c r="H385" s="394"/>
      <c r="I385" s="497"/>
      <c r="J385" s="497"/>
      <c r="K385" s="394"/>
      <c r="L385" s="497"/>
      <c r="M385" s="497"/>
      <c r="N385" s="394"/>
      <c r="O385" s="394"/>
      <c r="P385" s="394"/>
      <c r="Q385" s="394"/>
      <c r="R385" s="394"/>
      <c r="S385" s="394"/>
      <c r="T385" s="394"/>
      <c r="U385" s="394"/>
      <c r="V385" s="394"/>
      <c r="W385" s="394"/>
      <c r="X385" s="394"/>
      <c r="Y385" s="23"/>
      <c r="Z385" s="23"/>
      <c r="AA385" s="23"/>
      <c r="AB385" s="23"/>
      <c r="AC385" s="23"/>
      <c r="AD385" s="23"/>
      <c r="AE385" s="23"/>
      <c r="AF385" s="23"/>
      <c r="AG385" s="23"/>
      <c r="AH385" s="23"/>
    </row>
    <row r="386" spans="3:34" ht="15.75" customHeight="1">
      <c r="C386" s="456"/>
      <c r="D386" s="459"/>
      <c r="E386" s="459"/>
      <c r="F386" s="8"/>
      <c r="G386" s="394"/>
      <c r="H386" s="394"/>
      <c r="I386" s="497"/>
      <c r="J386" s="497"/>
      <c r="K386" s="394"/>
      <c r="L386" s="497"/>
      <c r="M386" s="497"/>
      <c r="N386" s="394"/>
      <c r="O386" s="394"/>
      <c r="P386" s="394"/>
      <c r="Q386" s="394"/>
      <c r="R386" s="394"/>
      <c r="S386" s="394"/>
      <c r="T386" s="394"/>
      <c r="U386" s="394"/>
      <c r="V386" s="394"/>
      <c r="W386" s="394"/>
      <c r="X386" s="394"/>
      <c r="Y386" s="23"/>
      <c r="Z386" s="23"/>
      <c r="AA386" s="23"/>
      <c r="AB386" s="23"/>
      <c r="AC386" s="23"/>
      <c r="AD386" s="23"/>
      <c r="AE386" s="23"/>
      <c r="AF386" s="23"/>
      <c r="AG386" s="23"/>
      <c r="AH386" s="23"/>
    </row>
    <row r="387" spans="3:34" ht="15.75" customHeight="1">
      <c r="C387" s="456"/>
      <c r="D387" s="459"/>
      <c r="E387" s="459"/>
      <c r="F387" s="8"/>
      <c r="G387" s="394"/>
      <c r="H387" s="394"/>
      <c r="I387" s="497"/>
      <c r="J387" s="497"/>
      <c r="K387" s="394"/>
      <c r="L387" s="497"/>
      <c r="M387" s="497"/>
      <c r="N387" s="394"/>
      <c r="O387" s="394"/>
      <c r="P387" s="394"/>
      <c r="Q387" s="394"/>
      <c r="R387" s="394"/>
      <c r="S387" s="394"/>
      <c r="T387" s="394"/>
      <c r="U387" s="394"/>
      <c r="V387" s="394"/>
      <c r="W387" s="394"/>
      <c r="X387" s="394"/>
      <c r="Y387" s="23"/>
      <c r="Z387" s="23"/>
      <c r="AA387" s="23"/>
      <c r="AB387" s="23"/>
      <c r="AC387" s="23"/>
      <c r="AD387" s="23"/>
      <c r="AE387" s="23"/>
      <c r="AF387" s="23"/>
      <c r="AG387" s="23"/>
      <c r="AH387" s="23"/>
    </row>
    <row r="388" spans="3:34" ht="15.75" customHeight="1">
      <c r="C388" s="456"/>
      <c r="D388" s="459"/>
      <c r="E388" s="459"/>
      <c r="F388" s="8"/>
      <c r="G388" s="394"/>
      <c r="H388" s="394"/>
      <c r="I388" s="497"/>
      <c r="J388" s="497"/>
      <c r="K388" s="394"/>
      <c r="L388" s="497"/>
      <c r="M388" s="497"/>
      <c r="N388" s="394"/>
      <c r="O388" s="394"/>
      <c r="P388" s="394"/>
      <c r="Q388" s="394"/>
      <c r="R388" s="394"/>
      <c r="S388" s="394"/>
      <c r="T388" s="394"/>
      <c r="U388" s="394"/>
      <c r="V388" s="394"/>
      <c r="W388" s="394"/>
      <c r="X388" s="394"/>
      <c r="Y388" s="23"/>
      <c r="Z388" s="23"/>
      <c r="AA388" s="23"/>
      <c r="AB388" s="23"/>
      <c r="AC388" s="23"/>
      <c r="AD388" s="23"/>
      <c r="AE388" s="23"/>
      <c r="AF388" s="23"/>
      <c r="AG388" s="23"/>
      <c r="AH388" s="23"/>
    </row>
    <row r="389" spans="3:34" ht="15.75" customHeight="1">
      <c r="C389" s="456"/>
      <c r="D389" s="459"/>
      <c r="E389" s="459"/>
      <c r="F389" s="8"/>
      <c r="G389" s="394"/>
      <c r="H389" s="394"/>
      <c r="I389" s="497"/>
      <c r="J389" s="497"/>
      <c r="K389" s="394"/>
      <c r="L389" s="497"/>
      <c r="M389" s="497"/>
      <c r="N389" s="394"/>
      <c r="O389" s="394"/>
      <c r="P389" s="394"/>
      <c r="Q389" s="394"/>
      <c r="R389" s="394"/>
      <c r="S389" s="394"/>
      <c r="T389" s="394"/>
      <c r="U389" s="394"/>
      <c r="V389" s="394"/>
      <c r="W389" s="394"/>
      <c r="X389" s="394"/>
      <c r="Y389" s="23"/>
      <c r="Z389" s="23"/>
      <c r="AA389" s="23"/>
      <c r="AB389" s="23"/>
      <c r="AC389" s="23"/>
      <c r="AD389" s="23"/>
      <c r="AE389" s="23"/>
      <c r="AF389" s="23"/>
      <c r="AG389" s="23"/>
      <c r="AH389" s="23"/>
    </row>
    <row r="390" spans="3:34" ht="15.75" customHeight="1">
      <c r="C390" s="456"/>
      <c r="D390" s="459"/>
      <c r="E390" s="459"/>
      <c r="F390" s="8"/>
      <c r="G390" s="394"/>
      <c r="H390" s="394"/>
      <c r="I390" s="497"/>
      <c r="J390" s="497"/>
      <c r="K390" s="394"/>
      <c r="L390" s="497"/>
      <c r="M390" s="497"/>
      <c r="N390" s="394"/>
      <c r="O390" s="394"/>
      <c r="P390" s="394"/>
      <c r="Q390" s="394"/>
      <c r="R390" s="394"/>
      <c r="S390" s="394"/>
      <c r="T390" s="394"/>
      <c r="U390" s="394"/>
      <c r="V390" s="394"/>
      <c r="W390" s="394"/>
      <c r="X390" s="394"/>
      <c r="Y390" s="23"/>
      <c r="Z390" s="23"/>
      <c r="AA390" s="23"/>
      <c r="AB390" s="23"/>
      <c r="AC390" s="23"/>
      <c r="AD390" s="23"/>
      <c r="AE390" s="23"/>
      <c r="AF390" s="23"/>
      <c r="AG390" s="23"/>
      <c r="AH390" s="23"/>
    </row>
    <row r="391" spans="3:34" ht="15.75" customHeight="1">
      <c r="C391" s="456"/>
      <c r="D391" s="459"/>
      <c r="E391" s="459"/>
      <c r="F391" s="8"/>
      <c r="G391" s="394"/>
      <c r="H391" s="394"/>
      <c r="I391" s="497"/>
      <c r="J391" s="497"/>
      <c r="K391" s="394"/>
      <c r="L391" s="497"/>
      <c r="M391" s="497"/>
      <c r="N391" s="394"/>
      <c r="O391" s="394"/>
      <c r="P391" s="394"/>
      <c r="Q391" s="394"/>
      <c r="R391" s="394"/>
      <c r="S391" s="394"/>
      <c r="T391" s="394"/>
      <c r="U391" s="394"/>
      <c r="V391" s="394"/>
      <c r="W391" s="394"/>
      <c r="X391" s="394"/>
      <c r="Y391" s="23"/>
      <c r="Z391" s="23"/>
      <c r="AA391" s="23"/>
      <c r="AB391" s="23"/>
      <c r="AC391" s="23"/>
      <c r="AD391" s="23"/>
      <c r="AE391" s="23"/>
      <c r="AF391" s="23"/>
      <c r="AG391" s="23"/>
      <c r="AH391" s="23"/>
    </row>
    <row r="392" spans="3:34" ht="15.75" customHeight="1">
      <c r="C392" s="456"/>
      <c r="D392" s="459"/>
      <c r="E392" s="459"/>
      <c r="F392" s="8"/>
      <c r="G392" s="394"/>
      <c r="H392" s="394"/>
      <c r="I392" s="497"/>
      <c r="J392" s="497"/>
      <c r="K392" s="394"/>
      <c r="L392" s="497"/>
      <c r="M392" s="497"/>
      <c r="N392" s="394"/>
      <c r="O392" s="394"/>
      <c r="P392" s="394"/>
      <c r="Q392" s="394"/>
      <c r="R392" s="394"/>
      <c r="S392" s="394"/>
      <c r="T392" s="394"/>
      <c r="U392" s="394"/>
      <c r="V392" s="394"/>
      <c r="W392" s="394"/>
      <c r="X392" s="394"/>
      <c r="Y392" s="23"/>
      <c r="Z392" s="23"/>
      <c r="AA392" s="23"/>
      <c r="AB392" s="23"/>
      <c r="AC392" s="23"/>
      <c r="AD392" s="23"/>
      <c r="AE392" s="23"/>
      <c r="AF392" s="23"/>
      <c r="AG392" s="23"/>
      <c r="AH392" s="23"/>
    </row>
    <row r="393" spans="3:34" ht="15.75" customHeight="1">
      <c r="C393" s="456"/>
      <c r="D393" s="459"/>
      <c r="E393" s="459"/>
      <c r="F393" s="8"/>
      <c r="G393" s="394"/>
      <c r="H393" s="394"/>
      <c r="I393" s="497"/>
      <c r="J393" s="497"/>
      <c r="K393" s="394"/>
      <c r="L393" s="497"/>
      <c r="M393" s="497"/>
      <c r="N393" s="394"/>
      <c r="O393" s="394"/>
      <c r="P393" s="394"/>
      <c r="Q393" s="394"/>
      <c r="R393" s="394"/>
      <c r="S393" s="394"/>
      <c r="T393" s="394"/>
      <c r="U393" s="394"/>
      <c r="V393" s="394"/>
      <c r="W393" s="394"/>
      <c r="X393" s="394"/>
      <c r="Y393" s="23"/>
      <c r="Z393" s="23"/>
      <c r="AA393" s="23"/>
      <c r="AB393" s="23"/>
      <c r="AC393" s="23"/>
      <c r="AD393" s="23"/>
      <c r="AE393" s="23"/>
      <c r="AF393" s="23"/>
      <c r="AG393" s="23"/>
      <c r="AH393" s="23"/>
    </row>
    <row r="394" spans="3:34" ht="15.75" customHeight="1">
      <c r="C394" s="456"/>
      <c r="D394" s="459"/>
      <c r="E394" s="459"/>
      <c r="F394" s="8"/>
      <c r="G394" s="394"/>
      <c r="H394" s="394"/>
      <c r="I394" s="497"/>
      <c r="J394" s="497"/>
      <c r="K394" s="394"/>
      <c r="L394" s="497"/>
      <c r="M394" s="497"/>
      <c r="N394" s="394"/>
      <c r="O394" s="394"/>
      <c r="P394" s="394"/>
      <c r="Q394" s="394"/>
      <c r="R394" s="394"/>
      <c r="S394" s="394"/>
      <c r="T394" s="394"/>
      <c r="U394" s="394"/>
      <c r="V394" s="394"/>
      <c r="W394" s="394"/>
      <c r="X394" s="394"/>
      <c r="Y394" s="23"/>
      <c r="Z394" s="23"/>
      <c r="AA394" s="23"/>
      <c r="AB394" s="23"/>
      <c r="AC394" s="23"/>
      <c r="AD394" s="23"/>
      <c r="AE394" s="23"/>
      <c r="AF394" s="23"/>
      <c r="AG394" s="23"/>
      <c r="AH394" s="23"/>
    </row>
    <row r="395" spans="3:34" ht="15.75" customHeight="1">
      <c r="C395" s="456"/>
      <c r="D395" s="459"/>
      <c r="E395" s="459"/>
      <c r="F395" s="8"/>
      <c r="G395" s="394"/>
      <c r="H395" s="394"/>
      <c r="I395" s="497"/>
      <c r="J395" s="497"/>
      <c r="K395" s="394"/>
      <c r="L395" s="497"/>
      <c r="M395" s="497"/>
      <c r="N395" s="394"/>
      <c r="O395" s="394"/>
      <c r="P395" s="394"/>
      <c r="Q395" s="394"/>
      <c r="R395" s="394"/>
      <c r="S395" s="394"/>
      <c r="T395" s="394"/>
      <c r="U395" s="394"/>
      <c r="V395" s="394"/>
      <c r="W395" s="394"/>
      <c r="X395" s="394"/>
      <c r="Y395" s="23"/>
      <c r="Z395" s="23"/>
      <c r="AA395" s="23"/>
      <c r="AB395" s="23"/>
      <c r="AC395" s="23"/>
      <c r="AD395" s="23"/>
      <c r="AE395" s="23"/>
      <c r="AF395" s="23"/>
      <c r="AG395" s="23"/>
      <c r="AH395" s="23"/>
    </row>
    <row r="396" spans="3:34" ht="15.75" customHeight="1">
      <c r="C396" s="456"/>
      <c r="D396" s="459"/>
      <c r="E396" s="459"/>
      <c r="F396" s="8"/>
      <c r="G396" s="394"/>
      <c r="H396" s="394"/>
      <c r="I396" s="497"/>
      <c r="J396" s="497"/>
      <c r="K396" s="394"/>
      <c r="L396" s="497"/>
      <c r="M396" s="497"/>
      <c r="N396" s="394"/>
      <c r="O396" s="394"/>
      <c r="P396" s="394"/>
      <c r="Q396" s="394"/>
      <c r="R396" s="394"/>
      <c r="S396" s="394"/>
      <c r="T396" s="394"/>
      <c r="U396" s="394"/>
      <c r="V396" s="394"/>
      <c r="W396" s="394"/>
      <c r="X396" s="394"/>
      <c r="Y396" s="23"/>
      <c r="Z396" s="23"/>
      <c r="AA396" s="23"/>
      <c r="AB396" s="23"/>
      <c r="AC396" s="23"/>
      <c r="AD396" s="23"/>
      <c r="AE396" s="23"/>
      <c r="AF396" s="23"/>
      <c r="AG396" s="23"/>
      <c r="AH396" s="23"/>
    </row>
    <row r="397" spans="3:34" ht="15.75" customHeight="1">
      <c r="C397" s="456"/>
      <c r="D397" s="459"/>
      <c r="E397" s="459"/>
      <c r="F397" s="8"/>
      <c r="G397" s="394"/>
      <c r="H397" s="394"/>
      <c r="I397" s="497"/>
      <c r="J397" s="497"/>
      <c r="K397" s="394"/>
      <c r="L397" s="497"/>
      <c r="M397" s="497"/>
      <c r="N397" s="394"/>
      <c r="O397" s="394"/>
      <c r="P397" s="394"/>
      <c r="Q397" s="394"/>
      <c r="R397" s="394"/>
      <c r="S397" s="394"/>
      <c r="T397" s="394"/>
      <c r="U397" s="394"/>
      <c r="V397" s="394"/>
      <c r="W397" s="394"/>
      <c r="X397" s="394"/>
      <c r="Y397" s="23"/>
      <c r="Z397" s="23"/>
      <c r="AA397" s="23"/>
      <c r="AB397" s="23"/>
      <c r="AC397" s="23"/>
      <c r="AD397" s="23"/>
      <c r="AE397" s="23"/>
      <c r="AF397" s="23"/>
      <c r="AG397" s="23"/>
      <c r="AH397" s="23"/>
    </row>
    <row r="398" spans="3:34" ht="15.75" customHeight="1">
      <c r="C398" s="456"/>
      <c r="D398" s="459"/>
      <c r="E398" s="459"/>
      <c r="F398" s="8"/>
      <c r="G398" s="394"/>
      <c r="H398" s="394"/>
      <c r="I398" s="497"/>
      <c r="J398" s="497"/>
      <c r="K398" s="394"/>
      <c r="L398" s="497"/>
      <c r="M398" s="497"/>
      <c r="N398" s="394"/>
      <c r="O398" s="394"/>
      <c r="P398" s="394"/>
      <c r="Q398" s="394"/>
      <c r="R398" s="394"/>
      <c r="S398" s="394"/>
      <c r="T398" s="394"/>
      <c r="U398" s="394"/>
      <c r="V398" s="394"/>
      <c r="W398" s="394"/>
      <c r="X398" s="394"/>
      <c r="Y398" s="23"/>
      <c r="Z398" s="23"/>
      <c r="AA398" s="23"/>
      <c r="AB398" s="23"/>
      <c r="AC398" s="23"/>
      <c r="AD398" s="23"/>
      <c r="AE398" s="23"/>
      <c r="AF398" s="23"/>
      <c r="AG398" s="23"/>
      <c r="AH398" s="23"/>
    </row>
    <row r="399" spans="3:34" ht="15.75" customHeight="1">
      <c r="C399" s="456"/>
      <c r="D399" s="459"/>
      <c r="E399" s="459"/>
      <c r="F399" s="8"/>
      <c r="G399" s="394"/>
      <c r="H399" s="394"/>
      <c r="I399" s="497"/>
      <c r="J399" s="497"/>
      <c r="K399" s="394"/>
      <c r="L399" s="497"/>
      <c r="M399" s="497"/>
      <c r="N399" s="394"/>
      <c r="O399" s="394"/>
      <c r="P399" s="394"/>
      <c r="Q399" s="394"/>
      <c r="R399" s="394"/>
      <c r="S399" s="394"/>
      <c r="T399" s="394"/>
      <c r="U399" s="394"/>
      <c r="V399" s="394"/>
      <c r="W399" s="394"/>
      <c r="X399" s="394"/>
      <c r="Y399" s="23"/>
      <c r="Z399" s="23"/>
      <c r="AA399" s="23"/>
      <c r="AB399" s="23"/>
      <c r="AC399" s="23"/>
      <c r="AD399" s="23"/>
      <c r="AE399" s="23"/>
      <c r="AF399" s="23"/>
      <c r="AG399" s="23"/>
      <c r="AH399" s="23"/>
    </row>
    <row r="400" spans="3:34" ht="15.75" customHeight="1">
      <c r="C400" s="456"/>
      <c r="D400" s="459"/>
      <c r="E400" s="459"/>
      <c r="F400" s="8"/>
      <c r="G400" s="394"/>
      <c r="H400" s="394"/>
      <c r="I400" s="497"/>
      <c r="J400" s="497"/>
      <c r="K400" s="394"/>
      <c r="L400" s="497"/>
      <c r="M400" s="497"/>
      <c r="N400" s="394"/>
      <c r="O400" s="394"/>
      <c r="P400" s="394"/>
      <c r="Q400" s="394"/>
      <c r="R400" s="394"/>
      <c r="S400" s="394"/>
      <c r="T400" s="394"/>
      <c r="U400" s="394"/>
      <c r="V400" s="394"/>
      <c r="W400" s="394"/>
      <c r="X400" s="394"/>
      <c r="Y400" s="23"/>
      <c r="Z400" s="23"/>
      <c r="AA400" s="23"/>
      <c r="AB400" s="23"/>
      <c r="AC400" s="23"/>
      <c r="AD400" s="23"/>
      <c r="AE400" s="23"/>
      <c r="AF400" s="23"/>
      <c r="AG400" s="23"/>
      <c r="AH400" s="23"/>
    </row>
    <row r="401" spans="3:34" ht="15.75" customHeight="1">
      <c r="C401" s="456"/>
      <c r="D401" s="459"/>
      <c r="E401" s="459"/>
      <c r="F401" s="8"/>
      <c r="G401" s="394"/>
      <c r="H401" s="394"/>
      <c r="I401" s="497"/>
      <c r="J401" s="497"/>
      <c r="K401" s="394"/>
      <c r="L401" s="497"/>
      <c r="M401" s="497"/>
      <c r="N401" s="394"/>
      <c r="O401" s="394"/>
      <c r="P401" s="394"/>
      <c r="Q401" s="394"/>
      <c r="R401" s="394"/>
      <c r="S401" s="394"/>
      <c r="T401" s="394"/>
      <c r="U401" s="394"/>
      <c r="V401" s="394"/>
      <c r="W401" s="394"/>
      <c r="X401" s="394"/>
      <c r="Y401" s="23"/>
      <c r="Z401" s="23"/>
      <c r="AA401" s="23"/>
      <c r="AB401" s="23"/>
      <c r="AC401" s="23"/>
      <c r="AD401" s="23"/>
      <c r="AE401" s="23"/>
      <c r="AF401" s="23"/>
      <c r="AG401" s="23"/>
      <c r="AH401" s="23"/>
    </row>
    <row r="402" spans="3:34" ht="15.75" customHeight="1">
      <c r="C402" s="456"/>
      <c r="D402" s="459"/>
      <c r="E402" s="459"/>
      <c r="F402" s="8"/>
      <c r="G402" s="394"/>
      <c r="H402" s="394"/>
      <c r="I402" s="497"/>
      <c r="J402" s="497"/>
      <c r="K402" s="394"/>
      <c r="L402" s="497"/>
      <c r="M402" s="497"/>
      <c r="N402" s="394"/>
      <c r="O402" s="394"/>
      <c r="P402" s="394"/>
      <c r="Q402" s="394"/>
      <c r="R402" s="394"/>
      <c r="S402" s="394"/>
      <c r="T402" s="394"/>
      <c r="U402" s="394"/>
      <c r="V402" s="394"/>
      <c r="W402" s="394"/>
      <c r="X402" s="394"/>
      <c r="Y402" s="23"/>
      <c r="Z402" s="23"/>
      <c r="AA402" s="23"/>
      <c r="AB402" s="23"/>
      <c r="AC402" s="23"/>
      <c r="AD402" s="23"/>
      <c r="AE402" s="23"/>
      <c r="AF402" s="23"/>
      <c r="AG402" s="23"/>
      <c r="AH402" s="23"/>
    </row>
    <row r="403" spans="3:34" ht="15.75" customHeight="1">
      <c r="C403" s="456"/>
      <c r="D403" s="459"/>
      <c r="E403" s="459"/>
      <c r="F403" s="8"/>
      <c r="G403" s="394"/>
      <c r="H403" s="394"/>
      <c r="I403" s="497"/>
      <c r="J403" s="497"/>
      <c r="K403" s="394"/>
      <c r="L403" s="497"/>
      <c r="M403" s="497"/>
      <c r="N403" s="394"/>
      <c r="O403" s="394"/>
      <c r="P403" s="394"/>
      <c r="Q403" s="394"/>
      <c r="R403" s="394"/>
      <c r="S403" s="394"/>
      <c r="T403" s="394"/>
      <c r="U403" s="394"/>
      <c r="V403" s="394"/>
      <c r="W403" s="394"/>
      <c r="X403" s="394"/>
      <c r="Y403" s="23"/>
      <c r="Z403" s="23"/>
      <c r="AA403" s="23"/>
      <c r="AB403" s="23"/>
      <c r="AC403" s="23"/>
      <c r="AD403" s="23"/>
      <c r="AE403" s="23"/>
      <c r="AF403" s="23"/>
      <c r="AG403" s="23"/>
      <c r="AH403" s="23"/>
    </row>
    <row r="404" spans="3:34" ht="15.75" customHeight="1">
      <c r="C404" s="456"/>
      <c r="D404" s="459"/>
      <c r="E404" s="459"/>
      <c r="F404" s="8"/>
      <c r="G404" s="394"/>
      <c r="H404" s="394"/>
      <c r="I404" s="497"/>
      <c r="J404" s="497"/>
      <c r="K404" s="394"/>
      <c r="L404" s="497"/>
      <c r="M404" s="497"/>
      <c r="N404" s="394"/>
      <c r="O404" s="394"/>
      <c r="P404" s="394"/>
      <c r="Q404" s="394"/>
      <c r="R404" s="394"/>
      <c r="S404" s="394"/>
      <c r="T404" s="394"/>
      <c r="U404" s="394"/>
      <c r="V404" s="394"/>
      <c r="W404" s="394"/>
      <c r="X404" s="394"/>
      <c r="Y404" s="23"/>
      <c r="Z404" s="23"/>
      <c r="AA404" s="23"/>
      <c r="AB404" s="23"/>
      <c r="AC404" s="23"/>
      <c r="AD404" s="23"/>
      <c r="AE404" s="23"/>
      <c r="AF404" s="23"/>
      <c r="AG404" s="23"/>
      <c r="AH404" s="23"/>
    </row>
    <row r="405" spans="3:34" ht="15.75" customHeight="1">
      <c r="C405" s="456"/>
      <c r="D405" s="459"/>
      <c r="E405" s="459"/>
      <c r="F405" s="8"/>
      <c r="G405" s="394"/>
      <c r="H405" s="394"/>
      <c r="I405" s="497"/>
      <c r="J405" s="497"/>
      <c r="K405" s="394"/>
      <c r="L405" s="497"/>
      <c r="M405" s="497"/>
      <c r="N405" s="394"/>
      <c r="O405" s="394"/>
      <c r="P405" s="394"/>
      <c r="Q405" s="394"/>
      <c r="R405" s="394"/>
      <c r="S405" s="394"/>
      <c r="T405" s="394"/>
      <c r="U405" s="394"/>
      <c r="V405" s="394"/>
      <c r="W405" s="394"/>
      <c r="X405" s="394"/>
      <c r="Y405" s="23"/>
      <c r="Z405" s="23"/>
      <c r="AA405" s="23"/>
      <c r="AB405" s="23"/>
      <c r="AC405" s="23"/>
      <c r="AD405" s="23"/>
      <c r="AE405" s="23"/>
      <c r="AF405" s="23"/>
      <c r="AG405" s="23"/>
      <c r="AH405" s="23"/>
    </row>
    <row r="406" spans="3:34" ht="15.75" customHeight="1">
      <c r="C406" s="456"/>
      <c r="D406" s="459"/>
      <c r="E406" s="459"/>
      <c r="F406" s="8"/>
      <c r="G406" s="394"/>
      <c r="H406" s="394"/>
      <c r="I406" s="497"/>
      <c r="J406" s="497"/>
      <c r="K406" s="394"/>
      <c r="L406" s="497"/>
      <c r="M406" s="497"/>
      <c r="N406" s="394"/>
      <c r="O406" s="394"/>
      <c r="P406" s="394"/>
      <c r="Q406" s="394"/>
      <c r="R406" s="394"/>
      <c r="S406" s="394"/>
      <c r="T406" s="394"/>
      <c r="U406" s="394"/>
      <c r="V406" s="394"/>
      <c r="W406" s="394"/>
      <c r="X406" s="394"/>
      <c r="Y406" s="23"/>
      <c r="Z406" s="23"/>
      <c r="AA406" s="23"/>
      <c r="AB406" s="23"/>
      <c r="AC406" s="23"/>
      <c r="AD406" s="23"/>
      <c r="AE406" s="23"/>
      <c r="AF406" s="23"/>
      <c r="AG406" s="23"/>
      <c r="AH406" s="23"/>
    </row>
    <row r="407" spans="3:34" ht="15.75" customHeight="1">
      <c r="C407" s="456"/>
      <c r="D407" s="459"/>
      <c r="E407" s="459"/>
      <c r="F407" s="8"/>
      <c r="G407" s="394"/>
      <c r="H407" s="394"/>
      <c r="I407" s="497"/>
      <c r="J407" s="497"/>
      <c r="K407" s="394"/>
      <c r="L407" s="497"/>
      <c r="M407" s="497"/>
      <c r="N407" s="394"/>
      <c r="O407" s="394"/>
      <c r="P407" s="394"/>
      <c r="Q407" s="394"/>
      <c r="R407" s="394"/>
      <c r="S407" s="394"/>
      <c r="T407" s="394"/>
      <c r="U407" s="394"/>
      <c r="V407" s="394"/>
      <c r="W407" s="394"/>
      <c r="X407" s="394"/>
      <c r="Y407" s="23"/>
      <c r="Z407" s="23"/>
      <c r="AA407" s="23"/>
      <c r="AB407" s="23"/>
      <c r="AC407" s="23"/>
      <c r="AD407" s="23"/>
      <c r="AE407" s="23"/>
      <c r="AF407" s="23"/>
      <c r="AG407" s="23"/>
      <c r="AH407" s="23"/>
    </row>
    <row r="408" spans="3:34" ht="15.75" customHeight="1">
      <c r="C408" s="456"/>
      <c r="D408" s="459"/>
      <c r="E408" s="459"/>
      <c r="F408" s="8"/>
      <c r="G408" s="394"/>
      <c r="H408" s="394"/>
      <c r="I408" s="497"/>
      <c r="J408" s="497"/>
      <c r="K408" s="394"/>
      <c r="L408" s="497"/>
      <c r="M408" s="497"/>
      <c r="N408" s="394"/>
      <c r="O408" s="394"/>
      <c r="P408" s="394"/>
      <c r="Q408" s="394"/>
      <c r="R408" s="394"/>
      <c r="S408" s="394"/>
      <c r="T408" s="394"/>
      <c r="U408" s="394"/>
      <c r="V408" s="394"/>
      <c r="W408" s="394"/>
      <c r="X408" s="394"/>
      <c r="Y408" s="23"/>
      <c r="Z408" s="23"/>
      <c r="AA408" s="23"/>
      <c r="AB408" s="23"/>
      <c r="AC408" s="23"/>
      <c r="AD408" s="23"/>
      <c r="AE408" s="23"/>
      <c r="AF408" s="23"/>
      <c r="AG408" s="23"/>
      <c r="AH408" s="23"/>
    </row>
    <row r="409" spans="3:34" ht="15.75" customHeight="1">
      <c r="C409" s="456"/>
      <c r="D409" s="459"/>
      <c r="E409" s="459"/>
      <c r="F409" s="8"/>
      <c r="G409" s="394"/>
      <c r="H409" s="394"/>
      <c r="I409" s="497"/>
      <c r="J409" s="497"/>
      <c r="K409" s="394"/>
      <c r="L409" s="497"/>
      <c r="M409" s="497"/>
      <c r="N409" s="394"/>
      <c r="O409" s="394"/>
      <c r="P409" s="394"/>
      <c r="Q409" s="394"/>
      <c r="R409" s="394"/>
      <c r="S409" s="394"/>
      <c r="T409" s="394"/>
      <c r="U409" s="394"/>
      <c r="V409" s="394"/>
      <c r="W409" s="394"/>
      <c r="X409" s="394"/>
      <c r="Y409" s="23"/>
      <c r="Z409" s="23"/>
      <c r="AA409" s="23"/>
      <c r="AB409" s="23"/>
      <c r="AC409" s="23"/>
      <c r="AD409" s="23"/>
      <c r="AE409" s="23"/>
      <c r="AF409" s="23"/>
      <c r="AG409" s="23"/>
      <c r="AH409" s="23"/>
    </row>
    <row r="410" spans="3:34" ht="15.75" customHeight="1">
      <c r="C410" s="456"/>
      <c r="D410" s="459"/>
      <c r="E410" s="459"/>
      <c r="F410" s="8"/>
      <c r="G410" s="394"/>
      <c r="H410" s="394"/>
      <c r="I410" s="497"/>
      <c r="J410" s="497"/>
      <c r="K410" s="394"/>
      <c r="L410" s="497"/>
      <c r="M410" s="497"/>
      <c r="N410" s="394"/>
      <c r="O410" s="394"/>
      <c r="P410" s="394"/>
      <c r="Q410" s="394"/>
      <c r="R410" s="394"/>
      <c r="S410" s="394"/>
      <c r="T410" s="394"/>
      <c r="U410" s="394"/>
      <c r="V410" s="394"/>
      <c r="W410" s="394"/>
      <c r="X410" s="394"/>
      <c r="Y410" s="23"/>
      <c r="Z410" s="23"/>
      <c r="AA410" s="23"/>
      <c r="AB410" s="23"/>
      <c r="AC410" s="23"/>
      <c r="AD410" s="23"/>
      <c r="AE410" s="23"/>
      <c r="AF410" s="23"/>
      <c r="AG410" s="23"/>
      <c r="AH410" s="23"/>
    </row>
    <row r="411" spans="3:34" ht="15.75" customHeight="1">
      <c r="C411" s="456"/>
      <c r="D411" s="459"/>
      <c r="E411" s="459"/>
      <c r="F411" s="8"/>
      <c r="G411" s="394"/>
      <c r="H411" s="394"/>
      <c r="I411" s="497"/>
      <c r="J411" s="497"/>
      <c r="K411" s="394"/>
      <c r="L411" s="497"/>
      <c r="M411" s="497"/>
      <c r="N411" s="394"/>
      <c r="O411" s="394"/>
      <c r="P411" s="394"/>
      <c r="Q411" s="394"/>
      <c r="R411" s="394"/>
      <c r="S411" s="394"/>
      <c r="T411" s="394"/>
      <c r="U411" s="394"/>
      <c r="V411" s="394"/>
      <c r="W411" s="394"/>
      <c r="X411" s="394"/>
      <c r="Y411" s="23"/>
      <c r="Z411" s="23"/>
      <c r="AA411" s="23"/>
      <c r="AB411" s="23"/>
      <c r="AC411" s="23"/>
      <c r="AD411" s="23"/>
      <c r="AE411" s="23"/>
      <c r="AF411" s="23"/>
      <c r="AG411" s="23"/>
      <c r="AH411" s="23"/>
    </row>
    <row r="412" spans="3:34" ht="15.75" customHeight="1">
      <c r="C412" s="456"/>
      <c r="D412" s="459"/>
      <c r="E412" s="459"/>
      <c r="F412" s="8"/>
      <c r="G412" s="394"/>
      <c r="H412" s="394"/>
      <c r="I412" s="497"/>
      <c r="J412" s="497"/>
      <c r="K412" s="394"/>
      <c r="L412" s="497"/>
      <c r="M412" s="497"/>
      <c r="N412" s="394"/>
      <c r="O412" s="394"/>
      <c r="P412" s="394"/>
      <c r="Q412" s="394"/>
      <c r="R412" s="394"/>
      <c r="S412" s="394"/>
      <c r="T412" s="394"/>
      <c r="U412" s="394"/>
      <c r="V412" s="394"/>
      <c r="W412" s="394"/>
      <c r="X412" s="394"/>
      <c r="Y412" s="23"/>
      <c r="Z412" s="23"/>
      <c r="AA412" s="23"/>
      <c r="AB412" s="23"/>
      <c r="AC412" s="23"/>
      <c r="AD412" s="23"/>
      <c r="AE412" s="23"/>
      <c r="AF412" s="23"/>
      <c r="AG412" s="23"/>
      <c r="AH412" s="23"/>
    </row>
    <row r="413" spans="3:34" ht="15.75" customHeight="1">
      <c r="C413" s="456"/>
      <c r="D413" s="459"/>
      <c r="E413" s="459"/>
      <c r="F413" s="8"/>
      <c r="G413" s="394"/>
      <c r="H413" s="394"/>
      <c r="I413" s="497"/>
      <c r="J413" s="497"/>
      <c r="K413" s="394"/>
      <c r="L413" s="497"/>
      <c r="M413" s="497"/>
      <c r="N413" s="394"/>
      <c r="O413" s="394"/>
      <c r="P413" s="394"/>
      <c r="Q413" s="394"/>
      <c r="R413" s="394"/>
      <c r="S413" s="394"/>
      <c r="T413" s="394"/>
      <c r="U413" s="394"/>
      <c r="V413" s="394"/>
      <c r="W413" s="394"/>
      <c r="X413" s="394"/>
      <c r="Y413" s="23"/>
      <c r="Z413" s="23"/>
      <c r="AA413" s="23"/>
      <c r="AB413" s="23"/>
      <c r="AC413" s="23"/>
      <c r="AD413" s="23"/>
      <c r="AE413" s="23"/>
      <c r="AF413" s="23"/>
      <c r="AG413" s="23"/>
      <c r="AH413" s="23"/>
    </row>
    <row r="414" spans="3:34" ht="15.75" customHeight="1">
      <c r="C414" s="456"/>
      <c r="D414" s="459"/>
      <c r="E414" s="459"/>
      <c r="F414" s="8"/>
      <c r="G414" s="394"/>
      <c r="H414" s="394"/>
      <c r="I414" s="497"/>
      <c r="J414" s="497"/>
      <c r="K414" s="394"/>
      <c r="L414" s="497"/>
      <c r="M414" s="497"/>
      <c r="N414" s="394"/>
      <c r="O414" s="394"/>
      <c r="P414" s="394"/>
      <c r="Q414" s="394"/>
      <c r="R414" s="394"/>
      <c r="S414" s="394"/>
      <c r="T414" s="394"/>
      <c r="U414" s="394"/>
      <c r="V414" s="394"/>
      <c r="W414" s="394"/>
      <c r="X414" s="394"/>
      <c r="Y414" s="23"/>
      <c r="Z414" s="23"/>
      <c r="AA414" s="23"/>
      <c r="AB414" s="23"/>
      <c r="AC414" s="23"/>
      <c r="AD414" s="23"/>
      <c r="AE414" s="23"/>
      <c r="AF414" s="23"/>
      <c r="AG414" s="23"/>
      <c r="AH414" s="23"/>
    </row>
    <row r="415" spans="3:34" ht="15.75" customHeight="1">
      <c r="C415" s="456"/>
      <c r="D415" s="459"/>
      <c r="E415" s="459"/>
      <c r="F415" s="8"/>
      <c r="G415" s="394"/>
      <c r="H415" s="394"/>
      <c r="I415" s="497"/>
      <c r="J415" s="497"/>
      <c r="K415" s="394"/>
      <c r="L415" s="497"/>
      <c r="M415" s="497"/>
      <c r="N415" s="394"/>
      <c r="O415" s="394"/>
      <c r="P415" s="394"/>
      <c r="Q415" s="394"/>
      <c r="R415" s="394"/>
      <c r="S415" s="394"/>
      <c r="T415" s="394"/>
      <c r="U415" s="394"/>
      <c r="V415" s="394"/>
      <c r="W415" s="394"/>
      <c r="X415" s="394"/>
      <c r="Y415" s="23"/>
      <c r="Z415" s="23"/>
      <c r="AA415" s="23"/>
      <c r="AB415" s="23"/>
      <c r="AC415" s="23"/>
      <c r="AD415" s="23"/>
      <c r="AE415" s="23"/>
      <c r="AF415" s="23"/>
      <c r="AG415" s="23"/>
      <c r="AH415" s="23"/>
    </row>
    <row r="416" spans="3:34" ht="15.75" customHeight="1">
      <c r="C416" s="456"/>
      <c r="D416" s="459"/>
      <c r="E416" s="459"/>
      <c r="F416" s="8"/>
      <c r="G416" s="394"/>
      <c r="H416" s="394"/>
      <c r="I416" s="497"/>
      <c r="J416" s="497"/>
      <c r="K416" s="394"/>
      <c r="L416" s="497"/>
      <c r="M416" s="497"/>
      <c r="N416" s="394"/>
      <c r="O416" s="394"/>
      <c r="P416" s="394"/>
      <c r="Q416" s="394"/>
      <c r="R416" s="394"/>
      <c r="S416" s="394"/>
      <c r="T416" s="394"/>
      <c r="U416" s="394"/>
      <c r="V416" s="394"/>
      <c r="W416" s="394"/>
      <c r="X416" s="394"/>
      <c r="Y416" s="23"/>
      <c r="Z416" s="23"/>
      <c r="AA416" s="23"/>
      <c r="AB416" s="23"/>
      <c r="AC416" s="23"/>
      <c r="AD416" s="23"/>
      <c r="AE416" s="23"/>
      <c r="AF416" s="23"/>
      <c r="AG416" s="23"/>
      <c r="AH416" s="23"/>
    </row>
    <row r="417" spans="3:34" ht="15.75" customHeight="1">
      <c r="C417" s="456"/>
      <c r="D417" s="459"/>
      <c r="E417" s="459"/>
      <c r="F417" s="8"/>
      <c r="G417" s="394"/>
      <c r="H417" s="394"/>
      <c r="I417" s="497"/>
      <c r="J417" s="497"/>
      <c r="K417" s="394"/>
      <c r="L417" s="497"/>
      <c r="M417" s="497"/>
      <c r="N417" s="394"/>
      <c r="O417" s="394"/>
      <c r="P417" s="394"/>
      <c r="Q417" s="394"/>
      <c r="R417" s="394"/>
      <c r="S417" s="394"/>
      <c r="T417" s="394"/>
      <c r="U417" s="394"/>
      <c r="V417" s="394"/>
      <c r="W417" s="394"/>
      <c r="X417" s="394"/>
      <c r="Y417" s="23"/>
      <c r="Z417" s="23"/>
      <c r="AA417" s="23"/>
      <c r="AB417" s="23"/>
      <c r="AC417" s="23"/>
      <c r="AD417" s="23"/>
      <c r="AE417" s="23"/>
      <c r="AF417" s="23"/>
      <c r="AG417" s="23"/>
      <c r="AH417" s="23"/>
    </row>
    <row r="418" spans="3:34" ht="15.75" customHeight="1">
      <c r="C418" s="456"/>
      <c r="D418" s="459"/>
      <c r="E418" s="459"/>
      <c r="F418" s="8"/>
      <c r="G418" s="394"/>
      <c r="H418" s="394"/>
      <c r="I418" s="497"/>
      <c r="J418" s="497"/>
      <c r="K418" s="394"/>
      <c r="L418" s="497"/>
      <c r="M418" s="497"/>
      <c r="N418" s="394"/>
      <c r="O418" s="394"/>
      <c r="P418" s="394"/>
      <c r="Q418" s="394"/>
      <c r="R418" s="394"/>
      <c r="S418" s="394"/>
      <c r="T418" s="394"/>
      <c r="U418" s="394"/>
      <c r="V418" s="394"/>
      <c r="W418" s="394"/>
      <c r="X418" s="394"/>
      <c r="Y418" s="23"/>
      <c r="Z418" s="23"/>
      <c r="AA418" s="23"/>
      <c r="AB418" s="23"/>
      <c r="AC418" s="23"/>
      <c r="AD418" s="23"/>
      <c r="AE418" s="23"/>
      <c r="AF418" s="23"/>
      <c r="AG418" s="23"/>
      <c r="AH418" s="23"/>
    </row>
    <row r="419" spans="3:34" ht="15.75" customHeight="1">
      <c r="C419" s="456"/>
      <c r="D419" s="459"/>
      <c r="E419" s="459"/>
      <c r="F419" s="8"/>
      <c r="G419" s="394"/>
      <c r="H419" s="394"/>
      <c r="I419" s="497"/>
      <c r="J419" s="497"/>
      <c r="K419" s="394"/>
      <c r="L419" s="497"/>
      <c r="M419" s="497"/>
      <c r="N419" s="394"/>
      <c r="O419" s="394"/>
      <c r="P419" s="394"/>
      <c r="Q419" s="394"/>
      <c r="R419" s="394"/>
      <c r="S419" s="394"/>
      <c r="T419" s="394"/>
      <c r="U419" s="394"/>
      <c r="V419" s="394"/>
      <c r="W419" s="394"/>
      <c r="X419" s="394"/>
      <c r="Y419" s="23"/>
      <c r="Z419" s="23"/>
      <c r="AA419" s="23"/>
      <c r="AB419" s="23"/>
      <c r="AC419" s="23"/>
      <c r="AD419" s="23"/>
      <c r="AE419" s="23"/>
      <c r="AF419" s="23"/>
      <c r="AG419" s="23"/>
      <c r="AH419" s="23"/>
    </row>
    <row r="420" spans="3:34" ht="15.75" customHeight="1">
      <c r="C420" s="456"/>
      <c r="D420" s="459"/>
      <c r="E420" s="459"/>
      <c r="F420" s="8"/>
      <c r="G420" s="394"/>
      <c r="H420" s="394"/>
      <c r="I420" s="497"/>
      <c r="J420" s="497"/>
      <c r="K420" s="394"/>
      <c r="L420" s="497"/>
      <c r="M420" s="497"/>
      <c r="N420" s="394"/>
      <c r="O420" s="394"/>
      <c r="P420" s="394"/>
      <c r="Q420" s="394"/>
      <c r="R420" s="394"/>
      <c r="S420" s="394"/>
      <c r="T420" s="394"/>
      <c r="U420" s="394"/>
      <c r="V420" s="394"/>
      <c r="W420" s="394"/>
      <c r="X420" s="394"/>
      <c r="Y420" s="23"/>
      <c r="Z420" s="23"/>
      <c r="AA420" s="23"/>
      <c r="AB420" s="23"/>
      <c r="AC420" s="23"/>
      <c r="AD420" s="23"/>
      <c r="AE420" s="23"/>
      <c r="AF420" s="23"/>
      <c r="AG420" s="23"/>
      <c r="AH420" s="23"/>
    </row>
    <row r="421" spans="3:34" ht="15.75" customHeight="1">
      <c r="C421" s="456"/>
      <c r="D421" s="459"/>
      <c r="E421" s="459"/>
      <c r="F421" s="8"/>
      <c r="G421" s="394"/>
      <c r="H421" s="394"/>
      <c r="I421" s="497"/>
      <c r="J421" s="497"/>
      <c r="K421" s="394"/>
      <c r="L421" s="497"/>
      <c r="M421" s="497"/>
      <c r="N421" s="394"/>
      <c r="O421" s="394"/>
      <c r="P421" s="394"/>
      <c r="Q421" s="394"/>
      <c r="R421" s="394"/>
      <c r="S421" s="394"/>
      <c r="T421" s="394"/>
      <c r="U421" s="394"/>
      <c r="V421" s="394"/>
      <c r="W421" s="394"/>
      <c r="X421" s="394"/>
      <c r="Y421" s="23"/>
      <c r="Z421" s="23"/>
      <c r="AA421" s="23"/>
      <c r="AB421" s="23"/>
      <c r="AC421" s="23"/>
      <c r="AD421" s="23"/>
      <c r="AE421" s="23"/>
      <c r="AF421" s="23"/>
      <c r="AG421" s="23"/>
      <c r="AH421" s="23"/>
    </row>
    <row r="422" spans="3:34" ht="15.75" customHeight="1">
      <c r="C422" s="456"/>
      <c r="D422" s="459"/>
      <c r="E422" s="459"/>
      <c r="F422" s="8"/>
      <c r="G422" s="394"/>
      <c r="H422" s="394"/>
      <c r="I422" s="497"/>
      <c r="J422" s="497"/>
      <c r="K422" s="394"/>
      <c r="L422" s="497"/>
      <c r="M422" s="497"/>
      <c r="N422" s="394"/>
      <c r="O422" s="394"/>
      <c r="P422" s="394"/>
      <c r="Q422" s="394"/>
      <c r="R422" s="394"/>
      <c r="S422" s="394"/>
      <c r="T422" s="394"/>
      <c r="U422" s="394"/>
      <c r="V422" s="394"/>
      <c r="W422" s="394"/>
      <c r="X422" s="394"/>
      <c r="Y422" s="23"/>
      <c r="Z422" s="23"/>
      <c r="AA422" s="23"/>
      <c r="AB422" s="23"/>
      <c r="AC422" s="23"/>
      <c r="AD422" s="23"/>
      <c r="AE422" s="23"/>
      <c r="AF422" s="23"/>
      <c r="AG422" s="23"/>
      <c r="AH422" s="23"/>
    </row>
    <row r="423" spans="3:34" ht="15.75" customHeight="1">
      <c r="C423" s="456"/>
      <c r="D423" s="459"/>
      <c r="E423" s="459"/>
      <c r="F423" s="8"/>
      <c r="G423" s="394"/>
      <c r="H423" s="394"/>
      <c r="I423" s="497"/>
      <c r="J423" s="497"/>
      <c r="K423" s="394"/>
      <c r="L423" s="497"/>
      <c r="M423" s="497"/>
      <c r="N423" s="394"/>
      <c r="O423" s="394"/>
      <c r="P423" s="394"/>
      <c r="Q423" s="394"/>
      <c r="R423" s="394"/>
      <c r="S423" s="394"/>
      <c r="T423" s="394"/>
      <c r="U423" s="394"/>
      <c r="V423" s="394"/>
      <c r="W423" s="394"/>
      <c r="X423" s="394"/>
      <c r="Y423" s="23"/>
      <c r="Z423" s="23"/>
      <c r="AA423" s="23"/>
      <c r="AB423" s="23"/>
      <c r="AC423" s="23"/>
      <c r="AD423" s="23"/>
      <c r="AE423" s="23"/>
      <c r="AF423" s="23"/>
      <c r="AG423" s="23"/>
      <c r="AH423" s="23"/>
    </row>
    <row r="424" spans="3:34" ht="15.75" customHeight="1">
      <c r="C424" s="456"/>
      <c r="D424" s="459"/>
      <c r="E424" s="459"/>
      <c r="F424" s="8"/>
      <c r="G424" s="394"/>
      <c r="H424" s="394"/>
      <c r="I424" s="497"/>
      <c r="J424" s="497"/>
      <c r="K424" s="394"/>
      <c r="L424" s="497"/>
      <c r="M424" s="497"/>
      <c r="N424" s="394"/>
      <c r="O424" s="394"/>
      <c r="P424" s="394"/>
      <c r="Q424" s="394"/>
      <c r="R424" s="394"/>
      <c r="S424" s="394"/>
      <c r="T424" s="394"/>
      <c r="U424" s="394"/>
      <c r="V424" s="394"/>
      <c r="W424" s="394"/>
      <c r="X424" s="394"/>
      <c r="Y424" s="23"/>
      <c r="Z424" s="23"/>
      <c r="AA424" s="23"/>
      <c r="AB424" s="23"/>
      <c r="AC424" s="23"/>
      <c r="AD424" s="23"/>
      <c r="AE424" s="23"/>
      <c r="AF424" s="23"/>
      <c r="AG424" s="23"/>
      <c r="AH424" s="23"/>
    </row>
    <row r="425" spans="3:34" ht="15.75" customHeight="1">
      <c r="C425" s="456"/>
      <c r="D425" s="459"/>
      <c r="E425" s="459"/>
      <c r="F425" s="8"/>
      <c r="G425" s="394"/>
      <c r="H425" s="394"/>
      <c r="I425" s="497"/>
      <c r="J425" s="497"/>
      <c r="K425" s="394"/>
      <c r="L425" s="497"/>
      <c r="M425" s="497"/>
      <c r="N425" s="394"/>
      <c r="O425" s="394"/>
      <c r="P425" s="394"/>
      <c r="Q425" s="394"/>
      <c r="R425" s="394"/>
      <c r="S425" s="394"/>
      <c r="T425" s="394"/>
      <c r="U425" s="394"/>
      <c r="V425" s="394"/>
      <c r="W425" s="394"/>
      <c r="X425" s="394"/>
      <c r="Y425" s="23"/>
      <c r="Z425" s="23"/>
      <c r="AA425" s="23"/>
      <c r="AB425" s="23"/>
      <c r="AC425" s="23"/>
      <c r="AD425" s="23"/>
      <c r="AE425" s="23"/>
      <c r="AF425" s="23"/>
      <c r="AG425" s="23"/>
      <c r="AH425" s="23"/>
    </row>
    <row r="426" spans="3:34" ht="15.75" customHeight="1">
      <c r="C426" s="456"/>
      <c r="D426" s="459"/>
      <c r="E426" s="459"/>
      <c r="F426" s="8"/>
      <c r="G426" s="394"/>
      <c r="H426" s="394"/>
      <c r="I426" s="497"/>
      <c r="J426" s="497"/>
      <c r="K426" s="394"/>
      <c r="L426" s="497"/>
      <c r="M426" s="497"/>
      <c r="N426" s="394"/>
      <c r="O426" s="394"/>
      <c r="P426" s="394"/>
      <c r="Q426" s="394"/>
      <c r="R426" s="394"/>
      <c r="S426" s="394"/>
      <c r="T426" s="394"/>
      <c r="U426" s="394"/>
      <c r="V426" s="394"/>
      <c r="W426" s="394"/>
      <c r="X426" s="394"/>
      <c r="Y426" s="23"/>
      <c r="Z426" s="23"/>
      <c r="AA426" s="23"/>
      <c r="AB426" s="23"/>
      <c r="AC426" s="23"/>
      <c r="AD426" s="23"/>
      <c r="AE426" s="23"/>
      <c r="AF426" s="23"/>
      <c r="AG426" s="23"/>
      <c r="AH426" s="23"/>
    </row>
    <row r="427" spans="3:34" ht="15.75" customHeight="1">
      <c r="C427" s="456"/>
      <c r="D427" s="459"/>
      <c r="E427" s="459"/>
      <c r="F427" s="8"/>
      <c r="G427" s="394"/>
      <c r="H427" s="394"/>
      <c r="I427" s="497"/>
      <c r="J427" s="497"/>
      <c r="K427" s="394"/>
      <c r="L427" s="497"/>
      <c r="M427" s="497"/>
      <c r="N427" s="394"/>
      <c r="O427" s="394"/>
      <c r="P427" s="394"/>
      <c r="Q427" s="394"/>
      <c r="R427" s="394"/>
      <c r="S427" s="394"/>
      <c r="T427" s="394"/>
      <c r="U427" s="394"/>
      <c r="V427" s="394"/>
      <c r="W427" s="394"/>
      <c r="X427" s="394"/>
      <c r="Y427" s="23"/>
      <c r="Z427" s="23"/>
      <c r="AA427" s="23"/>
      <c r="AB427" s="23"/>
      <c r="AC427" s="23"/>
      <c r="AD427" s="23"/>
      <c r="AE427" s="23"/>
      <c r="AF427" s="23"/>
      <c r="AG427" s="23"/>
      <c r="AH427" s="23"/>
    </row>
    <row r="428" spans="3:34" ht="15.75" customHeight="1">
      <c r="C428" s="456"/>
      <c r="D428" s="459"/>
      <c r="E428" s="459"/>
      <c r="F428" s="8"/>
      <c r="G428" s="394"/>
      <c r="H428" s="394"/>
      <c r="I428" s="497"/>
      <c r="J428" s="497"/>
      <c r="K428" s="394"/>
      <c r="L428" s="497"/>
      <c r="M428" s="497"/>
      <c r="N428" s="394"/>
      <c r="O428" s="394"/>
      <c r="P428" s="394"/>
      <c r="Q428" s="394"/>
      <c r="R428" s="394"/>
      <c r="S428" s="394"/>
      <c r="T428" s="394"/>
      <c r="U428" s="394"/>
      <c r="V428" s="394"/>
      <c r="W428" s="394"/>
      <c r="X428" s="394"/>
      <c r="Y428" s="23"/>
      <c r="Z428" s="23"/>
      <c r="AA428" s="23"/>
      <c r="AB428" s="23"/>
      <c r="AC428" s="23"/>
      <c r="AD428" s="23"/>
      <c r="AE428" s="23"/>
      <c r="AF428" s="23"/>
      <c r="AG428" s="23"/>
      <c r="AH428" s="23"/>
    </row>
    <row r="429" spans="3:34" ht="15.75" customHeight="1">
      <c r="C429" s="456"/>
      <c r="D429" s="459"/>
      <c r="E429" s="459"/>
      <c r="F429" s="8"/>
      <c r="G429" s="394"/>
      <c r="H429" s="394"/>
      <c r="I429" s="497"/>
      <c r="J429" s="497"/>
      <c r="K429" s="394"/>
      <c r="L429" s="497"/>
      <c r="M429" s="497"/>
      <c r="N429" s="394"/>
      <c r="O429" s="394"/>
      <c r="P429" s="394"/>
      <c r="Q429" s="394"/>
      <c r="R429" s="394"/>
      <c r="S429" s="394"/>
      <c r="T429" s="394"/>
      <c r="U429" s="394"/>
      <c r="V429" s="394"/>
      <c r="W429" s="394"/>
      <c r="X429" s="394"/>
      <c r="Y429" s="23"/>
      <c r="Z429" s="23"/>
      <c r="AA429" s="23"/>
      <c r="AB429" s="23"/>
      <c r="AC429" s="23"/>
      <c r="AD429" s="23"/>
      <c r="AE429" s="23"/>
      <c r="AF429" s="23"/>
      <c r="AG429" s="23"/>
      <c r="AH429" s="23"/>
    </row>
    <row r="430" spans="3:34" ht="15.75" customHeight="1">
      <c r="C430" s="456"/>
      <c r="D430" s="459"/>
      <c r="E430" s="459"/>
      <c r="F430" s="8"/>
      <c r="G430" s="394"/>
      <c r="H430" s="394"/>
      <c r="I430" s="497"/>
      <c r="J430" s="497"/>
      <c r="K430" s="394"/>
      <c r="L430" s="497"/>
      <c r="M430" s="497"/>
      <c r="N430" s="394"/>
      <c r="O430" s="394"/>
      <c r="P430" s="394"/>
      <c r="Q430" s="394"/>
      <c r="R430" s="394"/>
      <c r="S430" s="394"/>
      <c r="T430" s="394"/>
      <c r="U430" s="394"/>
      <c r="V430" s="394"/>
      <c r="W430" s="394"/>
      <c r="X430" s="394"/>
      <c r="Y430" s="23"/>
      <c r="Z430" s="23"/>
      <c r="AA430" s="23"/>
      <c r="AB430" s="23"/>
      <c r="AC430" s="23"/>
      <c r="AD430" s="23"/>
      <c r="AE430" s="23"/>
      <c r="AF430" s="23"/>
      <c r="AG430" s="23"/>
      <c r="AH430" s="23"/>
    </row>
    <row r="431" spans="3:34" ht="15.75" customHeight="1">
      <c r="C431" s="456"/>
      <c r="D431" s="459"/>
      <c r="E431" s="459"/>
      <c r="F431" s="8"/>
      <c r="G431" s="394"/>
      <c r="H431" s="394"/>
      <c r="I431" s="497"/>
      <c r="J431" s="497"/>
      <c r="K431" s="394"/>
      <c r="L431" s="497"/>
      <c r="M431" s="497"/>
      <c r="N431" s="394"/>
      <c r="O431" s="394"/>
      <c r="P431" s="394"/>
      <c r="Q431" s="394"/>
      <c r="R431" s="394"/>
      <c r="S431" s="394"/>
      <c r="T431" s="394"/>
      <c r="U431" s="394"/>
      <c r="V431" s="394"/>
      <c r="W431" s="394"/>
      <c r="X431" s="394"/>
      <c r="Y431" s="23"/>
      <c r="Z431" s="23"/>
      <c r="AA431" s="23"/>
      <c r="AB431" s="23"/>
      <c r="AC431" s="23"/>
      <c r="AD431" s="23"/>
      <c r="AE431" s="23"/>
      <c r="AF431" s="23"/>
      <c r="AG431" s="23"/>
      <c r="AH431" s="23"/>
    </row>
    <row r="432" spans="3:34" ht="15.75" customHeight="1">
      <c r="C432" s="456"/>
      <c r="D432" s="459"/>
      <c r="E432" s="459"/>
      <c r="F432" s="8"/>
      <c r="G432" s="394"/>
      <c r="H432" s="394"/>
      <c r="I432" s="497"/>
      <c r="J432" s="497"/>
      <c r="K432" s="394"/>
      <c r="L432" s="497"/>
      <c r="M432" s="497"/>
      <c r="N432" s="394"/>
      <c r="O432" s="394"/>
      <c r="P432" s="394"/>
      <c r="Q432" s="394"/>
      <c r="R432" s="394"/>
      <c r="S432" s="394"/>
      <c r="T432" s="394"/>
      <c r="U432" s="394"/>
      <c r="V432" s="394"/>
      <c r="W432" s="394"/>
      <c r="X432" s="394"/>
      <c r="Y432" s="23"/>
      <c r="Z432" s="23"/>
      <c r="AA432" s="23"/>
      <c r="AB432" s="23"/>
      <c r="AC432" s="23"/>
      <c r="AD432" s="23"/>
      <c r="AE432" s="23"/>
      <c r="AF432" s="23"/>
      <c r="AG432" s="23"/>
      <c r="AH432" s="23"/>
    </row>
    <row r="433" spans="3:34" ht="15.75" customHeight="1">
      <c r="C433" s="456"/>
      <c r="D433" s="459"/>
      <c r="E433" s="459"/>
      <c r="F433" s="8"/>
      <c r="G433" s="394"/>
      <c r="H433" s="394"/>
      <c r="I433" s="497"/>
      <c r="J433" s="497"/>
      <c r="K433" s="394"/>
      <c r="L433" s="497"/>
      <c r="M433" s="497"/>
      <c r="N433" s="394"/>
      <c r="O433" s="394"/>
      <c r="P433" s="394"/>
      <c r="Q433" s="394"/>
      <c r="R433" s="394"/>
      <c r="S433" s="394"/>
      <c r="T433" s="394"/>
      <c r="U433" s="394"/>
      <c r="V433" s="394"/>
      <c r="W433" s="394"/>
      <c r="X433" s="394"/>
      <c r="Y433" s="23"/>
      <c r="Z433" s="23"/>
      <c r="AA433" s="23"/>
      <c r="AB433" s="23"/>
      <c r="AC433" s="23"/>
      <c r="AD433" s="23"/>
      <c r="AE433" s="23"/>
      <c r="AF433" s="23"/>
      <c r="AG433" s="23"/>
      <c r="AH433" s="23"/>
    </row>
    <row r="434" spans="3:34" ht="15.75" customHeight="1">
      <c r="C434" s="456"/>
      <c r="D434" s="459"/>
      <c r="E434" s="459"/>
      <c r="F434" s="8"/>
      <c r="G434" s="394"/>
      <c r="H434" s="394"/>
      <c r="I434" s="497"/>
      <c r="J434" s="497"/>
      <c r="K434" s="394"/>
      <c r="L434" s="497"/>
      <c r="M434" s="497"/>
      <c r="N434" s="394"/>
      <c r="O434" s="394"/>
      <c r="P434" s="394"/>
      <c r="Q434" s="394"/>
      <c r="R434" s="394"/>
      <c r="S434" s="394"/>
      <c r="T434" s="394"/>
      <c r="U434" s="394"/>
      <c r="V434" s="394"/>
      <c r="W434" s="394"/>
      <c r="X434" s="394"/>
      <c r="Y434" s="23"/>
      <c r="Z434" s="23"/>
      <c r="AA434" s="23"/>
      <c r="AB434" s="23"/>
      <c r="AC434" s="23"/>
      <c r="AD434" s="23"/>
      <c r="AE434" s="23"/>
      <c r="AF434" s="23"/>
      <c r="AG434" s="23"/>
      <c r="AH434" s="23"/>
    </row>
    <row r="435" spans="3:34" ht="15.75" customHeight="1">
      <c r="C435" s="456"/>
      <c r="D435" s="459"/>
      <c r="E435" s="459"/>
      <c r="F435" s="8"/>
      <c r="G435" s="394"/>
      <c r="H435" s="394"/>
      <c r="I435" s="497"/>
      <c r="J435" s="497"/>
      <c r="K435" s="394"/>
      <c r="L435" s="497"/>
      <c r="M435" s="497"/>
      <c r="N435" s="394"/>
      <c r="O435" s="394"/>
      <c r="P435" s="394"/>
      <c r="Q435" s="394"/>
      <c r="R435" s="394"/>
      <c r="S435" s="394"/>
      <c r="T435" s="394"/>
      <c r="U435" s="394"/>
      <c r="V435" s="394"/>
      <c r="W435" s="394"/>
      <c r="X435" s="394"/>
      <c r="Y435" s="23"/>
      <c r="Z435" s="23"/>
      <c r="AA435" s="23"/>
      <c r="AB435" s="23"/>
      <c r="AC435" s="23"/>
      <c r="AD435" s="23"/>
      <c r="AE435" s="23"/>
      <c r="AF435" s="23"/>
      <c r="AG435" s="23"/>
      <c r="AH435" s="23"/>
    </row>
    <row r="436" spans="3:34" ht="15.75" customHeight="1">
      <c r="C436" s="456"/>
      <c r="D436" s="459"/>
      <c r="E436" s="459"/>
      <c r="F436" s="8"/>
      <c r="G436" s="394"/>
      <c r="H436" s="394"/>
      <c r="I436" s="497"/>
      <c r="J436" s="497"/>
      <c r="K436" s="394"/>
      <c r="L436" s="497"/>
      <c r="M436" s="497"/>
      <c r="N436" s="394"/>
      <c r="O436" s="394"/>
      <c r="P436" s="394"/>
      <c r="Q436" s="394"/>
      <c r="R436" s="394"/>
      <c r="S436" s="394"/>
      <c r="T436" s="394"/>
      <c r="U436" s="394"/>
      <c r="V436" s="394"/>
      <c r="W436" s="394"/>
      <c r="X436" s="394"/>
      <c r="Y436" s="23"/>
      <c r="Z436" s="23"/>
      <c r="AA436" s="23"/>
      <c r="AB436" s="23"/>
      <c r="AC436" s="23"/>
      <c r="AD436" s="23"/>
      <c r="AE436" s="23"/>
      <c r="AF436" s="23"/>
      <c r="AG436" s="23"/>
      <c r="AH436" s="23"/>
    </row>
    <row r="437" spans="3:34" ht="15.75" customHeight="1">
      <c r="C437" s="456"/>
      <c r="D437" s="459"/>
      <c r="E437" s="459"/>
      <c r="F437" s="8"/>
      <c r="G437" s="394"/>
      <c r="H437" s="394"/>
      <c r="I437" s="497"/>
      <c r="J437" s="497"/>
      <c r="K437" s="394"/>
      <c r="L437" s="497"/>
      <c r="M437" s="497"/>
      <c r="N437" s="394"/>
      <c r="O437" s="394"/>
      <c r="P437" s="394"/>
      <c r="Q437" s="394"/>
      <c r="R437" s="394"/>
      <c r="S437" s="394"/>
      <c r="T437" s="394"/>
      <c r="U437" s="394"/>
      <c r="V437" s="394"/>
      <c r="W437" s="394"/>
      <c r="X437" s="394"/>
      <c r="Y437" s="23"/>
      <c r="Z437" s="23"/>
      <c r="AA437" s="23"/>
      <c r="AB437" s="23"/>
      <c r="AC437" s="23"/>
      <c r="AD437" s="23"/>
      <c r="AE437" s="23"/>
      <c r="AF437" s="23"/>
      <c r="AG437" s="23"/>
      <c r="AH437" s="23"/>
    </row>
    <row r="438" spans="3:34" ht="15.75" customHeight="1">
      <c r="C438" s="456"/>
      <c r="D438" s="459"/>
      <c r="E438" s="459"/>
      <c r="F438" s="8"/>
      <c r="G438" s="394"/>
      <c r="H438" s="394"/>
      <c r="I438" s="497"/>
      <c r="J438" s="497"/>
      <c r="K438" s="394"/>
      <c r="L438" s="497"/>
      <c r="M438" s="497"/>
      <c r="N438" s="394"/>
      <c r="O438" s="394"/>
      <c r="P438" s="394"/>
      <c r="Q438" s="394"/>
      <c r="R438" s="394"/>
      <c r="S438" s="394"/>
      <c r="T438" s="394"/>
      <c r="U438" s="394"/>
      <c r="V438" s="394"/>
      <c r="W438" s="394"/>
      <c r="X438" s="394"/>
      <c r="Y438" s="23"/>
      <c r="Z438" s="23"/>
      <c r="AA438" s="23"/>
      <c r="AB438" s="23"/>
      <c r="AC438" s="23"/>
      <c r="AD438" s="23"/>
      <c r="AE438" s="23"/>
      <c r="AF438" s="23"/>
      <c r="AG438" s="23"/>
      <c r="AH438" s="23"/>
    </row>
    <row r="439" spans="3:34" ht="15.75" customHeight="1">
      <c r="C439" s="456"/>
      <c r="D439" s="459"/>
      <c r="E439" s="459"/>
      <c r="F439" s="8"/>
      <c r="G439" s="394"/>
      <c r="H439" s="394"/>
      <c r="I439" s="497"/>
      <c r="J439" s="497"/>
      <c r="K439" s="394"/>
      <c r="L439" s="497"/>
      <c r="M439" s="497"/>
      <c r="N439" s="394"/>
      <c r="O439" s="394"/>
      <c r="P439" s="394"/>
      <c r="Q439" s="394"/>
      <c r="R439" s="394"/>
      <c r="S439" s="394"/>
      <c r="T439" s="394"/>
      <c r="U439" s="394"/>
      <c r="V439" s="394"/>
      <c r="W439" s="394"/>
      <c r="X439" s="394"/>
      <c r="Y439" s="23"/>
      <c r="Z439" s="23"/>
      <c r="AA439" s="23"/>
      <c r="AB439" s="23"/>
      <c r="AC439" s="23"/>
      <c r="AD439" s="23"/>
      <c r="AE439" s="23"/>
      <c r="AF439" s="23"/>
      <c r="AG439" s="23"/>
      <c r="AH439" s="23"/>
    </row>
    <row r="440" spans="3:34" ht="15.75" customHeight="1">
      <c r="C440" s="456"/>
      <c r="D440" s="459"/>
      <c r="E440" s="459"/>
      <c r="F440" s="8"/>
      <c r="G440" s="394"/>
      <c r="H440" s="394"/>
      <c r="I440" s="497"/>
      <c r="J440" s="497"/>
      <c r="K440" s="394"/>
      <c r="L440" s="497"/>
      <c r="M440" s="497"/>
      <c r="N440" s="394"/>
      <c r="O440" s="394"/>
      <c r="P440" s="394"/>
      <c r="Q440" s="394"/>
      <c r="R440" s="394"/>
      <c r="S440" s="394"/>
      <c r="T440" s="394"/>
      <c r="U440" s="394"/>
      <c r="V440" s="394"/>
      <c r="W440" s="394"/>
      <c r="X440" s="394"/>
      <c r="Y440" s="23"/>
      <c r="Z440" s="23"/>
      <c r="AA440" s="23"/>
      <c r="AB440" s="23"/>
      <c r="AC440" s="23"/>
      <c r="AD440" s="23"/>
      <c r="AE440" s="23"/>
      <c r="AF440" s="23"/>
      <c r="AG440" s="23"/>
      <c r="AH440" s="23"/>
    </row>
    <row r="441" spans="3:34" ht="15.75" customHeight="1">
      <c r="C441" s="456"/>
      <c r="D441" s="459"/>
      <c r="E441" s="459"/>
      <c r="F441" s="8"/>
      <c r="G441" s="394"/>
      <c r="H441" s="394"/>
      <c r="I441" s="497"/>
      <c r="J441" s="497"/>
      <c r="K441" s="394"/>
      <c r="L441" s="497"/>
      <c r="M441" s="497"/>
      <c r="N441" s="394"/>
      <c r="O441" s="394"/>
      <c r="P441" s="394"/>
      <c r="Q441" s="394"/>
      <c r="R441" s="394"/>
      <c r="S441" s="394"/>
      <c r="T441" s="394"/>
      <c r="U441" s="394"/>
      <c r="V441" s="394"/>
      <c r="W441" s="394"/>
      <c r="X441" s="394"/>
      <c r="Y441" s="23"/>
      <c r="Z441" s="23"/>
      <c r="AA441" s="23"/>
      <c r="AB441" s="23"/>
      <c r="AC441" s="23"/>
      <c r="AD441" s="23"/>
      <c r="AE441" s="23"/>
      <c r="AF441" s="23"/>
      <c r="AG441" s="23"/>
      <c r="AH441" s="23"/>
    </row>
    <row r="442" spans="3:34" ht="15.75" customHeight="1">
      <c r="C442" s="456"/>
      <c r="D442" s="459"/>
      <c r="E442" s="459"/>
      <c r="F442" s="8"/>
      <c r="G442" s="394"/>
      <c r="H442" s="394"/>
      <c r="I442" s="497"/>
      <c r="J442" s="497"/>
      <c r="K442" s="394"/>
      <c r="L442" s="497"/>
      <c r="M442" s="497"/>
      <c r="N442" s="394"/>
      <c r="O442" s="394"/>
      <c r="P442" s="394"/>
      <c r="Q442" s="394"/>
      <c r="R442" s="394"/>
      <c r="S442" s="394"/>
      <c r="T442" s="394"/>
      <c r="U442" s="394"/>
      <c r="V442" s="394"/>
      <c r="W442" s="394"/>
      <c r="X442" s="394"/>
      <c r="Y442" s="23"/>
      <c r="Z442" s="23"/>
      <c r="AA442" s="23"/>
      <c r="AB442" s="23"/>
      <c r="AC442" s="23"/>
      <c r="AD442" s="23"/>
      <c r="AE442" s="23"/>
      <c r="AF442" s="23"/>
      <c r="AG442" s="23"/>
      <c r="AH442" s="23"/>
    </row>
    <row r="443" spans="3:34" ht="15.75" customHeight="1">
      <c r="C443" s="456"/>
      <c r="D443" s="459"/>
      <c r="E443" s="459"/>
      <c r="F443" s="8"/>
      <c r="G443" s="394"/>
      <c r="H443" s="394"/>
      <c r="I443" s="497"/>
      <c r="J443" s="497"/>
      <c r="K443" s="394"/>
      <c r="L443" s="497"/>
      <c r="M443" s="497"/>
      <c r="N443" s="394"/>
      <c r="O443" s="394"/>
      <c r="P443" s="394"/>
      <c r="Q443" s="394"/>
      <c r="R443" s="394"/>
      <c r="S443" s="394"/>
      <c r="T443" s="394"/>
      <c r="U443" s="394"/>
      <c r="V443" s="394"/>
      <c r="W443" s="394"/>
      <c r="X443" s="394"/>
      <c r="Y443" s="23"/>
      <c r="Z443" s="23"/>
      <c r="AA443" s="23"/>
      <c r="AB443" s="23"/>
      <c r="AC443" s="23"/>
      <c r="AD443" s="23"/>
      <c r="AE443" s="23"/>
      <c r="AF443" s="23"/>
      <c r="AG443" s="23"/>
      <c r="AH443" s="23"/>
    </row>
    <row r="444" spans="3:34" ht="15.75" customHeight="1">
      <c r="C444" s="456"/>
      <c r="D444" s="459"/>
      <c r="E444" s="459"/>
      <c r="F444" s="8"/>
      <c r="G444" s="394"/>
      <c r="H444" s="394"/>
      <c r="I444" s="497"/>
      <c r="J444" s="497"/>
      <c r="K444" s="394"/>
      <c r="L444" s="497"/>
      <c r="M444" s="497"/>
      <c r="N444" s="394"/>
      <c r="O444" s="394"/>
      <c r="P444" s="394"/>
      <c r="Q444" s="394"/>
      <c r="R444" s="394"/>
      <c r="S444" s="394"/>
      <c r="T444" s="394"/>
      <c r="U444" s="394"/>
      <c r="V444" s="394"/>
      <c r="W444" s="394"/>
      <c r="X444" s="394"/>
      <c r="Y444" s="23"/>
      <c r="Z444" s="23"/>
      <c r="AA444" s="23"/>
      <c r="AB444" s="23"/>
      <c r="AC444" s="23"/>
      <c r="AD444" s="23"/>
      <c r="AE444" s="23"/>
      <c r="AF444" s="23"/>
      <c r="AG444" s="23"/>
      <c r="AH444" s="23"/>
    </row>
    <row r="445" spans="3:34" ht="15.75" customHeight="1">
      <c r="C445" s="456"/>
      <c r="D445" s="459"/>
      <c r="E445" s="459"/>
      <c r="F445" s="8"/>
      <c r="G445" s="394"/>
      <c r="H445" s="394"/>
      <c r="I445" s="497"/>
      <c r="J445" s="497"/>
      <c r="K445" s="394"/>
      <c r="L445" s="497"/>
      <c r="M445" s="497"/>
      <c r="N445" s="394"/>
      <c r="O445" s="394"/>
      <c r="P445" s="394"/>
      <c r="Q445" s="394"/>
      <c r="R445" s="394"/>
      <c r="S445" s="394"/>
      <c r="T445" s="394"/>
      <c r="U445" s="394"/>
      <c r="V445" s="394"/>
      <c r="W445" s="394"/>
      <c r="X445" s="394"/>
      <c r="Y445" s="23"/>
      <c r="Z445" s="23"/>
      <c r="AA445" s="23"/>
      <c r="AB445" s="23"/>
      <c r="AC445" s="23"/>
      <c r="AD445" s="23"/>
      <c r="AE445" s="23"/>
      <c r="AF445" s="23"/>
      <c r="AG445" s="23"/>
      <c r="AH445" s="23"/>
    </row>
    <row r="446" spans="3:34" ht="15.75" customHeight="1">
      <c r="C446" s="456"/>
      <c r="D446" s="459"/>
      <c r="E446" s="459"/>
      <c r="F446" s="8"/>
      <c r="G446" s="394"/>
      <c r="H446" s="394"/>
      <c r="I446" s="497"/>
      <c r="J446" s="497"/>
      <c r="K446" s="394"/>
      <c r="L446" s="497"/>
      <c r="M446" s="497"/>
      <c r="N446" s="394"/>
      <c r="O446" s="394"/>
      <c r="P446" s="394"/>
      <c r="Q446" s="394"/>
      <c r="R446" s="394"/>
      <c r="S446" s="394"/>
      <c r="T446" s="394"/>
      <c r="U446" s="394"/>
      <c r="V446" s="394"/>
      <c r="W446" s="394"/>
      <c r="X446" s="394"/>
      <c r="Y446" s="23"/>
      <c r="Z446" s="23"/>
      <c r="AA446" s="23"/>
      <c r="AB446" s="23"/>
      <c r="AC446" s="23"/>
      <c r="AD446" s="23"/>
      <c r="AE446" s="23"/>
      <c r="AF446" s="23"/>
      <c r="AG446" s="23"/>
      <c r="AH446" s="23"/>
    </row>
    <row r="447" spans="3:34" ht="15.75" customHeight="1">
      <c r="C447" s="456"/>
      <c r="D447" s="459"/>
      <c r="E447" s="459"/>
      <c r="F447" s="8"/>
      <c r="G447" s="394"/>
      <c r="H447" s="394"/>
      <c r="I447" s="497"/>
      <c r="J447" s="497"/>
      <c r="K447" s="394"/>
      <c r="L447" s="497"/>
      <c r="M447" s="497"/>
      <c r="N447" s="394"/>
      <c r="O447" s="394"/>
      <c r="P447" s="394"/>
      <c r="Q447" s="394"/>
      <c r="R447" s="394"/>
      <c r="S447" s="394"/>
      <c r="T447" s="394"/>
      <c r="U447" s="394"/>
      <c r="V447" s="394"/>
      <c r="W447" s="394"/>
      <c r="X447" s="394"/>
      <c r="Y447" s="23"/>
      <c r="Z447" s="23"/>
      <c r="AA447" s="23"/>
      <c r="AB447" s="23"/>
      <c r="AC447" s="23"/>
      <c r="AD447" s="23"/>
      <c r="AE447" s="23"/>
      <c r="AF447" s="23"/>
      <c r="AG447" s="23"/>
      <c r="AH447" s="23"/>
    </row>
    <row r="448" spans="3:34" ht="15.75" customHeight="1">
      <c r="C448" s="456"/>
      <c r="D448" s="459"/>
      <c r="E448" s="459"/>
      <c r="F448" s="8"/>
      <c r="G448" s="394"/>
      <c r="H448" s="394"/>
      <c r="I448" s="497"/>
      <c r="J448" s="497"/>
      <c r="K448" s="394"/>
      <c r="L448" s="497"/>
      <c r="M448" s="497"/>
      <c r="N448" s="394"/>
      <c r="O448" s="394"/>
      <c r="P448" s="394"/>
      <c r="Q448" s="394"/>
      <c r="R448" s="394"/>
      <c r="S448" s="394"/>
      <c r="T448" s="394"/>
      <c r="U448" s="394"/>
      <c r="V448" s="394"/>
      <c r="W448" s="394"/>
      <c r="X448" s="394"/>
      <c r="Y448" s="23"/>
      <c r="Z448" s="23"/>
      <c r="AA448" s="23"/>
      <c r="AB448" s="23"/>
      <c r="AC448" s="23"/>
      <c r="AD448" s="23"/>
      <c r="AE448" s="23"/>
      <c r="AF448" s="23"/>
      <c r="AG448" s="23"/>
      <c r="AH448" s="23"/>
    </row>
    <row r="449" spans="3:34" ht="15.75" customHeight="1">
      <c r="C449" s="456"/>
      <c r="D449" s="459"/>
      <c r="E449" s="459"/>
      <c r="F449" s="8"/>
      <c r="G449" s="394"/>
      <c r="H449" s="394"/>
      <c r="I449" s="497"/>
      <c r="J449" s="497"/>
      <c r="K449" s="394"/>
      <c r="L449" s="497"/>
      <c r="M449" s="497"/>
      <c r="N449" s="394"/>
      <c r="O449" s="394"/>
      <c r="P449" s="394"/>
      <c r="Q449" s="394"/>
      <c r="R449" s="394"/>
      <c r="S449" s="394"/>
      <c r="T449" s="394"/>
      <c r="U449" s="394"/>
      <c r="V449" s="394"/>
      <c r="W449" s="394"/>
      <c r="X449" s="394"/>
      <c r="Y449" s="23"/>
      <c r="Z449" s="23"/>
      <c r="AA449" s="23"/>
      <c r="AB449" s="23"/>
      <c r="AC449" s="23"/>
      <c r="AD449" s="23"/>
      <c r="AE449" s="23"/>
      <c r="AF449" s="23"/>
      <c r="AG449" s="23"/>
      <c r="AH449" s="23"/>
    </row>
    <row r="450" spans="3:34" ht="15.75" customHeight="1">
      <c r="C450" s="456"/>
      <c r="D450" s="459"/>
      <c r="E450" s="459"/>
      <c r="F450" s="8"/>
      <c r="G450" s="394"/>
      <c r="H450" s="394"/>
      <c r="I450" s="497"/>
      <c r="J450" s="497"/>
      <c r="K450" s="394"/>
      <c r="L450" s="497"/>
      <c r="M450" s="497"/>
      <c r="N450" s="394"/>
      <c r="O450" s="394"/>
      <c r="P450" s="394"/>
      <c r="Q450" s="394"/>
      <c r="R450" s="394"/>
      <c r="S450" s="394"/>
      <c r="T450" s="394"/>
      <c r="U450" s="394"/>
      <c r="V450" s="394"/>
      <c r="W450" s="394"/>
      <c r="X450" s="394"/>
      <c r="Y450" s="23"/>
      <c r="Z450" s="23"/>
      <c r="AA450" s="23"/>
      <c r="AB450" s="23"/>
      <c r="AC450" s="23"/>
      <c r="AD450" s="23"/>
      <c r="AE450" s="23"/>
      <c r="AF450" s="23"/>
      <c r="AG450" s="23"/>
      <c r="AH450" s="23"/>
    </row>
    <row r="451" spans="3:34" ht="15.75" customHeight="1">
      <c r="C451" s="456"/>
      <c r="D451" s="459"/>
      <c r="E451" s="459"/>
      <c r="F451" s="8"/>
      <c r="G451" s="394"/>
      <c r="H451" s="394"/>
      <c r="I451" s="497"/>
      <c r="J451" s="497"/>
      <c r="K451" s="394"/>
      <c r="L451" s="497"/>
      <c r="M451" s="497"/>
      <c r="N451" s="394"/>
      <c r="O451" s="394"/>
      <c r="P451" s="394"/>
      <c r="Q451" s="394"/>
      <c r="R451" s="394"/>
      <c r="S451" s="394"/>
      <c r="T451" s="394"/>
      <c r="U451" s="394"/>
      <c r="V451" s="394"/>
      <c r="W451" s="394"/>
      <c r="X451" s="394"/>
      <c r="Y451" s="23"/>
      <c r="Z451" s="23"/>
      <c r="AA451" s="23"/>
      <c r="AB451" s="23"/>
      <c r="AC451" s="23"/>
      <c r="AD451" s="23"/>
      <c r="AE451" s="23"/>
      <c r="AF451" s="23"/>
      <c r="AG451" s="23"/>
      <c r="AH451" s="23"/>
    </row>
    <row r="452" spans="3:34" ht="15.75" customHeight="1">
      <c r="C452" s="456"/>
      <c r="D452" s="459"/>
      <c r="E452" s="459"/>
      <c r="F452" s="8"/>
      <c r="G452" s="394"/>
      <c r="H452" s="394"/>
      <c r="I452" s="497"/>
      <c r="J452" s="497"/>
      <c r="K452" s="394"/>
      <c r="L452" s="497"/>
      <c r="M452" s="497"/>
      <c r="N452" s="394"/>
      <c r="O452" s="394"/>
      <c r="P452" s="394"/>
      <c r="Q452" s="394"/>
      <c r="R452" s="394"/>
      <c r="S452" s="394"/>
      <c r="T452" s="394"/>
      <c r="U452" s="394"/>
      <c r="V452" s="394"/>
      <c r="W452" s="394"/>
      <c r="X452" s="394"/>
      <c r="Y452" s="23"/>
      <c r="Z452" s="23"/>
      <c r="AA452" s="23"/>
      <c r="AB452" s="23"/>
      <c r="AC452" s="23"/>
      <c r="AD452" s="23"/>
      <c r="AE452" s="23"/>
      <c r="AF452" s="23"/>
      <c r="AG452" s="23"/>
      <c r="AH452" s="23"/>
    </row>
    <row r="453" spans="3:34" ht="15.75" customHeight="1">
      <c r="C453" s="456"/>
      <c r="D453" s="459"/>
      <c r="E453" s="459"/>
      <c r="F453" s="8"/>
      <c r="G453" s="394"/>
      <c r="H453" s="394"/>
      <c r="I453" s="497"/>
      <c r="J453" s="497"/>
      <c r="K453" s="394"/>
      <c r="L453" s="497"/>
      <c r="M453" s="497"/>
      <c r="N453" s="394"/>
      <c r="O453" s="394"/>
      <c r="P453" s="394"/>
      <c r="Q453" s="394"/>
      <c r="R453" s="394"/>
      <c r="S453" s="394"/>
      <c r="T453" s="394"/>
      <c r="U453" s="394"/>
      <c r="V453" s="394"/>
      <c r="W453" s="394"/>
      <c r="X453" s="394"/>
      <c r="Y453" s="23"/>
      <c r="Z453" s="23"/>
      <c r="AA453" s="23"/>
      <c r="AB453" s="23"/>
      <c r="AC453" s="23"/>
      <c r="AD453" s="23"/>
      <c r="AE453" s="23"/>
      <c r="AF453" s="23"/>
      <c r="AG453" s="23"/>
      <c r="AH453" s="23"/>
    </row>
    <row r="454" spans="3:34" ht="15.75" customHeight="1">
      <c r="C454" s="456"/>
      <c r="D454" s="459"/>
      <c r="E454" s="459"/>
      <c r="F454" s="8"/>
      <c r="G454" s="394"/>
      <c r="H454" s="394"/>
      <c r="I454" s="497"/>
      <c r="J454" s="497"/>
      <c r="K454" s="394"/>
      <c r="L454" s="497"/>
      <c r="M454" s="497"/>
      <c r="N454" s="394"/>
      <c r="O454" s="394"/>
      <c r="P454" s="394"/>
      <c r="Q454" s="394"/>
      <c r="R454" s="394"/>
      <c r="S454" s="394"/>
      <c r="T454" s="394"/>
      <c r="U454" s="394"/>
      <c r="V454" s="394"/>
      <c r="W454" s="394"/>
      <c r="X454" s="394"/>
      <c r="Y454" s="23"/>
      <c r="Z454" s="23"/>
      <c r="AA454" s="23"/>
      <c r="AB454" s="23"/>
      <c r="AC454" s="23"/>
      <c r="AD454" s="23"/>
      <c r="AE454" s="23"/>
      <c r="AF454" s="23"/>
      <c r="AG454" s="23"/>
      <c r="AH454" s="23"/>
    </row>
    <row r="455" spans="3:34" ht="15.75" customHeight="1">
      <c r="C455" s="456"/>
      <c r="D455" s="459"/>
      <c r="E455" s="459"/>
      <c r="F455" s="8"/>
      <c r="G455" s="394"/>
      <c r="H455" s="394"/>
      <c r="I455" s="497"/>
      <c r="J455" s="497"/>
      <c r="K455" s="394"/>
      <c r="L455" s="497"/>
      <c r="M455" s="497"/>
      <c r="N455" s="394"/>
      <c r="O455" s="394"/>
      <c r="P455" s="394"/>
      <c r="Q455" s="394"/>
      <c r="R455" s="394"/>
      <c r="S455" s="394"/>
      <c r="T455" s="394"/>
      <c r="U455" s="394"/>
      <c r="V455" s="394"/>
      <c r="W455" s="394"/>
      <c r="X455" s="394"/>
      <c r="Y455" s="23"/>
      <c r="Z455" s="23"/>
      <c r="AA455" s="23"/>
      <c r="AB455" s="23"/>
      <c r="AC455" s="23"/>
      <c r="AD455" s="23"/>
      <c r="AE455" s="23"/>
      <c r="AF455" s="23"/>
      <c r="AG455" s="23"/>
      <c r="AH455" s="23"/>
    </row>
    <row r="456" spans="3:34" ht="15.75" customHeight="1">
      <c r="C456" s="456"/>
      <c r="D456" s="459"/>
      <c r="E456" s="459"/>
      <c r="F456" s="8"/>
      <c r="G456" s="394"/>
      <c r="H456" s="394"/>
      <c r="I456" s="497"/>
      <c r="J456" s="497"/>
      <c r="K456" s="394"/>
      <c r="L456" s="497"/>
      <c r="M456" s="497"/>
      <c r="N456" s="394"/>
      <c r="O456" s="394"/>
      <c r="P456" s="394"/>
      <c r="Q456" s="394"/>
      <c r="R456" s="394"/>
      <c r="S456" s="394"/>
      <c r="T456" s="394"/>
      <c r="U456" s="394"/>
      <c r="V456" s="394"/>
      <c r="W456" s="394"/>
      <c r="X456" s="394"/>
      <c r="Y456" s="23"/>
      <c r="Z456" s="23"/>
      <c r="AA456" s="23"/>
      <c r="AB456" s="23"/>
      <c r="AC456" s="23"/>
      <c r="AD456" s="23"/>
      <c r="AE456" s="23"/>
      <c r="AF456" s="23"/>
      <c r="AG456" s="23"/>
      <c r="AH456" s="23"/>
    </row>
    <row r="457" spans="3:34" ht="15.75" customHeight="1">
      <c r="C457" s="456"/>
      <c r="D457" s="459"/>
      <c r="E457" s="459"/>
      <c r="F457" s="8"/>
      <c r="G457" s="394"/>
      <c r="H457" s="394"/>
      <c r="I457" s="497"/>
      <c r="J457" s="497"/>
      <c r="K457" s="394"/>
      <c r="L457" s="497"/>
      <c r="M457" s="497"/>
      <c r="N457" s="394"/>
      <c r="O457" s="394"/>
      <c r="P457" s="394"/>
      <c r="Q457" s="394"/>
      <c r="R457" s="394"/>
      <c r="S457" s="394"/>
      <c r="T457" s="394"/>
      <c r="U457" s="394"/>
      <c r="V457" s="394"/>
      <c r="W457" s="394"/>
      <c r="X457" s="394"/>
      <c r="Y457" s="23"/>
      <c r="Z457" s="23"/>
      <c r="AA457" s="23"/>
      <c r="AB457" s="23"/>
      <c r="AC457" s="23"/>
      <c r="AD457" s="23"/>
      <c r="AE457" s="23"/>
      <c r="AF457" s="23"/>
      <c r="AG457" s="23"/>
      <c r="AH457" s="23"/>
    </row>
    <row r="458" spans="3:34" ht="15.75" customHeight="1">
      <c r="C458" s="456"/>
      <c r="D458" s="459"/>
      <c r="E458" s="459"/>
      <c r="F458" s="8"/>
      <c r="G458" s="394"/>
      <c r="H458" s="394"/>
      <c r="I458" s="497"/>
      <c r="J458" s="497"/>
      <c r="K458" s="394"/>
      <c r="L458" s="497"/>
      <c r="M458" s="497"/>
      <c r="N458" s="394"/>
      <c r="O458" s="394"/>
      <c r="P458" s="394"/>
      <c r="Q458" s="394"/>
      <c r="R458" s="394"/>
      <c r="S458" s="394"/>
      <c r="T458" s="394"/>
      <c r="U458" s="394"/>
      <c r="V458" s="394"/>
      <c r="W458" s="394"/>
      <c r="X458" s="394"/>
      <c r="Y458" s="23"/>
      <c r="Z458" s="23"/>
      <c r="AA458" s="23"/>
      <c r="AB458" s="23"/>
      <c r="AC458" s="23"/>
      <c r="AD458" s="23"/>
      <c r="AE458" s="23"/>
      <c r="AF458" s="23"/>
      <c r="AG458" s="23"/>
      <c r="AH458" s="23"/>
    </row>
    <row r="459" spans="3:34" ht="15.75" customHeight="1">
      <c r="C459" s="456"/>
      <c r="D459" s="459"/>
      <c r="E459" s="459"/>
      <c r="F459" s="8"/>
      <c r="G459" s="394"/>
      <c r="H459" s="394"/>
      <c r="I459" s="497"/>
      <c r="J459" s="497"/>
      <c r="K459" s="394"/>
      <c r="L459" s="497"/>
      <c r="M459" s="497"/>
      <c r="N459" s="394"/>
      <c r="O459" s="394"/>
      <c r="P459" s="394"/>
      <c r="Q459" s="394"/>
      <c r="R459" s="394"/>
      <c r="S459" s="394"/>
      <c r="T459" s="394"/>
      <c r="U459" s="394"/>
      <c r="V459" s="394"/>
      <c r="W459" s="394"/>
      <c r="X459" s="394"/>
      <c r="Y459" s="23"/>
      <c r="Z459" s="23"/>
      <c r="AA459" s="23"/>
      <c r="AB459" s="23"/>
      <c r="AC459" s="23"/>
      <c r="AD459" s="23"/>
      <c r="AE459" s="23"/>
      <c r="AF459" s="23"/>
      <c r="AG459" s="23"/>
      <c r="AH459" s="23"/>
    </row>
    <row r="460" spans="3:34" ht="15.75" customHeight="1">
      <c r="C460" s="456"/>
      <c r="D460" s="459"/>
      <c r="E460" s="459"/>
      <c r="F460" s="8"/>
      <c r="G460" s="394"/>
      <c r="H460" s="394"/>
      <c r="I460" s="497"/>
      <c r="J460" s="497"/>
      <c r="K460" s="394"/>
      <c r="L460" s="497"/>
      <c r="M460" s="497"/>
      <c r="N460" s="394"/>
      <c r="O460" s="394"/>
      <c r="P460" s="394"/>
      <c r="Q460" s="394"/>
      <c r="R460" s="394"/>
      <c r="S460" s="394"/>
      <c r="T460" s="394"/>
      <c r="U460" s="394"/>
      <c r="V460" s="394"/>
      <c r="W460" s="394"/>
      <c r="X460" s="394"/>
      <c r="Y460" s="23"/>
      <c r="Z460" s="23"/>
      <c r="AA460" s="23"/>
      <c r="AB460" s="23"/>
      <c r="AC460" s="23"/>
      <c r="AD460" s="23"/>
      <c r="AE460" s="23"/>
      <c r="AF460" s="23"/>
      <c r="AG460" s="23"/>
      <c r="AH460" s="23"/>
    </row>
    <row r="461" spans="3:34" ht="15.75" customHeight="1">
      <c r="C461" s="456"/>
      <c r="D461" s="459"/>
      <c r="E461" s="459"/>
      <c r="F461" s="8"/>
      <c r="G461" s="394"/>
      <c r="H461" s="394"/>
      <c r="I461" s="497"/>
      <c r="J461" s="497"/>
      <c r="K461" s="394"/>
      <c r="L461" s="497"/>
      <c r="M461" s="497"/>
      <c r="N461" s="394"/>
      <c r="O461" s="394"/>
      <c r="P461" s="394"/>
      <c r="Q461" s="394"/>
      <c r="R461" s="394"/>
      <c r="S461" s="394"/>
      <c r="T461" s="394"/>
      <c r="U461" s="394"/>
      <c r="V461" s="394"/>
      <c r="W461" s="394"/>
      <c r="X461" s="394"/>
      <c r="Y461" s="23"/>
      <c r="Z461" s="23"/>
      <c r="AA461" s="23"/>
      <c r="AB461" s="23"/>
      <c r="AC461" s="23"/>
      <c r="AD461" s="23"/>
      <c r="AE461" s="23"/>
      <c r="AF461" s="23"/>
      <c r="AG461" s="23"/>
      <c r="AH461" s="23"/>
    </row>
    <row r="462" spans="3:34" ht="15.75" customHeight="1">
      <c r="C462" s="456"/>
      <c r="D462" s="459"/>
      <c r="E462" s="459"/>
      <c r="F462" s="8"/>
      <c r="G462" s="394"/>
      <c r="H462" s="394"/>
      <c r="I462" s="497"/>
      <c r="J462" s="497"/>
      <c r="K462" s="394"/>
      <c r="L462" s="497"/>
      <c r="M462" s="497"/>
      <c r="N462" s="394"/>
      <c r="O462" s="394"/>
      <c r="P462" s="394"/>
      <c r="Q462" s="394"/>
      <c r="R462" s="394"/>
      <c r="S462" s="394"/>
      <c r="T462" s="394"/>
      <c r="U462" s="394"/>
      <c r="V462" s="394"/>
      <c r="W462" s="394"/>
      <c r="X462" s="394"/>
      <c r="Y462" s="23"/>
      <c r="Z462" s="23"/>
      <c r="AA462" s="23"/>
      <c r="AB462" s="23"/>
      <c r="AC462" s="23"/>
      <c r="AD462" s="23"/>
      <c r="AE462" s="23"/>
      <c r="AF462" s="23"/>
      <c r="AG462" s="23"/>
      <c r="AH462" s="23"/>
    </row>
    <row r="463" spans="3:34" ht="15.75" customHeight="1">
      <c r="C463" s="456"/>
      <c r="D463" s="459"/>
      <c r="E463" s="459"/>
      <c r="F463" s="8"/>
      <c r="G463" s="394"/>
      <c r="H463" s="394"/>
      <c r="I463" s="497"/>
      <c r="J463" s="497"/>
      <c r="K463" s="394"/>
      <c r="L463" s="497"/>
      <c r="M463" s="497"/>
      <c r="N463" s="394"/>
      <c r="O463" s="394"/>
      <c r="P463" s="394"/>
      <c r="Q463" s="394"/>
      <c r="R463" s="394"/>
      <c r="S463" s="394"/>
      <c r="T463" s="394"/>
      <c r="U463" s="394"/>
      <c r="V463" s="394"/>
      <c r="W463" s="394"/>
      <c r="X463" s="394"/>
      <c r="Y463" s="23"/>
      <c r="Z463" s="23"/>
      <c r="AA463" s="23"/>
      <c r="AB463" s="23"/>
      <c r="AC463" s="23"/>
      <c r="AD463" s="23"/>
      <c r="AE463" s="23"/>
      <c r="AF463" s="23"/>
      <c r="AG463" s="23"/>
      <c r="AH463" s="23"/>
    </row>
    <row r="464" spans="3:34" ht="15.75" customHeight="1">
      <c r="C464" s="456"/>
      <c r="D464" s="459"/>
      <c r="E464" s="459"/>
      <c r="F464" s="8"/>
      <c r="G464" s="394"/>
      <c r="H464" s="394"/>
      <c r="I464" s="497"/>
      <c r="J464" s="497"/>
      <c r="K464" s="394"/>
      <c r="L464" s="497"/>
      <c r="M464" s="497"/>
      <c r="N464" s="394"/>
      <c r="O464" s="394"/>
      <c r="P464" s="394"/>
      <c r="Q464" s="394"/>
      <c r="R464" s="394"/>
      <c r="S464" s="394"/>
      <c r="T464" s="394"/>
      <c r="U464" s="394"/>
      <c r="V464" s="394"/>
      <c r="W464" s="394"/>
      <c r="X464" s="394"/>
      <c r="Y464" s="23"/>
      <c r="Z464" s="23"/>
      <c r="AA464" s="23"/>
      <c r="AB464" s="23"/>
      <c r="AC464" s="23"/>
      <c r="AD464" s="23"/>
      <c r="AE464" s="23"/>
      <c r="AF464" s="23"/>
      <c r="AG464" s="23"/>
      <c r="AH464" s="23"/>
    </row>
    <row r="465" spans="3:34" ht="15.75" customHeight="1">
      <c r="C465" s="456"/>
      <c r="D465" s="459"/>
      <c r="E465" s="459"/>
      <c r="F465" s="8"/>
      <c r="G465" s="394"/>
      <c r="H465" s="394"/>
      <c r="I465" s="497"/>
      <c r="J465" s="497"/>
      <c r="K465" s="394"/>
      <c r="L465" s="497"/>
      <c r="M465" s="497"/>
      <c r="N465" s="394"/>
      <c r="O465" s="394"/>
      <c r="P465" s="394"/>
      <c r="Q465" s="394"/>
      <c r="R465" s="394"/>
      <c r="S465" s="394"/>
      <c r="T465" s="394"/>
      <c r="U465" s="394"/>
      <c r="V465" s="394"/>
      <c r="W465" s="394"/>
      <c r="X465" s="394"/>
      <c r="Y465" s="23"/>
      <c r="Z465" s="23"/>
      <c r="AA465" s="23"/>
      <c r="AB465" s="23"/>
      <c r="AC465" s="23"/>
      <c r="AD465" s="23"/>
      <c r="AE465" s="23"/>
      <c r="AF465" s="23"/>
      <c r="AG465" s="23"/>
      <c r="AH465" s="23"/>
    </row>
    <row r="466" spans="3:34" ht="15.75" customHeight="1">
      <c r="C466" s="456"/>
      <c r="D466" s="459"/>
      <c r="E466" s="459"/>
      <c r="F466" s="8"/>
      <c r="G466" s="394"/>
      <c r="H466" s="394"/>
      <c r="I466" s="497"/>
      <c r="J466" s="497"/>
      <c r="K466" s="394"/>
      <c r="L466" s="497"/>
      <c r="M466" s="497"/>
      <c r="N466" s="394"/>
      <c r="O466" s="394"/>
      <c r="P466" s="394"/>
      <c r="Q466" s="394"/>
      <c r="R466" s="394"/>
      <c r="S466" s="394"/>
      <c r="T466" s="394"/>
      <c r="U466" s="394"/>
      <c r="V466" s="394"/>
      <c r="W466" s="394"/>
      <c r="X466" s="394"/>
      <c r="Y466" s="23"/>
      <c r="Z466" s="23"/>
      <c r="AA466" s="23"/>
      <c r="AB466" s="23"/>
      <c r="AC466" s="23"/>
      <c r="AD466" s="23"/>
      <c r="AE466" s="23"/>
      <c r="AF466" s="23"/>
      <c r="AG466" s="23"/>
      <c r="AH466" s="23"/>
    </row>
    <row r="467" spans="3:34" ht="15.75" customHeight="1">
      <c r="C467" s="456"/>
      <c r="D467" s="459"/>
      <c r="E467" s="459"/>
      <c r="F467" s="8"/>
      <c r="G467" s="394"/>
      <c r="H467" s="394"/>
      <c r="I467" s="497"/>
      <c r="J467" s="497"/>
      <c r="K467" s="394"/>
      <c r="L467" s="497"/>
      <c r="M467" s="497"/>
      <c r="N467" s="394"/>
      <c r="O467" s="394"/>
      <c r="P467" s="394"/>
      <c r="Q467" s="394"/>
      <c r="R467" s="394"/>
      <c r="S467" s="394"/>
      <c r="T467" s="394"/>
      <c r="U467" s="394"/>
      <c r="V467" s="394"/>
      <c r="W467" s="394"/>
      <c r="X467" s="394"/>
      <c r="Y467" s="23"/>
      <c r="Z467" s="23"/>
      <c r="AA467" s="23"/>
      <c r="AB467" s="23"/>
      <c r="AC467" s="23"/>
      <c r="AD467" s="23"/>
      <c r="AE467" s="23"/>
      <c r="AF467" s="23"/>
      <c r="AG467" s="23"/>
      <c r="AH467" s="23"/>
    </row>
    <row r="468" spans="3:34" ht="15.75" customHeight="1">
      <c r="C468" s="456"/>
      <c r="D468" s="459"/>
      <c r="E468" s="459"/>
      <c r="F468" s="8"/>
      <c r="G468" s="394"/>
      <c r="H468" s="394"/>
      <c r="I468" s="497"/>
      <c r="J468" s="497"/>
      <c r="K468" s="394"/>
      <c r="L468" s="497"/>
      <c r="M468" s="497"/>
      <c r="N468" s="394"/>
      <c r="O468" s="394"/>
      <c r="P468" s="394"/>
      <c r="Q468" s="394"/>
      <c r="R468" s="394"/>
      <c r="S468" s="394"/>
      <c r="T468" s="394"/>
      <c r="U468" s="394"/>
      <c r="V468" s="394"/>
      <c r="W468" s="394"/>
      <c r="X468" s="394"/>
      <c r="Y468" s="23"/>
      <c r="Z468" s="23"/>
      <c r="AA468" s="23"/>
      <c r="AB468" s="23"/>
      <c r="AC468" s="23"/>
      <c r="AD468" s="23"/>
      <c r="AE468" s="23"/>
      <c r="AF468" s="23"/>
      <c r="AG468" s="23"/>
      <c r="AH468" s="23"/>
    </row>
    <row r="469" spans="3:34" ht="15.75" customHeight="1">
      <c r="C469" s="456"/>
      <c r="D469" s="459"/>
      <c r="E469" s="459"/>
      <c r="F469" s="8"/>
      <c r="G469" s="394"/>
      <c r="H469" s="394"/>
      <c r="I469" s="497"/>
      <c r="J469" s="497"/>
      <c r="K469" s="394"/>
      <c r="L469" s="497"/>
      <c r="M469" s="497"/>
      <c r="N469" s="394"/>
      <c r="O469" s="394"/>
      <c r="P469" s="394"/>
      <c r="Q469" s="394"/>
      <c r="R469" s="394"/>
      <c r="S469" s="394"/>
      <c r="T469" s="394"/>
      <c r="U469" s="394"/>
      <c r="V469" s="394"/>
      <c r="W469" s="394"/>
      <c r="X469" s="394"/>
      <c r="Y469" s="23"/>
      <c r="Z469" s="23"/>
      <c r="AA469" s="23"/>
      <c r="AB469" s="23"/>
      <c r="AC469" s="23"/>
      <c r="AD469" s="23"/>
      <c r="AE469" s="23"/>
      <c r="AF469" s="23"/>
      <c r="AG469" s="23"/>
      <c r="AH469" s="23"/>
    </row>
    <row r="470" spans="3:34" ht="15.75" customHeight="1">
      <c r="C470" s="456"/>
      <c r="D470" s="459"/>
      <c r="E470" s="459"/>
      <c r="F470" s="8"/>
      <c r="G470" s="394"/>
      <c r="H470" s="394"/>
      <c r="I470" s="497"/>
      <c r="J470" s="497"/>
      <c r="K470" s="394"/>
      <c r="L470" s="497"/>
      <c r="M470" s="497"/>
      <c r="N470" s="394"/>
      <c r="O470" s="394"/>
      <c r="P470" s="394"/>
      <c r="Q470" s="394"/>
      <c r="R470" s="394"/>
      <c r="S470" s="394"/>
      <c r="T470" s="394"/>
      <c r="U470" s="394"/>
      <c r="V470" s="394"/>
      <c r="W470" s="394"/>
      <c r="X470" s="394"/>
      <c r="Y470" s="23"/>
      <c r="Z470" s="23"/>
      <c r="AA470" s="23"/>
      <c r="AB470" s="23"/>
      <c r="AC470" s="23"/>
      <c r="AD470" s="23"/>
      <c r="AE470" s="23"/>
      <c r="AF470" s="23"/>
      <c r="AG470" s="23"/>
      <c r="AH470" s="23"/>
    </row>
    <row r="471" spans="3:34" ht="15.75" customHeight="1">
      <c r="C471" s="456"/>
      <c r="D471" s="459"/>
      <c r="E471" s="459"/>
      <c r="F471" s="8"/>
      <c r="G471" s="394"/>
      <c r="H471" s="394"/>
      <c r="I471" s="497"/>
      <c r="J471" s="497"/>
      <c r="K471" s="394"/>
      <c r="L471" s="497"/>
      <c r="M471" s="497"/>
      <c r="N471" s="394"/>
      <c r="O471" s="394"/>
      <c r="P471" s="394"/>
      <c r="Q471" s="394"/>
      <c r="R471" s="394"/>
      <c r="S471" s="394"/>
      <c r="T471" s="394"/>
      <c r="U471" s="394"/>
      <c r="V471" s="394"/>
      <c r="W471" s="394"/>
      <c r="X471" s="394"/>
      <c r="Y471" s="23"/>
      <c r="Z471" s="23"/>
      <c r="AA471" s="23"/>
      <c r="AB471" s="23"/>
      <c r="AC471" s="23"/>
      <c r="AD471" s="23"/>
      <c r="AE471" s="23"/>
      <c r="AF471" s="23"/>
      <c r="AG471" s="23"/>
      <c r="AH471" s="23"/>
    </row>
    <row r="472" spans="3:34" ht="15.75" customHeight="1">
      <c r="C472" s="456"/>
      <c r="D472" s="459"/>
      <c r="E472" s="459"/>
      <c r="F472" s="8"/>
      <c r="G472" s="394"/>
      <c r="H472" s="394"/>
      <c r="I472" s="497"/>
      <c r="J472" s="497"/>
      <c r="K472" s="394"/>
      <c r="L472" s="497"/>
      <c r="M472" s="497"/>
      <c r="N472" s="394"/>
      <c r="O472" s="394"/>
      <c r="P472" s="394"/>
      <c r="Q472" s="394"/>
      <c r="R472" s="394"/>
      <c r="S472" s="394"/>
      <c r="T472" s="394"/>
      <c r="U472" s="394"/>
      <c r="V472" s="394"/>
      <c r="W472" s="394"/>
      <c r="X472" s="394"/>
      <c r="Y472" s="23"/>
      <c r="Z472" s="23"/>
      <c r="AA472" s="23"/>
      <c r="AB472" s="23"/>
      <c r="AC472" s="23"/>
      <c r="AD472" s="23"/>
      <c r="AE472" s="23"/>
      <c r="AF472" s="23"/>
      <c r="AG472" s="23"/>
      <c r="AH472" s="23"/>
    </row>
    <row r="473" spans="3:34" ht="15.75" customHeight="1">
      <c r="C473" s="456"/>
      <c r="D473" s="459"/>
      <c r="E473" s="459"/>
      <c r="F473" s="8"/>
      <c r="G473" s="394"/>
      <c r="H473" s="394"/>
      <c r="I473" s="497"/>
      <c r="J473" s="497"/>
      <c r="K473" s="394"/>
      <c r="L473" s="497"/>
      <c r="M473" s="497"/>
      <c r="N473" s="394"/>
      <c r="O473" s="394"/>
      <c r="P473" s="394"/>
      <c r="Q473" s="394"/>
      <c r="R473" s="394"/>
      <c r="S473" s="394"/>
      <c r="T473" s="394"/>
      <c r="U473" s="394"/>
      <c r="V473" s="394"/>
      <c r="W473" s="394"/>
      <c r="X473" s="394"/>
      <c r="Y473" s="23"/>
      <c r="Z473" s="23"/>
      <c r="AA473" s="23"/>
      <c r="AB473" s="23"/>
      <c r="AC473" s="23"/>
      <c r="AD473" s="23"/>
      <c r="AE473" s="23"/>
      <c r="AF473" s="23"/>
      <c r="AG473" s="23"/>
      <c r="AH473" s="23"/>
    </row>
    <row r="474" spans="3:34" ht="15.75" customHeight="1">
      <c r="C474" s="456"/>
      <c r="D474" s="459"/>
      <c r="E474" s="459"/>
      <c r="F474" s="8"/>
      <c r="G474" s="394"/>
      <c r="H474" s="394"/>
      <c r="I474" s="497"/>
      <c r="J474" s="497"/>
      <c r="K474" s="394"/>
      <c r="L474" s="497"/>
      <c r="M474" s="497"/>
      <c r="N474" s="394"/>
      <c r="O474" s="394"/>
      <c r="P474" s="394"/>
      <c r="Q474" s="394"/>
      <c r="R474" s="394"/>
      <c r="S474" s="394"/>
      <c r="T474" s="394"/>
      <c r="U474" s="394"/>
      <c r="V474" s="394"/>
      <c r="W474" s="394"/>
      <c r="X474" s="394"/>
      <c r="Y474" s="23"/>
      <c r="Z474" s="23"/>
      <c r="AA474" s="23"/>
      <c r="AB474" s="23"/>
      <c r="AC474" s="23"/>
      <c r="AD474" s="23"/>
      <c r="AE474" s="23"/>
      <c r="AF474" s="23"/>
      <c r="AG474" s="23"/>
      <c r="AH474" s="23"/>
    </row>
    <row r="475" spans="3:34" ht="15.75" customHeight="1">
      <c r="C475" s="456"/>
      <c r="D475" s="459"/>
      <c r="E475" s="459"/>
      <c r="F475" s="8"/>
      <c r="G475" s="394"/>
      <c r="H475" s="394"/>
      <c r="I475" s="497"/>
      <c r="J475" s="497"/>
      <c r="K475" s="394"/>
      <c r="L475" s="497"/>
      <c r="M475" s="497"/>
      <c r="N475" s="394"/>
      <c r="O475" s="394"/>
      <c r="P475" s="394"/>
      <c r="Q475" s="394"/>
      <c r="R475" s="394"/>
      <c r="S475" s="394"/>
      <c r="T475" s="394"/>
      <c r="U475" s="394"/>
      <c r="V475" s="394"/>
      <c r="W475" s="394"/>
      <c r="X475" s="394"/>
      <c r="Y475" s="23"/>
      <c r="Z475" s="23"/>
      <c r="AA475" s="23"/>
      <c r="AB475" s="23"/>
      <c r="AC475" s="23"/>
      <c r="AD475" s="23"/>
      <c r="AE475" s="23"/>
      <c r="AF475" s="23"/>
      <c r="AG475" s="23"/>
      <c r="AH475" s="23"/>
    </row>
    <row r="476" spans="3:34" ht="15.75" customHeight="1">
      <c r="C476" s="456"/>
      <c r="D476" s="459"/>
      <c r="E476" s="459"/>
      <c r="F476" s="8"/>
      <c r="G476" s="394"/>
      <c r="H476" s="394"/>
      <c r="I476" s="497"/>
      <c r="J476" s="497"/>
      <c r="K476" s="394"/>
      <c r="L476" s="497"/>
      <c r="M476" s="497"/>
      <c r="N476" s="394"/>
      <c r="O476" s="394"/>
      <c r="P476" s="394"/>
      <c r="Q476" s="394"/>
      <c r="R476" s="394"/>
      <c r="S476" s="394"/>
      <c r="T476" s="394"/>
      <c r="U476" s="394"/>
      <c r="V476" s="394"/>
      <c r="W476" s="394"/>
      <c r="X476" s="394"/>
      <c r="Y476" s="23"/>
      <c r="Z476" s="23"/>
      <c r="AA476" s="23"/>
      <c r="AB476" s="23"/>
      <c r="AC476" s="23"/>
      <c r="AD476" s="23"/>
      <c r="AE476" s="23"/>
      <c r="AF476" s="23"/>
      <c r="AG476" s="23"/>
      <c r="AH476" s="23"/>
    </row>
    <row r="477" spans="3:34" ht="15.75" customHeight="1">
      <c r="C477" s="456"/>
      <c r="D477" s="459"/>
      <c r="E477" s="459"/>
      <c r="F477" s="8"/>
      <c r="G477" s="394"/>
      <c r="H477" s="394"/>
      <c r="I477" s="497"/>
      <c r="J477" s="497"/>
      <c r="K477" s="394"/>
      <c r="L477" s="497"/>
      <c r="M477" s="497"/>
      <c r="N477" s="394"/>
      <c r="O477" s="394"/>
      <c r="P477" s="394"/>
      <c r="Q477" s="394"/>
      <c r="R477" s="394"/>
      <c r="S477" s="394"/>
      <c r="T477" s="394"/>
      <c r="U477" s="394"/>
      <c r="V477" s="394"/>
      <c r="W477" s="394"/>
      <c r="X477" s="394"/>
      <c r="Y477" s="23"/>
      <c r="Z477" s="23"/>
      <c r="AA477" s="23"/>
      <c r="AB477" s="23"/>
      <c r="AC477" s="23"/>
      <c r="AD477" s="23"/>
      <c r="AE477" s="23"/>
      <c r="AF477" s="23"/>
      <c r="AG477" s="23"/>
      <c r="AH477" s="23"/>
    </row>
    <row r="478" spans="3:34" ht="15.75" customHeight="1">
      <c r="C478" s="456"/>
      <c r="D478" s="459"/>
      <c r="E478" s="459"/>
      <c r="F478" s="8"/>
      <c r="G478" s="394"/>
      <c r="H478" s="394"/>
      <c r="I478" s="497"/>
      <c r="J478" s="497"/>
      <c r="K478" s="394"/>
      <c r="L478" s="497"/>
      <c r="M478" s="497"/>
      <c r="N478" s="394"/>
      <c r="O478" s="394"/>
      <c r="P478" s="394"/>
      <c r="Q478" s="394"/>
      <c r="R478" s="394"/>
      <c r="S478" s="394"/>
      <c r="T478" s="394"/>
      <c r="U478" s="394"/>
      <c r="V478" s="394"/>
      <c r="W478" s="394"/>
      <c r="X478" s="394"/>
      <c r="Y478" s="23"/>
      <c r="Z478" s="23"/>
      <c r="AA478" s="23"/>
      <c r="AB478" s="23"/>
      <c r="AC478" s="23"/>
      <c r="AD478" s="23"/>
      <c r="AE478" s="23"/>
      <c r="AF478" s="23"/>
      <c r="AG478" s="23"/>
      <c r="AH478" s="23"/>
    </row>
    <row r="479" spans="3:34" ht="15.75" customHeight="1">
      <c r="C479" s="456"/>
      <c r="D479" s="459"/>
      <c r="E479" s="459"/>
      <c r="F479" s="8"/>
      <c r="G479" s="394"/>
      <c r="H479" s="394"/>
      <c r="I479" s="497"/>
      <c r="J479" s="497"/>
      <c r="K479" s="394"/>
      <c r="L479" s="497"/>
      <c r="M479" s="497"/>
      <c r="N479" s="394"/>
      <c r="O479" s="394"/>
      <c r="P479" s="394"/>
      <c r="Q479" s="394"/>
      <c r="R479" s="394"/>
      <c r="S479" s="394"/>
      <c r="T479" s="394"/>
      <c r="U479" s="394"/>
      <c r="V479" s="394"/>
      <c r="W479" s="394"/>
      <c r="X479" s="394"/>
      <c r="Y479" s="23"/>
      <c r="Z479" s="23"/>
      <c r="AA479" s="23"/>
      <c r="AB479" s="23"/>
      <c r="AC479" s="23"/>
      <c r="AD479" s="23"/>
      <c r="AE479" s="23"/>
      <c r="AF479" s="23"/>
      <c r="AG479" s="23"/>
      <c r="AH479" s="23"/>
    </row>
    <row r="480" spans="3:34" ht="15.75" customHeight="1">
      <c r="C480" s="456"/>
      <c r="D480" s="459"/>
      <c r="E480" s="459"/>
      <c r="F480" s="8"/>
      <c r="G480" s="394"/>
      <c r="H480" s="394"/>
      <c r="I480" s="497"/>
      <c r="J480" s="497"/>
      <c r="K480" s="394"/>
      <c r="L480" s="497"/>
      <c r="M480" s="497"/>
      <c r="N480" s="394"/>
      <c r="O480" s="394"/>
      <c r="P480" s="394"/>
      <c r="Q480" s="394"/>
      <c r="R480" s="394"/>
      <c r="S480" s="394"/>
      <c r="T480" s="394"/>
      <c r="U480" s="394"/>
      <c r="V480" s="394"/>
      <c r="W480" s="394"/>
      <c r="X480" s="394"/>
      <c r="Y480" s="23"/>
      <c r="Z480" s="23"/>
      <c r="AA480" s="23"/>
      <c r="AB480" s="23"/>
      <c r="AC480" s="23"/>
      <c r="AD480" s="23"/>
      <c r="AE480" s="23"/>
      <c r="AF480" s="23"/>
      <c r="AG480" s="23"/>
      <c r="AH480" s="23"/>
    </row>
    <row r="481" spans="3:34" ht="15.75" customHeight="1">
      <c r="C481" s="456"/>
      <c r="D481" s="459"/>
      <c r="E481" s="459"/>
      <c r="F481" s="8"/>
      <c r="G481" s="394"/>
      <c r="H481" s="394"/>
      <c r="I481" s="497"/>
      <c r="J481" s="497"/>
      <c r="K481" s="394"/>
      <c r="L481" s="497"/>
      <c r="M481" s="497"/>
      <c r="N481" s="394"/>
      <c r="O481" s="394"/>
      <c r="P481" s="394"/>
      <c r="Q481" s="394"/>
      <c r="R481" s="394"/>
      <c r="S481" s="394"/>
      <c r="T481" s="394"/>
      <c r="U481" s="394"/>
      <c r="V481" s="394"/>
      <c r="W481" s="394"/>
      <c r="X481" s="394"/>
      <c r="Y481" s="23"/>
      <c r="Z481" s="23"/>
      <c r="AA481" s="23"/>
      <c r="AB481" s="23"/>
      <c r="AC481" s="23"/>
      <c r="AD481" s="23"/>
      <c r="AE481" s="23"/>
      <c r="AF481" s="23"/>
      <c r="AG481" s="23"/>
      <c r="AH481" s="23"/>
    </row>
    <row r="482" spans="3:34" ht="15.75" customHeight="1">
      <c r="C482" s="456"/>
      <c r="D482" s="459"/>
      <c r="E482" s="459"/>
      <c r="F482" s="8"/>
      <c r="G482" s="394"/>
      <c r="H482" s="394"/>
      <c r="I482" s="497"/>
      <c r="J482" s="497"/>
      <c r="K482" s="394"/>
      <c r="L482" s="497"/>
      <c r="M482" s="497"/>
      <c r="N482" s="394"/>
      <c r="O482" s="394"/>
      <c r="P482" s="394"/>
      <c r="Q482" s="394"/>
      <c r="R482" s="394"/>
      <c r="S482" s="394"/>
      <c r="T482" s="394"/>
      <c r="U482" s="394"/>
      <c r="V482" s="394"/>
      <c r="W482" s="394"/>
      <c r="X482" s="394"/>
      <c r="Y482" s="23"/>
      <c r="Z482" s="23"/>
      <c r="AA482" s="23"/>
      <c r="AB482" s="23"/>
      <c r="AC482" s="23"/>
      <c r="AD482" s="23"/>
      <c r="AE482" s="23"/>
      <c r="AF482" s="23"/>
      <c r="AG482" s="23"/>
      <c r="AH482" s="23"/>
    </row>
    <row r="483" spans="3:34" ht="15.75" customHeight="1">
      <c r="C483" s="456"/>
      <c r="D483" s="459"/>
      <c r="E483" s="459"/>
      <c r="F483" s="8"/>
      <c r="G483" s="394"/>
      <c r="H483" s="394"/>
      <c r="I483" s="497"/>
      <c r="J483" s="497"/>
      <c r="K483" s="394"/>
      <c r="L483" s="497"/>
      <c r="M483" s="497"/>
      <c r="N483" s="394"/>
      <c r="O483" s="394"/>
      <c r="P483" s="394"/>
      <c r="Q483" s="394"/>
      <c r="R483" s="394"/>
      <c r="S483" s="394"/>
      <c r="T483" s="394"/>
      <c r="U483" s="394"/>
      <c r="V483" s="394"/>
      <c r="W483" s="394"/>
      <c r="X483" s="394"/>
      <c r="Y483" s="23"/>
      <c r="Z483" s="23"/>
      <c r="AA483" s="23"/>
      <c r="AB483" s="23"/>
      <c r="AC483" s="23"/>
      <c r="AD483" s="23"/>
      <c r="AE483" s="23"/>
      <c r="AF483" s="23"/>
      <c r="AG483" s="23"/>
      <c r="AH483" s="23"/>
    </row>
    <row r="484" spans="3:34" ht="15.75" customHeight="1">
      <c r="C484" s="456"/>
      <c r="D484" s="459"/>
      <c r="E484" s="459"/>
      <c r="F484" s="8"/>
      <c r="G484" s="394"/>
      <c r="H484" s="394"/>
      <c r="I484" s="497"/>
      <c r="J484" s="497"/>
      <c r="K484" s="394"/>
      <c r="L484" s="497"/>
      <c r="M484" s="497"/>
      <c r="N484" s="394"/>
      <c r="O484" s="394"/>
      <c r="P484" s="394"/>
      <c r="Q484" s="394"/>
      <c r="R484" s="394"/>
      <c r="S484" s="394"/>
      <c r="T484" s="394"/>
      <c r="U484" s="394"/>
      <c r="V484" s="394"/>
      <c r="W484" s="394"/>
      <c r="X484" s="394"/>
      <c r="Y484" s="23"/>
      <c r="Z484" s="23"/>
      <c r="AA484" s="23"/>
      <c r="AB484" s="23"/>
      <c r="AC484" s="23"/>
      <c r="AD484" s="23"/>
      <c r="AE484" s="23"/>
      <c r="AF484" s="23"/>
      <c r="AG484" s="23"/>
      <c r="AH484" s="23"/>
    </row>
    <row r="485" spans="3:34" ht="15.75" customHeight="1">
      <c r="C485" s="456"/>
      <c r="D485" s="459"/>
      <c r="E485" s="459"/>
      <c r="F485" s="8"/>
      <c r="G485" s="394"/>
      <c r="H485" s="394"/>
      <c r="I485" s="497"/>
      <c r="J485" s="497"/>
      <c r="K485" s="394"/>
      <c r="L485" s="497"/>
      <c r="M485" s="497"/>
      <c r="N485" s="394"/>
      <c r="O485" s="394"/>
      <c r="P485" s="394"/>
      <c r="Q485" s="394"/>
      <c r="R485" s="394"/>
      <c r="S485" s="394"/>
      <c r="T485" s="394"/>
      <c r="U485" s="394"/>
      <c r="V485" s="394"/>
      <c r="W485" s="394"/>
      <c r="X485" s="394"/>
      <c r="Y485" s="23"/>
      <c r="Z485" s="23"/>
      <c r="AA485" s="23"/>
      <c r="AB485" s="23"/>
      <c r="AC485" s="23"/>
      <c r="AD485" s="23"/>
      <c r="AE485" s="23"/>
      <c r="AF485" s="23"/>
      <c r="AG485" s="23"/>
      <c r="AH485" s="23"/>
    </row>
    <row r="486" spans="3:34" ht="15.75" customHeight="1">
      <c r="C486" s="456"/>
      <c r="D486" s="459"/>
      <c r="E486" s="459"/>
      <c r="F486" s="8"/>
      <c r="G486" s="394"/>
      <c r="H486" s="394"/>
      <c r="I486" s="497"/>
      <c r="J486" s="497"/>
      <c r="K486" s="394"/>
      <c r="L486" s="497"/>
      <c r="M486" s="497"/>
      <c r="N486" s="394"/>
      <c r="O486" s="394"/>
      <c r="P486" s="394"/>
      <c r="Q486" s="394"/>
      <c r="R486" s="394"/>
      <c r="S486" s="394"/>
      <c r="T486" s="394"/>
      <c r="U486" s="394"/>
      <c r="V486" s="394"/>
      <c r="W486" s="394"/>
      <c r="X486" s="394"/>
      <c r="Y486" s="23"/>
      <c r="Z486" s="23"/>
      <c r="AA486" s="23"/>
      <c r="AB486" s="23"/>
      <c r="AC486" s="23"/>
      <c r="AD486" s="23"/>
      <c r="AE486" s="23"/>
      <c r="AF486" s="23"/>
      <c r="AG486" s="23"/>
      <c r="AH486" s="23"/>
    </row>
    <row r="487" spans="3:34" ht="15.75" customHeight="1">
      <c r="C487" s="456"/>
      <c r="D487" s="459"/>
      <c r="E487" s="459"/>
      <c r="F487" s="8"/>
      <c r="G487" s="394"/>
      <c r="H487" s="394"/>
      <c r="I487" s="497"/>
      <c r="J487" s="497"/>
      <c r="K487" s="394"/>
      <c r="L487" s="497"/>
      <c r="M487" s="497"/>
      <c r="N487" s="394"/>
      <c r="O487" s="394"/>
      <c r="P487" s="394"/>
      <c r="Q487" s="394"/>
      <c r="R487" s="394"/>
      <c r="S487" s="394"/>
      <c r="T487" s="394"/>
      <c r="U487" s="394"/>
      <c r="V487" s="394"/>
      <c r="W487" s="394"/>
      <c r="X487" s="394"/>
      <c r="Y487" s="23"/>
      <c r="Z487" s="23"/>
      <c r="AA487" s="23"/>
      <c r="AB487" s="23"/>
      <c r="AC487" s="23"/>
      <c r="AD487" s="23"/>
      <c r="AE487" s="23"/>
      <c r="AF487" s="23"/>
      <c r="AG487" s="23"/>
      <c r="AH487" s="23"/>
    </row>
    <row r="488" spans="3:34" ht="15.75" customHeight="1">
      <c r="C488" s="456"/>
      <c r="D488" s="459"/>
      <c r="E488" s="459"/>
      <c r="F488" s="8"/>
      <c r="G488" s="394"/>
      <c r="H488" s="394"/>
      <c r="I488" s="497"/>
      <c r="J488" s="497"/>
      <c r="K488" s="394"/>
      <c r="L488" s="497"/>
      <c r="M488" s="497"/>
      <c r="N488" s="394"/>
      <c r="O488" s="394"/>
      <c r="P488" s="394"/>
      <c r="Q488" s="394"/>
      <c r="R488" s="394"/>
      <c r="S488" s="394"/>
      <c r="T488" s="394"/>
      <c r="U488" s="394"/>
      <c r="V488" s="394"/>
      <c r="W488" s="394"/>
      <c r="X488" s="394"/>
      <c r="Y488" s="23"/>
      <c r="Z488" s="23"/>
      <c r="AA488" s="23"/>
      <c r="AB488" s="23"/>
      <c r="AC488" s="23"/>
      <c r="AD488" s="23"/>
      <c r="AE488" s="23"/>
      <c r="AF488" s="23"/>
      <c r="AG488" s="23"/>
      <c r="AH488" s="23"/>
    </row>
    <row r="489" spans="3:34" ht="15.75" customHeight="1">
      <c r="C489" s="456"/>
      <c r="D489" s="459"/>
      <c r="E489" s="459"/>
      <c r="F489" s="8"/>
      <c r="G489" s="394"/>
      <c r="H489" s="394"/>
      <c r="I489" s="497"/>
      <c r="J489" s="497"/>
      <c r="K489" s="394"/>
      <c r="L489" s="497"/>
      <c r="M489" s="497"/>
      <c r="N489" s="394"/>
      <c r="O489" s="394"/>
      <c r="P489" s="394"/>
      <c r="Q489" s="394"/>
      <c r="R489" s="394"/>
      <c r="S489" s="394"/>
      <c r="T489" s="394"/>
      <c r="U489" s="394"/>
      <c r="V489" s="394"/>
      <c r="W489" s="394"/>
      <c r="X489" s="394"/>
      <c r="Y489" s="23"/>
      <c r="Z489" s="23"/>
      <c r="AA489" s="23"/>
      <c r="AB489" s="23"/>
      <c r="AC489" s="23"/>
      <c r="AD489" s="23"/>
      <c r="AE489" s="23"/>
      <c r="AF489" s="23"/>
      <c r="AG489" s="23"/>
      <c r="AH489" s="23"/>
    </row>
    <row r="490" spans="3:34" ht="15.75" customHeight="1">
      <c r="C490" s="456"/>
      <c r="D490" s="459"/>
      <c r="E490" s="459"/>
      <c r="F490" s="8"/>
      <c r="G490" s="394"/>
      <c r="H490" s="394"/>
      <c r="I490" s="497"/>
      <c r="J490" s="497"/>
      <c r="K490" s="394"/>
      <c r="L490" s="497"/>
      <c r="M490" s="497"/>
      <c r="N490" s="394"/>
      <c r="O490" s="394"/>
      <c r="P490" s="394"/>
      <c r="Q490" s="394"/>
      <c r="R490" s="394"/>
      <c r="S490" s="394"/>
      <c r="T490" s="394"/>
      <c r="U490" s="394"/>
      <c r="V490" s="394"/>
      <c r="W490" s="394"/>
      <c r="X490" s="394"/>
      <c r="Y490" s="23"/>
      <c r="Z490" s="23"/>
      <c r="AA490" s="23"/>
      <c r="AB490" s="23"/>
      <c r="AC490" s="23"/>
      <c r="AD490" s="23"/>
      <c r="AE490" s="23"/>
      <c r="AF490" s="23"/>
      <c r="AG490" s="23"/>
      <c r="AH490" s="23"/>
    </row>
    <row r="491" spans="3:34" ht="15.75" customHeight="1">
      <c r="C491" s="456"/>
      <c r="D491" s="459"/>
      <c r="E491" s="459"/>
      <c r="F491" s="8"/>
      <c r="G491" s="394"/>
      <c r="H491" s="394"/>
      <c r="I491" s="497"/>
      <c r="J491" s="497"/>
      <c r="K491" s="394"/>
      <c r="L491" s="497"/>
      <c r="M491" s="497"/>
      <c r="N491" s="394"/>
      <c r="O491" s="394"/>
      <c r="P491" s="394"/>
      <c r="Q491" s="394"/>
      <c r="R491" s="394"/>
      <c r="S491" s="394"/>
      <c r="T491" s="394"/>
      <c r="U491" s="394"/>
      <c r="V491" s="394"/>
      <c r="W491" s="394"/>
      <c r="X491" s="394"/>
      <c r="Y491" s="23"/>
      <c r="Z491" s="23"/>
      <c r="AA491" s="23"/>
      <c r="AB491" s="23"/>
      <c r="AC491" s="23"/>
      <c r="AD491" s="23"/>
      <c r="AE491" s="23"/>
      <c r="AF491" s="23"/>
      <c r="AG491" s="23"/>
      <c r="AH491" s="23"/>
    </row>
    <row r="492" spans="3:34" ht="15.75" customHeight="1">
      <c r="C492" s="456"/>
      <c r="D492" s="459"/>
      <c r="E492" s="459"/>
      <c r="F492" s="8"/>
      <c r="G492" s="394"/>
      <c r="H492" s="394"/>
      <c r="I492" s="497"/>
      <c r="J492" s="497"/>
      <c r="K492" s="394"/>
      <c r="L492" s="497"/>
      <c r="M492" s="497"/>
      <c r="N492" s="394"/>
      <c r="O492" s="394"/>
      <c r="P492" s="394"/>
      <c r="Q492" s="394"/>
      <c r="R492" s="394"/>
      <c r="S492" s="394"/>
      <c r="T492" s="394"/>
      <c r="U492" s="394"/>
      <c r="V492" s="394"/>
      <c r="W492" s="394"/>
      <c r="X492" s="394"/>
      <c r="Y492" s="23"/>
      <c r="Z492" s="23"/>
      <c r="AA492" s="23"/>
      <c r="AB492" s="23"/>
      <c r="AC492" s="23"/>
      <c r="AD492" s="23"/>
      <c r="AE492" s="23"/>
      <c r="AF492" s="23"/>
      <c r="AG492" s="23"/>
      <c r="AH492" s="23"/>
    </row>
    <row r="493" spans="3:34" ht="15.75" customHeight="1">
      <c r="C493" s="456"/>
      <c r="D493" s="459"/>
      <c r="E493" s="459"/>
      <c r="F493" s="8"/>
      <c r="G493" s="394"/>
      <c r="H493" s="394"/>
      <c r="I493" s="497"/>
      <c r="J493" s="497"/>
      <c r="K493" s="394"/>
      <c r="L493" s="497"/>
      <c r="M493" s="497"/>
      <c r="N493" s="394"/>
      <c r="O493" s="394"/>
      <c r="P493" s="394"/>
      <c r="Q493" s="394"/>
      <c r="R493" s="394"/>
      <c r="S493" s="394"/>
      <c r="T493" s="394"/>
      <c r="U493" s="394"/>
      <c r="V493" s="394"/>
      <c r="W493" s="394"/>
      <c r="X493" s="394"/>
      <c r="Y493" s="23"/>
      <c r="Z493" s="23"/>
      <c r="AA493" s="23"/>
      <c r="AB493" s="23"/>
      <c r="AC493" s="23"/>
      <c r="AD493" s="23"/>
      <c r="AE493" s="23"/>
      <c r="AF493" s="23"/>
      <c r="AG493" s="23"/>
      <c r="AH493" s="23"/>
    </row>
    <row r="494" spans="3:34" ht="15.75" customHeight="1">
      <c r="C494" s="456"/>
      <c r="D494" s="459"/>
      <c r="E494" s="459"/>
      <c r="F494" s="8"/>
      <c r="G494" s="394"/>
      <c r="H494" s="394"/>
      <c r="I494" s="497"/>
      <c r="J494" s="497"/>
      <c r="K494" s="394"/>
      <c r="L494" s="497"/>
      <c r="M494" s="497"/>
      <c r="N494" s="394"/>
      <c r="O494" s="394"/>
      <c r="P494" s="394"/>
      <c r="Q494" s="394"/>
      <c r="R494" s="394"/>
      <c r="S494" s="394"/>
      <c r="T494" s="394"/>
      <c r="U494" s="394"/>
      <c r="V494" s="394"/>
      <c r="W494" s="394"/>
      <c r="X494" s="394"/>
      <c r="Y494" s="23"/>
      <c r="Z494" s="23"/>
      <c r="AA494" s="23"/>
      <c r="AB494" s="23"/>
      <c r="AC494" s="23"/>
      <c r="AD494" s="23"/>
      <c r="AE494" s="23"/>
      <c r="AF494" s="23"/>
      <c r="AG494" s="23"/>
      <c r="AH494" s="23"/>
    </row>
    <row r="495" spans="3:34" ht="15.75" customHeight="1">
      <c r="C495" s="456"/>
      <c r="D495" s="459"/>
      <c r="E495" s="459"/>
      <c r="F495" s="8"/>
      <c r="G495" s="394"/>
      <c r="H495" s="394"/>
      <c r="I495" s="497"/>
      <c r="J495" s="497"/>
      <c r="K495" s="394"/>
      <c r="L495" s="497"/>
      <c r="M495" s="497"/>
      <c r="N495" s="394"/>
      <c r="O495" s="394"/>
      <c r="P495" s="394"/>
      <c r="Q495" s="394"/>
      <c r="R495" s="394"/>
      <c r="S495" s="394"/>
      <c r="T495" s="394"/>
      <c r="U495" s="394"/>
      <c r="V495" s="394"/>
      <c r="W495" s="394"/>
      <c r="X495" s="394"/>
      <c r="Y495" s="23"/>
      <c r="Z495" s="23"/>
      <c r="AA495" s="23"/>
      <c r="AB495" s="23"/>
      <c r="AC495" s="23"/>
      <c r="AD495" s="23"/>
      <c r="AE495" s="23"/>
      <c r="AF495" s="23"/>
      <c r="AG495" s="23"/>
      <c r="AH495" s="23"/>
    </row>
    <row r="496" spans="3:34" ht="15.75" customHeight="1">
      <c r="C496" s="456"/>
      <c r="D496" s="459"/>
      <c r="E496" s="459"/>
      <c r="F496" s="8"/>
      <c r="G496" s="394"/>
      <c r="H496" s="394"/>
      <c r="I496" s="497"/>
      <c r="J496" s="497"/>
      <c r="K496" s="394"/>
      <c r="L496" s="497"/>
      <c r="M496" s="497"/>
      <c r="N496" s="394"/>
      <c r="O496" s="394"/>
      <c r="P496" s="394"/>
      <c r="Q496" s="394"/>
      <c r="R496" s="394"/>
      <c r="S496" s="394"/>
      <c r="T496" s="394"/>
      <c r="U496" s="394"/>
      <c r="V496" s="394"/>
      <c r="W496" s="394"/>
      <c r="X496" s="394"/>
      <c r="Y496" s="23"/>
      <c r="Z496" s="23"/>
      <c r="AA496" s="23"/>
      <c r="AB496" s="23"/>
      <c r="AC496" s="23"/>
      <c r="AD496" s="23"/>
      <c r="AE496" s="23"/>
      <c r="AF496" s="23"/>
      <c r="AG496" s="23"/>
      <c r="AH496" s="23"/>
    </row>
    <row r="497" spans="3:34" ht="15.75" customHeight="1">
      <c r="C497" s="456"/>
      <c r="D497" s="459"/>
      <c r="E497" s="459"/>
      <c r="F497" s="8"/>
      <c r="G497" s="394"/>
      <c r="H497" s="394"/>
      <c r="I497" s="497"/>
      <c r="J497" s="497"/>
      <c r="K497" s="394"/>
      <c r="L497" s="497"/>
      <c r="M497" s="497"/>
      <c r="N497" s="394"/>
      <c r="O497" s="394"/>
      <c r="P497" s="394"/>
      <c r="Q497" s="394"/>
      <c r="R497" s="394"/>
      <c r="S497" s="394"/>
      <c r="T497" s="394"/>
      <c r="U497" s="394"/>
      <c r="V497" s="394"/>
      <c r="W497" s="394"/>
      <c r="X497" s="394"/>
      <c r="Y497" s="23"/>
      <c r="Z497" s="23"/>
      <c r="AA497" s="23"/>
      <c r="AB497" s="23"/>
      <c r="AC497" s="23"/>
      <c r="AD497" s="23"/>
      <c r="AE497" s="23"/>
      <c r="AF497" s="23"/>
      <c r="AG497" s="23"/>
      <c r="AH497" s="23"/>
    </row>
    <row r="498" spans="3:34" ht="15.75" customHeight="1">
      <c r="C498" s="456"/>
      <c r="D498" s="459"/>
      <c r="E498" s="459"/>
      <c r="F498" s="8"/>
      <c r="G498" s="394"/>
      <c r="H498" s="394"/>
      <c r="I498" s="497"/>
      <c r="J498" s="497"/>
      <c r="K498" s="394"/>
      <c r="L498" s="497"/>
      <c r="M498" s="497"/>
      <c r="N498" s="394"/>
      <c r="O498" s="394"/>
      <c r="P498" s="394"/>
      <c r="Q498" s="394"/>
      <c r="R498" s="394"/>
      <c r="S498" s="394"/>
      <c r="T498" s="394"/>
      <c r="U498" s="394"/>
      <c r="V498" s="394"/>
      <c r="W498" s="394"/>
      <c r="X498" s="394"/>
      <c r="Y498" s="23"/>
      <c r="Z498" s="23"/>
      <c r="AA498" s="23"/>
      <c r="AB498" s="23"/>
      <c r="AC498" s="23"/>
      <c r="AD498" s="23"/>
      <c r="AE498" s="23"/>
      <c r="AF498" s="23"/>
      <c r="AG498" s="23"/>
      <c r="AH498" s="23"/>
    </row>
    <row r="499" spans="3:34" ht="15.75" customHeight="1">
      <c r="C499" s="456"/>
      <c r="D499" s="459"/>
      <c r="E499" s="459"/>
      <c r="F499" s="8"/>
      <c r="G499" s="394"/>
      <c r="H499" s="394"/>
      <c r="I499" s="497"/>
      <c r="J499" s="497"/>
      <c r="K499" s="394"/>
      <c r="L499" s="497"/>
      <c r="M499" s="497"/>
      <c r="N499" s="394"/>
      <c r="O499" s="394"/>
      <c r="P499" s="394"/>
      <c r="Q499" s="394"/>
      <c r="R499" s="394"/>
      <c r="S499" s="394"/>
      <c r="T499" s="394"/>
      <c r="U499" s="394"/>
      <c r="V499" s="394"/>
      <c r="W499" s="394"/>
      <c r="X499" s="394"/>
      <c r="Y499" s="23"/>
      <c r="Z499" s="23"/>
      <c r="AA499" s="23"/>
      <c r="AB499" s="23"/>
      <c r="AC499" s="23"/>
      <c r="AD499" s="23"/>
      <c r="AE499" s="23"/>
      <c r="AF499" s="23"/>
      <c r="AG499" s="23"/>
      <c r="AH499" s="23"/>
    </row>
    <row r="500" spans="3:34" ht="15.75" customHeight="1">
      <c r="C500" s="456"/>
      <c r="D500" s="459"/>
      <c r="E500" s="459"/>
      <c r="F500" s="8"/>
      <c r="G500" s="394"/>
      <c r="H500" s="394"/>
      <c r="I500" s="497"/>
      <c r="J500" s="497"/>
      <c r="K500" s="394"/>
      <c r="L500" s="497"/>
      <c r="M500" s="497"/>
      <c r="N500" s="394"/>
      <c r="O500" s="394"/>
      <c r="P500" s="394"/>
      <c r="Q500" s="394"/>
      <c r="R500" s="394"/>
      <c r="S500" s="394"/>
      <c r="T500" s="394"/>
      <c r="U500" s="394"/>
      <c r="V500" s="394"/>
      <c r="W500" s="394"/>
      <c r="X500" s="394"/>
      <c r="Y500" s="23"/>
      <c r="Z500" s="23"/>
      <c r="AA500" s="23"/>
      <c r="AB500" s="23"/>
      <c r="AC500" s="23"/>
      <c r="AD500" s="23"/>
      <c r="AE500" s="23"/>
      <c r="AF500" s="23"/>
      <c r="AG500" s="23"/>
      <c r="AH500" s="23"/>
    </row>
    <row r="501" spans="3:34" ht="15.75" customHeight="1">
      <c r="C501" s="456"/>
      <c r="D501" s="459"/>
      <c r="E501" s="459"/>
      <c r="F501" s="8"/>
      <c r="G501" s="394"/>
      <c r="H501" s="394"/>
      <c r="I501" s="497"/>
      <c r="J501" s="497"/>
      <c r="K501" s="394"/>
      <c r="L501" s="497"/>
      <c r="M501" s="497"/>
      <c r="N501" s="394"/>
      <c r="O501" s="394"/>
      <c r="P501" s="394"/>
      <c r="Q501" s="394"/>
      <c r="R501" s="394"/>
      <c r="S501" s="394"/>
      <c r="T501" s="394"/>
      <c r="U501" s="394"/>
      <c r="V501" s="394"/>
      <c r="W501" s="394"/>
      <c r="X501" s="394"/>
      <c r="Y501" s="23"/>
      <c r="Z501" s="23"/>
      <c r="AA501" s="23"/>
      <c r="AB501" s="23"/>
      <c r="AC501" s="23"/>
      <c r="AD501" s="23"/>
      <c r="AE501" s="23"/>
      <c r="AF501" s="23"/>
      <c r="AG501" s="23"/>
      <c r="AH501" s="23"/>
    </row>
    <row r="502" spans="3:34" ht="15.75" customHeight="1">
      <c r="C502" s="456"/>
      <c r="D502" s="459"/>
      <c r="E502" s="459"/>
      <c r="F502" s="8"/>
      <c r="G502" s="394"/>
      <c r="H502" s="394"/>
      <c r="I502" s="497"/>
      <c r="J502" s="497"/>
      <c r="K502" s="394"/>
      <c r="L502" s="497"/>
      <c r="M502" s="497"/>
      <c r="N502" s="394"/>
      <c r="O502" s="394"/>
      <c r="P502" s="394"/>
      <c r="Q502" s="394"/>
      <c r="R502" s="394"/>
      <c r="S502" s="394"/>
      <c r="T502" s="394"/>
      <c r="U502" s="394"/>
      <c r="V502" s="394"/>
      <c r="W502" s="394"/>
      <c r="X502" s="394"/>
      <c r="Y502" s="23"/>
      <c r="Z502" s="23"/>
      <c r="AA502" s="23"/>
      <c r="AB502" s="23"/>
      <c r="AC502" s="23"/>
      <c r="AD502" s="23"/>
      <c r="AE502" s="23"/>
      <c r="AF502" s="23"/>
      <c r="AG502" s="23"/>
      <c r="AH502" s="23"/>
    </row>
    <row r="503" spans="3:34" ht="15.75" customHeight="1">
      <c r="C503" s="456"/>
      <c r="D503" s="459"/>
      <c r="E503" s="459"/>
      <c r="F503" s="8"/>
      <c r="G503" s="394"/>
      <c r="H503" s="394"/>
      <c r="I503" s="497"/>
      <c r="J503" s="497"/>
      <c r="K503" s="394"/>
      <c r="L503" s="497"/>
      <c r="M503" s="497"/>
      <c r="N503" s="394"/>
      <c r="O503" s="394"/>
      <c r="P503" s="394"/>
      <c r="Q503" s="394"/>
      <c r="R503" s="394"/>
      <c r="S503" s="394"/>
      <c r="T503" s="394"/>
      <c r="U503" s="394"/>
      <c r="V503" s="394"/>
      <c r="W503" s="394"/>
      <c r="X503" s="394"/>
      <c r="Y503" s="23"/>
      <c r="Z503" s="23"/>
      <c r="AA503" s="23"/>
      <c r="AB503" s="23"/>
      <c r="AC503" s="23"/>
      <c r="AD503" s="23"/>
      <c r="AE503" s="23"/>
      <c r="AF503" s="23"/>
      <c r="AG503" s="23"/>
      <c r="AH503" s="23"/>
    </row>
    <row r="504" spans="3:34" ht="15.75" customHeight="1">
      <c r="C504" s="456"/>
      <c r="D504" s="459"/>
      <c r="E504" s="459"/>
      <c r="F504" s="8"/>
      <c r="G504" s="394"/>
      <c r="H504" s="394"/>
      <c r="I504" s="497"/>
      <c r="J504" s="497"/>
      <c r="K504" s="394"/>
      <c r="L504" s="497"/>
      <c r="M504" s="497"/>
      <c r="N504" s="394"/>
      <c r="O504" s="394"/>
      <c r="P504" s="394"/>
      <c r="Q504" s="394"/>
      <c r="R504" s="394"/>
      <c r="S504" s="394"/>
      <c r="T504" s="394"/>
      <c r="U504" s="394"/>
      <c r="V504" s="394"/>
      <c r="W504" s="394"/>
      <c r="X504" s="394"/>
      <c r="Y504" s="23"/>
      <c r="Z504" s="23"/>
      <c r="AA504" s="23"/>
      <c r="AB504" s="23"/>
      <c r="AC504" s="23"/>
      <c r="AD504" s="23"/>
      <c r="AE504" s="23"/>
      <c r="AF504" s="23"/>
      <c r="AG504" s="23"/>
      <c r="AH504" s="23"/>
    </row>
    <row r="505" spans="3:34" ht="15.75" customHeight="1">
      <c r="C505" s="456"/>
      <c r="D505" s="459"/>
      <c r="E505" s="459"/>
      <c r="F505" s="8"/>
      <c r="G505" s="394"/>
      <c r="H505" s="394"/>
      <c r="I505" s="497"/>
      <c r="J505" s="497"/>
      <c r="K505" s="394"/>
      <c r="L505" s="497"/>
      <c r="M505" s="497"/>
      <c r="N505" s="394"/>
      <c r="O505" s="394"/>
      <c r="P505" s="394"/>
      <c r="Q505" s="394"/>
      <c r="R505" s="394"/>
      <c r="S505" s="394"/>
      <c r="T505" s="394"/>
      <c r="U505" s="394"/>
      <c r="V505" s="394"/>
      <c r="W505" s="394"/>
      <c r="X505" s="394"/>
      <c r="Y505" s="23"/>
      <c r="Z505" s="23"/>
      <c r="AA505" s="23"/>
      <c r="AB505" s="23"/>
      <c r="AC505" s="23"/>
      <c r="AD505" s="23"/>
      <c r="AE505" s="23"/>
      <c r="AF505" s="23"/>
      <c r="AG505" s="23"/>
      <c r="AH505" s="23"/>
    </row>
    <row r="506" spans="3:34" ht="15.75" customHeight="1">
      <c r="C506" s="456"/>
      <c r="D506" s="459"/>
      <c r="E506" s="459"/>
      <c r="F506" s="8"/>
      <c r="G506" s="394"/>
      <c r="H506" s="394"/>
      <c r="I506" s="497"/>
      <c r="J506" s="497"/>
      <c r="K506" s="394"/>
      <c r="L506" s="497"/>
      <c r="M506" s="497"/>
      <c r="N506" s="394"/>
      <c r="O506" s="394"/>
      <c r="P506" s="394"/>
      <c r="Q506" s="394"/>
      <c r="R506" s="394"/>
      <c r="S506" s="394"/>
      <c r="T506" s="394"/>
      <c r="U506" s="394"/>
      <c r="V506" s="394"/>
      <c r="W506" s="394"/>
      <c r="X506" s="394"/>
      <c r="Y506" s="23"/>
      <c r="Z506" s="23"/>
      <c r="AA506" s="23"/>
      <c r="AB506" s="23"/>
      <c r="AC506" s="23"/>
      <c r="AD506" s="23"/>
      <c r="AE506" s="23"/>
      <c r="AF506" s="23"/>
      <c r="AG506" s="23"/>
      <c r="AH506" s="23"/>
    </row>
    <row r="507" spans="3:34" ht="15.75" customHeight="1">
      <c r="C507" s="456"/>
      <c r="D507" s="459"/>
      <c r="E507" s="459"/>
      <c r="F507" s="8"/>
      <c r="G507" s="394"/>
      <c r="H507" s="394"/>
      <c r="I507" s="497"/>
      <c r="J507" s="497"/>
      <c r="K507" s="394"/>
      <c r="L507" s="497"/>
      <c r="M507" s="497"/>
      <c r="N507" s="394"/>
      <c r="O507" s="394"/>
      <c r="P507" s="394"/>
      <c r="Q507" s="394"/>
      <c r="R507" s="394"/>
      <c r="S507" s="394"/>
      <c r="T507" s="394"/>
      <c r="U507" s="394"/>
      <c r="V507" s="394"/>
      <c r="W507" s="394"/>
      <c r="X507" s="394"/>
      <c r="Y507" s="23"/>
      <c r="Z507" s="23"/>
      <c r="AA507" s="23"/>
      <c r="AB507" s="23"/>
      <c r="AC507" s="23"/>
      <c r="AD507" s="23"/>
      <c r="AE507" s="23"/>
      <c r="AF507" s="23"/>
      <c r="AG507" s="23"/>
      <c r="AH507" s="23"/>
    </row>
    <row r="508" spans="3:34" ht="15.75" customHeight="1">
      <c r="C508" s="456"/>
      <c r="D508" s="459"/>
      <c r="E508" s="459"/>
      <c r="F508" s="8"/>
      <c r="G508" s="394"/>
      <c r="H508" s="394"/>
      <c r="I508" s="497"/>
      <c r="J508" s="497"/>
      <c r="K508" s="394"/>
      <c r="L508" s="497"/>
      <c r="M508" s="497"/>
      <c r="N508" s="394"/>
      <c r="O508" s="394"/>
      <c r="P508" s="394"/>
      <c r="Q508" s="394"/>
      <c r="R508" s="394"/>
      <c r="S508" s="394"/>
      <c r="T508" s="394"/>
      <c r="U508" s="394"/>
      <c r="V508" s="394"/>
      <c r="W508" s="394"/>
      <c r="X508" s="394"/>
      <c r="Y508" s="23"/>
      <c r="Z508" s="23"/>
      <c r="AA508" s="23"/>
      <c r="AB508" s="23"/>
      <c r="AC508" s="23"/>
      <c r="AD508" s="23"/>
      <c r="AE508" s="23"/>
      <c r="AF508" s="23"/>
      <c r="AG508" s="23"/>
      <c r="AH508" s="23"/>
    </row>
    <row r="509" spans="3:34" ht="15.75" customHeight="1">
      <c r="C509" s="456"/>
      <c r="D509" s="459"/>
      <c r="E509" s="459"/>
      <c r="F509" s="8"/>
      <c r="G509" s="394"/>
      <c r="H509" s="394"/>
      <c r="I509" s="497"/>
      <c r="J509" s="497"/>
      <c r="K509" s="394"/>
      <c r="L509" s="497"/>
      <c r="M509" s="497"/>
      <c r="N509" s="394"/>
      <c r="O509" s="394"/>
      <c r="P509" s="394"/>
      <c r="Q509" s="394"/>
      <c r="R509" s="394"/>
      <c r="S509" s="394"/>
      <c r="T509" s="394"/>
      <c r="U509" s="394"/>
      <c r="V509" s="394"/>
      <c r="W509" s="394"/>
      <c r="X509" s="394"/>
      <c r="Y509" s="23"/>
      <c r="Z509" s="23"/>
      <c r="AA509" s="23"/>
      <c r="AB509" s="23"/>
      <c r="AC509" s="23"/>
      <c r="AD509" s="23"/>
      <c r="AE509" s="23"/>
      <c r="AF509" s="23"/>
      <c r="AG509" s="23"/>
      <c r="AH509" s="23"/>
    </row>
    <row r="510" spans="3:34" ht="15.75" customHeight="1">
      <c r="C510" s="456"/>
      <c r="D510" s="459"/>
      <c r="E510" s="459"/>
      <c r="F510" s="8"/>
      <c r="G510" s="394"/>
      <c r="H510" s="394"/>
      <c r="I510" s="497"/>
      <c r="J510" s="497"/>
      <c r="K510" s="394"/>
      <c r="L510" s="497"/>
      <c r="M510" s="497"/>
      <c r="N510" s="394"/>
      <c r="O510" s="394"/>
      <c r="P510" s="394"/>
      <c r="Q510" s="394"/>
      <c r="R510" s="394"/>
      <c r="S510" s="394"/>
      <c r="T510" s="394"/>
      <c r="U510" s="394"/>
      <c r="V510" s="394"/>
      <c r="W510" s="394"/>
      <c r="X510" s="394"/>
      <c r="Y510" s="23"/>
      <c r="Z510" s="23"/>
      <c r="AA510" s="23"/>
      <c r="AB510" s="23"/>
      <c r="AC510" s="23"/>
      <c r="AD510" s="23"/>
      <c r="AE510" s="23"/>
      <c r="AF510" s="23"/>
      <c r="AG510" s="23"/>
      <c r="AH510" s="23"/>
    </row>
    <row r="511" spans="3:34" ht="15.75" customHeight="1">
      <c r="C511" s="456"/>
      <c r="D511" s="459"/>
      <c r="E511" s="459"/>
      <c r="F511" s="8"/>
      <c r="G511" s="394"/>
      <c r="H511" s="394"/>
      <c r="I511" s="497"/>
      <c r="J511" s="497"/>
      <c r="K511" s="394"/>
      <c r="L511" s="497"/>
      <c r="M511" s="497"/>
      <c r="N511" s="394"/>
      <c r="O511" s="394"/>
      <c r="P511" s="394"/>
      <c r="Q511" s="394"/>
      <c r="R511" s="394"/>
      <c r="S511" s="394"/>
      <c r="T511" s="394"/>
      <c r="U511" s="394"/>
      <c r="V511" s="394"/>
      <c r="W511" s="394"/>
      <c r="X511" s="394"/>
      <c r="Y511" s="23"/>
      <c r="Z511" s="23"/>
      <c r="AA511" s="23"/>
      <c r="AB511" s="23"/>
      <c r="AC511" s="23"/>
      <c r="AD511" s="23"/>
      <c r="AE511" s="23"/>
      <c r="AF511" s="23"/>
      <c r="AG511" s="23"/>
      <c r="AH511" s="23"/>
    </row>
    <row r="512" spans="3:34" ht="15.75" customHeight="1">
      <c r="C512" s="456"/>
      <c r="D512" s="459"/>
      <c r="E512" s="459"/>
      <c r="F512" s="8"/>
      <c r="G512" s="394"/>
      <c r="H512" s="394"/>
      <c r="I512" s="497"/>
      <c r="J512" s="497"/>
      <c r="K512" s="394"/>
      <c r="L512" s="497"/>
      <c r="M512" s="497"/>
      <c r="N512" s="394"/>
      <c r="O512" s="394"/>
      <c r="P512" s="394"/>
      <c r="Q512" s="394"/>
      <c r="R512" s="394"/>
      <c r="S512" s="394"/>
      <c r="T512" s="394"/>
      <c r="U512" s="394"/>
      <c r="V512" s="394"/>
      <c r="W512" s="394"/>
      <c r="X512" s="394"/>
      <c r="Y512" s="23"/>
      <c r="Z512" s="23"/>
      <c r="AA512" s="23"/>
      <c r="AB512" s="23"/>
      <c r="AC512" s="23"/>
      <c r="AD512" s="23"/>
      <c r="AE512" s="23"/>
      <c r="AF512" s="23"/>
      <c r="AG512" s="23"/>
      <c r="AH512" s="23"/>
    </row>
    <row r="513" spans="3:34" ht="15.75" customHeight="1">
      <c r="C513" s="456"/>
      <c r="D513" s="459"/>
      <c r="E513" s="459"/>
      <c r="F513" s="8"/>
      <c r="G513" s="394"/>
      <c r="H513" s="394"/>
      <c r="I513" s="497"/>
      <c r="J513" s="497"/>
      <c r="K513" s="394"/>
      <c r="L513" s="497"/>
      <c r="M513" s="497"/>
      <c r="N513" s="394"/>
      <c r="O513" s="394"/>
      <c r="P513" s="394"/>
      <c r="Q513" s="394"/>
      <c r="R513" s="394"/>
      <c r="S513" s="394"/>
      <c r="T513" s="394"/>
      <c r="U513" s="394"/>
      <c r="V513" s="394"/>
      <c r="W513" s="394"/>
      <c r="X513" s="394"/>
      <c r="Y513" s="23"/>
      <c r="Z513" s="23"/>
      <c r="AA513" s="23"/>
      <c r="AB513" s="23"/>
      <c r="AC513" s="23"/>
      <c r="AD513" s="23"/>
      <c r="AE513" s="23"/>
      <c r="AF513" s="23"/>
      <c r="AG513" s="23"/>
      <c r="AH513" s="23"/>
    </row>
    <row r="514" spans="3:34" ht="15.75" customHeight="1">
      <c r="C514" s="456"/>
      <c r="D514" s="459"/>
      <c r="E514" s="459"/>
      <c r="F514" s="8"/>
      <c r="G514" s="394"/>
      <c r="H514" s="394"/>
      <c r="I514" s="497"/>
      <c r="J514" s="497"/>
      <c r="K514" s="394"/>
      <c r="L514" s="497"/>
      <c r="M514" s="497"/>
      <c r="N514" s="394"/>
      <c r="O514" s="394"/>
      <c r="P514" s="394"/>
      <c r="Q514" s="394"/>
      <c r="R514" s="394"/>
      <c r="S514" s="394"/>
      <c r="T514" s="394"/>
      <c r="U514" s="394"/>
      <c r="V514" s="394"/>
      <c r="W514" s="394"/>
      <c r="X514" s="394"/>
      <c r="Y514" s="23"/>
      <c r="Z514" s="23"/>
      <c r="AA514" s="23"/>
      <c r="AB514" s="23"/>
      <c r="AC514" s="23"/>
      <c r="AD514" s="23"/>
      <c r="AE514" s="23"/>
      <c r="AF514" s="23"/>
      <c r="AG514" s="23"/>
      <c r="AH514" s="23"/>
    </row>
    <row r="515" spans="3:34" ht="15.75" customHeight="1">
      <c r="C515" s="456"/>
      <c r="D515" s="459"/>
      <c r="E515" s="459"/>
      <c r="F515" s="8"/>
      <c r="G515" s="394"/>
      <c r="H515" s="394"/>
      <c r="I515" s="497"/>
      <c r="J515" s="497"/>
      <c r="K515" s="394"/>
      <c r="L515" s="497"/>
      <c r="M515" s="497"/>
      <c r="N515" s="394"/>
      <c r="O515" s="394"/>
      <c r="P515" s="394"/>
      <c r="Q515" s="394"/>
      <c r="R515" s="394"/>
      <c r="S515" s="394"/>
      <c r="T515" s="394"/>
      <c r="U515" s="394"/>
      <c r="V515" s="394"/>
      <c r="W515" s="394"/>
      <c r="X515" s="394"/>
      <c r="Y515" s="23"/>
      <c r="Z515" s="23"/>
      <c r="AA515" s="23"/>
      <c r="AB515" s="23"/>
      <c r="AC515" s="23"/>
      <c r="AD515" s="23"/>
      <c r="AE515" s="23"/>
      <c r="AF515" s="23"/>
      <c r="AG515" s="23"/>
      <c r="AH515" s="23"/>
    </row>
    <row r="516" spans="3:34" ht="15.75" customHeight="1">
      <c r="C516" s="456"/>
      <c r="D516" s="459"/>
      <c r="E516" s="459"/>
      <c r="F516" s="8"/>
      <c r="G516" s="394"/>
      <c r="H516" s="394"/>
      <c r="I516" s="497"/>
      <c r="J516" s="497"/>
      <c r="K516" s="394"/>
      <c r="L516" s="497"/>
      <c r="M516" s="497"/>
      <c r="N516" s="394"/>
      <c r="O516" s="394"/>
      <c r="P516" s="394"/>
      <c r="Q516" s="394"/>
      <c r="R516" s="394"/>
      <c r="S516" s="394"/>
      <c r="T516" s="394"/>
      <c r="U516" s="394"/>
      <c r="V516" s="394"/>
      <c r="W516" s="394"/>
      <c r="X516" s="394"/>
      <c r="Y516" s="23"/>
      <c r="Z516" s="23"/>
      <c r="AA516" s="23"/>
      <c r="AB516" s="23"/>
      <c r="AC516" s="23"/>
      <c r="AD516" s="23"/>
      <c r="AE516" s="23"/>
      <c r="AF516" s="23"/>
      <c r="AG516" s="23"/>
      <c r="AH516" s="23"/>
    </row>
    <row r="517" spans="3:34" ht="15.75" customHeight="1">
      <c r="C517" s="456"/>
      <c r="D517" s="459"/>
      <c r="E517" s="459"/>
      <c r="F517" s="8"/>
      <c r="G517" s="394"/>
      <c r="H517" s="394"/>
      <c r="I517" s="497"/>
      <c r="J517" s="497"/>
      <c r="K517" s="394"/>
      <c r="L517" s="497"/>
      <c r="M517" s="497"/>
      <c r="N517" s="394"/>
      <c r="O517" s="394"/>
      <c r="P517" s="394"/>
      <c r="Q517" s="394"/>
      <c r="R517" s="394"/>
      <c r="S517" s="394"/>
      <c r="T517" s="394"/>
      <c r="U517" s="394"/>
      <c r="V517" s="394"/>
      <c r="W517" s="394"/>
      <c r="X517" s="394"/>
      <c r="Y517" s="23"/>
      <c r="Z517" s="23"/>
      <c r="AA517" s="23"/>
      <c r="AB517" s="23"/>
      <c r="AC517" s="23"/>
      <c r="AD517" s="23"/>
      <c r="AE517" s="23"/>
      <c r="AF517" s="23"/>
      <c r="AG517" s="23"/>
      <c r="AH517" s="23"/>
    </row>
    <row r="518" spans="3:34" ht="15.75" customHeight="1">
      <c r="C518" s="456"/>
      <c r="D518" s="459"/>
      <c r="E518" s="459"/>
      <c r="F518" s="8"/>
      <c r="G518" s="394"/>
      <c r="H518" s="394"/>
      <c r="I518" s="497"/>
      <c r="J518" s="497"/>
      <c r="K518" s="394"/>
      <c r="L518" s="497"/>
      <c r="M518" s="497"/>
      <c r="N518" s="394"/>
      <c r="O518" s="394"/>
      <c r="P518" s="394"/>
      <c r="Q518" s="394"/>
      <c r="R518" s="394"/>
      <c r="S518" s="394"/>
      <c r="T518" s="394"/>
      <c r="U518" s="394"/>
      <c r="V518" s="394"/>
      <c r="W518" s="394"/>
      <c r="X518" s="394"/>
      <c r="Y518" s="23"/>
      <c r="Z518" s="23"/>
      <c r="AA518" s="23"/>
      <c r="AB518" s="23"/>
      <c r="AC518" s="23"/>
      <c r="AD518" s="23"/>
      <c r="AE518" s="23"/>
      <c r="AF518" s="23"/>
      <c r="AG518" s="23"/>
      <c r="AH518" s="23"/>
    </row>
    <row r="519" spans="3:34" ht="15.75" customHeight="1">
      <c r="C519" s="456"/>
      <c r="D519" s="459"/>
      <c r="E519" s="459"/>
      <c r="F519" s="8"/>
      <c r="G519" s="394"/>
      <c r="H519" s="394"/>
      <c r="I519" s="497"/>
      <c r="J519" s="497"/>
      <c r="K519" s="394"/>
      <c r="L519" s="497"/>
      <c r="M519" s="497"/>
      <c r="N519" s="394"/>
      <c r="O519" s="394"/>
      <c r="P519" s="394"/>
      <c r="Q519" s="394"/>
      <c r="R519" s="394"/>
      <c r="S519" s="394"/>
      <c r="T519" s="394"/>
      <c r="U519" s="394"/>
      <c r="V519" s="394"/>
      <c r="W519" s="394"/>
      <c r="X519" s="394"/>
      <c r="Y519" s="23"/>
      <c r="Z519" s="23"/>
      <c r="AA519" s="23"/>
      <c r="AB519" s="23"/>
      <c r="AC519" s="23"/>
      <c r="AD519" s="23"/>
      <c r="AE519" s="23"/>
      <c r="AF519" s="23"/>
      <c r="AG519" s="23"/>
      <c r="AH519" s="23"/>
    </row>
    <row r="520" spans="3:34" ht="15.75" customHeight="1">
      <c r="C520" s="456"/>
      <c r="D520" s="459"/>
      <c r="E520" s="459"/>
      <c r="F520" s="8"/>
      <c r="G520" s="394"/>
      <c r="H520" s="394"/>
      <c r="I520" s="497"/>
      <c r="J520" s="497"/>
      <c r="K520" s="394"/>
      <c r="L520" s="497"/>
      <c r="M520" s="497"/>
      <c r="N520" s="394"/>
      <c r="O520" s="394"/>
      <c r="P520" s="394"/>
      <c r="Q520" s="394"/>
      <c r="R520" s="394"/>
      <c r="S520" s="394"/>
      <c r="T520" s="394"/>
      <c r="U520" s="394"/>
      <c r="V520" s="394"/>
      <c r="W520" s="394"/>
      <c r="X520" s="394"/>
      <c r="Y520" s="23"/>
      <c r="Z520" s="23"/>
      <c r="AA520" s="23"/>
      <c r="AB520" s="23"/>
      <c r="AC520" s="23"/>
      <c r="AD520" s="23"/>
      <c r="AE520" s="23"/>
      <c r="AF520" s="23"/>
      <c r="AG520" s="23"/>
      <c r="AH520" s="23"/>
    </row>
    <row r="521" spans="3:34" ht="15.75" customHeight="1">
      <c r="C521" s="456"/>
      <c r="D521" s="459"/>
      <c r="E521" s="459"/>
      <c r="F521" s="8"/>
      <c r="G521" s="394"/>
      <c r="H521" s="394"/>
      <c r="I521" s="497"/>
      <c r="J521" s="497"/>
      <c r="K521" s="394"/>
      <c r="L521" s="497"/>
      <c r="M521" s="497"/>
      <c r="N521" s="394"/>
      <c r="O521" s="394"/>
      <c r="P521" s="394"/>
      <c r="Q521" s="394"/>
      <c r="R521" s="394"/>
      <c r="S521" s="394"/>
      <c r="T521" s="394"/>
      <c r="U521" s="394"/>
      <c r="V521" s="394"/>
      <c r="W521" s="394"/>
      <c r="X521" s="394"/>
      <c r="Y521" s="23"/>
      <c r="Z521" s="23"/>
      <c r="AA521" s="23"/>
      <c r="AB521" s="23"/>
      <c r="AC521" s="23"/>
      <c r="AD521" s="23"/>
      <c r="AE521" s="23"/>
      <c r="AF521" s="23"/>
      <c r="AG521" s="23"/>
      <c r="AH521" s="23"/>
    </row>
    <row r="522" spans="3:34" ht="15.75" customHeight="1">
      <c r="C522" s="456"/>
      <c r="D522" s="459"/>
      <c r="E522" s="459"/>
      <c r="F522" s="8"/>
      <c r="G522" s="394"/>
      <c r="H522" s="394"/>
      <c r="I522" s="497"/>
      <c r="J522" s="497"/>
      <c r="K522" s="394"/>
      <c r="L522" s="497"/>
      <c r="M522" s="497"/>
      <c r="N522" s="394"/>
      <c r="O522" s="394"/>
      <c r="P522" s="394"/>
      <c r="Q522" s="394"/>
      <c r="R522" s="394"/>
      <c r="S522" s="394"/>
      <c r="T522" s="394"/>
      <c r="U522" s="394"/>
      <c r="V522" s="394"/>
      <c r="W522" s="394"/>
      <c r="X522" s="394"/>
      <c r="Y522" s="23"/>
      <c r="Z522" s="23"/>
      <c r="AA522" s="23"/>
      <c r="AB522" s="23"/>
      <c r="AC522" s="23"/>
      <c r="AD522" s="23"/>
      <c r="AE522" s="23"/>
      <c r="AF522" s="23"/>
      <c r="AG522" s="23"/>
      <c r="AH522" s="23"/>
    </row>
    <row r="523" spans="3:34" ht="15.75" customHeight="1">
      <c r="C523" s="456"/>
      <c r="D523" s="459"/>
      <c r="E523" s="459"/>
      <c r="F523" s="8"/>
      <c r="G523" s="394"/>
      <c r="H523" s="394"/>
      <c r="I523" s="497"/>
      <c r="J523" s="497"/>
      <c r="K523" s="394"/>
      <c r="L523" s="497"/>
      <c r="M523" s="497"/>
      <c r="N523" s="394"/>
      <c r="O523" s="394"/>
      <c r="P523" s="394"/>
      <c r="Q523" s="394"/>
      <c r="R523" s="394"/>
      <c r="S523" s="394"/>
      <c r="T523" s="394"/>
      <c r="U523" s="394"/>
      <c r="V523" s="394"/>
      <c r="W523" s="394"/>
      <c r="X523" s="394"/>
      <c r="Y523" s="23"/>
      <c r="Z523" s="23"/>
      <c r="AA523" s="23"/>
      <c r="AB523" s="23"/>
      <c r="AC523" s="23"/>
      <c r="AD523" s="23"/>
      <c r="AE523" s="23"/>
      <c r="AF523" s="23"/>
      <c r="AG523" s="23"/>
      <c r="AH523" s="23"/>
    </row>
    <row r="524" spans="3:34" ht="15.75" customHeight="1">
      <c r="C524" s="456"/>
      <c r="D524" s="459"/>
      <c r="E524" s="459"/>
      <c r="F524" s="8"/>
      <c r="G524" s="394"/>
      <c r="H524" s="394"/>
      <c r="I524" s="497"/>
      <c r="J524" s="497"/>
      <c r="K524" s="394"/>
      <c r="L524" s="497"/>
      <c r="M524" s="497"/>
      <c r="N524" s="394"/>
      <c r="O524" s="394"/>
      <c r="P524" s="394"/>
      <c r="Q524" s="394"/>
      <c r="R524" s="394"/>
      <c r="S524" s="394"/>
      <c r="T524" s="394"/>
      <c r="U524" s="394"/>
      <c r="V524" s="394"/>
      <c r="W524" s="394"/>
      <c r="X524" s="394"/>
      <c r="Y524" s="23"/>
      <c r="Z524" s="23"/>
      <c r="AA524" s="23"/>
      <c r="AB524" s="23"/>
      <c r="AC524" s="23"/>
      <c r="AD524" s="23"/>
      <c r="AE524" s="23"/>
      <c r="AF524" s="23"/>
      <c r="AG524" s="23"/>
      <c r="AH524" s="23"/>
    </row>
    <row r="525" spans="3:34" ht="15.75" customHeight="1">
      <c r="C525" s="456"/>
      <c r="D525" s="459"/>
      <c r="E525" s="459"/>
      <c r="F525" s="8"/>
      <c r="G525" s="394"/>
      <c r="H525" s="394"/>
      <c r="I525" s="497"/>
      <c r="J525" s="497"/>
      <c r="K525" s="394"/>
      <c r="L525" s="497"/>
      <c r="M525" s="497"/>
      <c r="N525" s="394"/>
      <c r="O525" s="394"/>
      <c r="P525" s="394"/>
      <c r="Q525" s="394"/>
      <c r="R525" s="394"/>
      <c r="S525" s="394"/>
      <c r="T525" s="394"/>
      <c r="U525" s="394"/>
      <c r="V525" s="394"/>
      <c r="W525" s="394"/>
      <c r="X525" s="394"/>
      <c r="Y525" s="23"/>
      <c r="Z525" s="23"/>
      <c r="AA525" s="23"/>
      <c r="AB525" s="23"/>
      <c r="AC525" s="23"/>
      <c r="AD525" s="23"/>
      <c r="AE525" s="23"/>
      <c r="AF525" s="23"/>
      <c r="AG525" s="23"/>
      <c r="AH525" s="23"/>
    </row>
    <row r="526" spans="3:34" ht="15.75" customHeight="1">
      <c r="C526" s="456"/>
      <c r="D526" s="459"/>
      <c r="E526" s="459"/>
      <c r="F526" s="8"/>
      <c r="G526" s="394"/>
      <c r="H526" s="394"/>
      <c r="I526" s="497"/>
      <c r="J526" s="497"/>
      <c r="K526" s="394"/>
      <c r="L526" s="497"/>
      <c r="M526" s="497"/>
      <c r="N526" s="394"/>
      <c r="O526" s="394"/>
      <c r="P526" s="394"/>
      <c r="Q526" s="394"/>
      <c r="R526" s="394"/>
      <c r="S526" s="394"/>
      <c r="T526" s="394"/>
      <c r="U526" s="394"/>
      <c r="V526" s="394"/>
      <c r="W526" s="394"/>
      <c r="X526" s="394"/>
      <c r="Y526" s="23"/>
      <c r="Z526" s="23"/>
      <c r="AA526" s="23"/>
      <c r="AB526" s="23"/>
      <c r="AC526" s="23"/>
      <c r="AD526" s="23"/>
      <c r="AE526" s="23"/>
      <c r="AF526" s="23"/>
      <c r="AG526" s="23"/>
      <c r="AH526" s="23"/>
    </row>
    <row r="527" spans="3:34" ht="15.75" customHeight="1">
      <c r="C527" s="456"/>
      <c r="D527" s="459"/>
      <c r="E527" s="459"/>
      <c r="F527" s="8"/>
      <c r="G527" s="394"/>
      <c r="H527" s="394"/>
      <c r="I527" s="497"/>
      <c r="J527" s="497"/>
      <c r="K527" s="394"/>
      <c r="L527" s="497"/>
      <c r="M527" s="497"/>
      <c r="N527" s="394"/>
      <c r="O527" s="394"/>
      <c r="P527" s="394"/>
      <c r="Q527" s="394"/>
      <c r="R527" s="394"/>
      <c r="S527" s="394"/>
      <c r="T527" s="394"/>
      <c r="U527" s="394"/>
      <c r="V527" s="394"/>
      <c r="W527" s="394"/>
      <c r="X527" s="394"/>
      <c r="Y527" s="23"/>
      <c r="Z527" s="23"/>
      <c r="AA527" s="23"/>
      <c r="AB527" s="23"/>
      <c r="AC527" s="23"/>
      <c r="AD527" s="23"/>
      <c r="AE527" s="23"/>
      <c r="AF527" s="23"/>
      <c r="AG527" s="23"/>
      <c r="AH527" s="23"/>
    </row>
    <row r="528" spans="3:34" ht="15.75" customHeight="1">
      <c r="C528" s="456"/>
      <c r="D528" s="459"/>
      <c r="E528" s="459"/>
      <c r="F528" s="8"/>
      <c r="G528" s="394"/>
      <c r="H528" s="394"/>
      <c r="I528" s="497"/>
      <c r="J528" s="497"/>
      <c r="K528" s="394"/>
      <c r="L528" s="497"/>
      <c r="M528" s="497"/>
      <c r="N528" s="394"/>
      <c r="O528" s="394"/>
      <c r="P528" s="394"/>
      <c r="Q528" s="394"/>
      <c r="R528" s="394"/>
      <c r="S528" s="394"/>
      <c r="T528" s="394"/>
      <c r="U528" s="394"/>
      <c r="V528" s="394"/>
      <c r="W528" s="394"/>
      <c r="X528" s="394"/>
      <c r="Y528" s="23"/>
      <c r="Z528" s="23"/>
      <c r="AA528" s="23"/>
      <c r="AB528" s="23"/>
      <c r="AC528" s="23"/>
      <c r="AD528" s="23"/>
      <c r="AE528" s="23"/>
      <c r="AF528" s="23"/>
      <c r="AG528" s="23"/>
      <c r="AH528" s="23"/>
    </row>
    <row r="529" spans="3:34" ht="15.75" customHeight="1">
      <c r="C529" s="456"/>
      <c r="D529" s="459"/>
      <c r="E529" s="459"/>
      <c r="F529" s="8"/>
      <c r="G529" s="394"/>
      <c r="H529" s="394"/>
      <c r="I529" s="497"/>
      <c r="J529" s="497"/>
      <c r="K529" s="394"/>
      <c r="L529" s="497"/>
      <c r="M529" s="497"/>
      <c r="N529" s="394"/>
      <c r="O529" s="394"/>
      <c r="P529" s="394"/>
      <c r="Q529" s="394"/>
      <c r="R529" s="394"/>
      <c r="S529" s="394"/>
      <c r="T529" s="394"/>
      <c r="U529" s="394"/>
      <c r="V529" s="394"/>
      <c r="W529" s="394"/>
      <c r="X529" s="394"/>
      <c r="Y529" s="23"/>
      <c r="Z529" s="23"/>
      <c r="AA529" s="23"/>
      <c r="AB529" s="23"/>
      <c r="AC529" s="23"/>
      <c r="AD529" s="23"/>
      <c r="AE529" s="23"/>
      <c r="AF529" s="23"/>
      <c r="AG529" s="23"/>
      <c r="AH529" s="23"/>
    </row>
    <row r="530" spans="3:34" ht="15.75" customHeight="1">
      <c r="C530" s="456"/>
      <c r="D530" s="459"/>
      <c r="E530" s="459"/>
      <c r="F530" s="8"/>
      <c r="G530" s="394"/>
      <c r="H530" s="394"/>
      <c r="I530" s="497"/>
      <c r="J530" s="497"/>
      <c r="K530" s="394"/>
      <c r="L530" s="497"/>
      <c r="M530" s="497"/>
      <c r="N530" s="394"/>
      <c r="O530" s="394"/>
      <c r="P530" s="394"/>
      <c r="Q530" s="394"/>
      <c r="R530" s="394"/>
      <c r="S530" s="394"/>
      <c r="T530" s="394"/>
      <c r="U530" s="394"/>
      <c r="V530" s="394"/>
      <c r="W530" s="394"/>
      <c r="X530" s="394"/>
      <c r="Y530" s="23"/>
      <c r="Z530" s="23"/>
      <c r="AA530" s="23"/>
      <c r="AB530" s="23"/>
      <c r="AC530" s="23"/>
      <c r="AD530" s="23"/>
      <c r="AE530" s="23"/>
      <c r="AF530" s="23"/>
      <c r="AG530" s="23"/>
      <c r="AH530" s="23"/>
    </row>
    <row r="531" spans="3:34" ht="15.75" customHeight="1">
      <c r="C531" s="456"/>
      <c r="D531" s="459"/>
      <c r="E531" s="459"/>
      <c r="F531" s="8"/>
      <c r="G531" s="394"/>
      <c r="H531" s="394"/>
      <c r="I531" s="497"/>
      <c r="J531" s="497"/>
      <c r="K531" s="394"/>
      <c r="L531" s="497"/>
      <c r="M531" s="497"/>
      <c r="N531" s="394"/>
      <c r="O531" s="394"/>
      <c r="P531" s="394"/>
      <c r="Q531" s="394"/>
      <c r="R531" s="394"/>
      <c r="S531" s="394"/>
      <c r="T531" s="394"/>
      <c r="U531" s="394"/>
      <c r="V531" s="394"/>
      <c r="W531" s="394"/>
      <c r="X531" s="394"/>
      <c r="Y531" s="23"/>
      <c r="Z531" s="23"/>
      <c r="AA531" s="23"/>
      <c r="AB531" s="23"/>
      <c r="AC531" s="23"/>
      <c r="AD531" s="23"/>
      <c r="AE531" s="23"/>
      <c r="AF531" s="23"/>
      <c r="AG531" s="23"/>
      <c r="AH531" s="23"/>
    </row>
    <row r="532" spans="3:34" ht="15.75" customHeight="1">
      <c r="C532" s="456"/>
      <c r="D532" s="459"/>
      <c r="E532" s="459"/>
      <c r="F532" s="8"/>
      <c r="G532" s="394"/>
      <c r="H532" s="394"/>
      <c r="I532" s="497"/>
      <c r="J532" s="497"/>
      <c r="K532" s="394"/>
      <c r="L532" s="497"/>
      <c r="M532" s="497"/>
      <c r="N532" s="394"/>
      <c r="O532" s="394"/>
      <c r="P532" s="394"/>
      <c r="Q532" s="394"/>
      <c r="R532" s="394"/>
      <c r="S532" s="394"/>
      <c r="T532" s="394"/>
      <c r="U532" s="394"/>
      <c r="V532" s="394"/>
      <c r="W532" s="394"/>
      <c r="X532" s="394"/>
      <c r="Y532" s="23"/>
      <c r="Z532" s="23"/>
      <c r="AA532" s="23"/>
      <c r="AB532" s="23"/>
      <c r="AC532" s="23"/>
      <c r="AD532" s="23"/>
      <c r="AE532" s="23"/>
      <c r="AF532" s="23"/>
      <c r="AG532" s="23"/>
      <c r="AH532" s="23"/>
    </row>
    <row r="533" spans="3:34" ht="15.75" customHeight="1">
      <c r="C533" s="456"/>
      <c r="D533" s="459"/>
      <c r="E533" s="459"/>
      <c r="F533" s="8"/>
      <c r="G533" s="394"/>
      <c r="H533" s="394"/>
      <c r="I533" s="497"/>
      <c r="J533" s="497"/>
      <c r="K533" s="394"/>
      <c r="L533" s="497"/>
      <c r="M533" s="497"/>
      <c r="N533" s="394"/>
      <c r="O533" s="394"/>
      <c r="P533" s="394"/>
      <c r="Q533" s="394"/>
      <c r="R533" s="394"/>
      <c r="S533" s="394"/>
      <c r="T533" s="394"/>
      <c r="U533" s="394"/>
      <c r="V533" s="394"/>
      <c r="W533" s="394"/>
      <c r="X533" s="394"/>
      <c r="Y533" s="23"/>
      <c r="Z533" s="23"/>
      <c r="AA533" s="23"/>
      <c r="AB533" s="23"/>
      <c r="AC533" s="23"/>
      <c r="AD533" s="23"/>
      <c r="AE533" s="23"/>
      <c r="AF533" s="23"/>
      <c r="AG533" s="23"/>
      <c r="AH533" s="23"/>
    </row>
    <row r="534" spans="3:34" ht="15.75" customHeight="1">
      <c r="C534" s="456"/>
      <c r="D534" s="459"/>
      <c r="E534" s="459"/>
      <c r="F534" s="8"/>
      <c r="G534" s="394"/>
      <c r="H534" s="394"/>
      <c r="I534" s="497"/>
      <c r="J534" s="497"/>
      <c r="K534" s="394"/>
      <c r="L534" s="497"/>
      <c r="M534" s="497"/>
      <c r="N534" s="394"/>
      <c r="O534" s="394"/>
      <c r="P534" s="394"/>
      <c r="Q534" s="394"/>
      <c r="R534" s="394"/>
      <c r="S534" s="394"/>
      <c r="T534" s="394"/>
      <c r="U534" s="394"/>
      <c r="V534" s="394"/>
      <c r="W534" s="394"/>
      <c r="X534" s="394"/>
      <c r="Y534" s="23"/>
      <c r="Z534" s="23"/>
      <c r="AA534" s="23"/>
      <c r="AB534" s="23"/>
      <c r="AC534" s="23"/>
      <c r="AD534" s="23"/>
      <c r="AE534" s="23"/>
      <c r="AF534" s="23"/>
      <c r="AG534" s="23"/>
      <c r="AH534" s="23"/>
    </row>
    <row r="535" spans="3:34" ht="15.75" customHeight="1">
      <c r="C535" s="456"/>
      <c r="D535" s="459"/>
      <c r="E535" s="459"/>
      <c r="F535" s="8"/>
      <c r="G535" s="394"/>
      <c r="H535" s="394"/>
      <c r="I535" s="497"/>
      <c r="J535" s="497"/>
      <c r="K535" s="394"/>
      <c r="L535" s="497"/>
      <c r="M535" s="497"/>
      <c r="N535" s="394"/>
      <c r="O535" s="394"/>
      <c r="P535" s="394"/>
      <c r="Q535" s="394"/>
      <c r="R535" s="394"/>
      <c r="S535" s="394"/>
      <c r="T535" s="394"/>
      <c r="U535" s="394"/>
      <c r="V535" s="394"/>
      <c r="W535" s="394"/>
      <c r="X535" s="394"/>
      <c r="Y535" s="23"/>
      <c r="Z535" s="23"/>
      <c r="AA535" s="23"/>
      <c r="AB535" s="23"/>
      <c r="AC535" s="23"/>
      <c r="AD535" s="23"/>
      <c r="AE535" s="23"/>
      <c r="AF535" s="23"/>
      <c r="AG535" s="23"/>
      <c r="AH535" s="23"/>
    </row>
    <row r="536" spans="3:34" ht="15.75" customHeight="1">
      <c r="C536" s="456"/>
      <c r="D536" s="459"/>
      <c r="E536" s="459"/>
      <c r="F536" s="8"/>
      <c r="G536" s="394"/>
      <c r="H536" s="394"/>
      <c r="I536" s="497"/>
      <c r="J536" s="497"/>
      <c r="K536" s="394"/>
      <c r="L536" s="497"/>
      <c r="M536" s="497"/>
      <c r="N536" s="394"/>
      <c r="O536" s="394"/>
      <c r="P536" s="394"/>
      <c r="Q536" s="394"/>
      <c r="R536" s="394"/>
      <c r="S536" s="394"/>
      <c r="T536" s="394"/>
      <c r="U536" s="394"/>
      <c r="V536" s="394"/>
      <c r="W536" s="394"/>
      <c r="X536" s="394"/>
      <c r="Y536" s="23"/>
      <c r="Z536" s="23"/>
      <c r="AA536" s="23"/>
      <c r="AB536" s="23"/>
      <c r="AC536" s="23"/>
      <c r="AD536" s="23"/>
      <c r="AE536" s="23"/>
      <c r="AF536" s="23"/>
      <c r="AG536" s="23"/>
      <c r="AH536" s="23"/>
    </row>
    <row r="537" spans="3:34" ht="15.75" customHeight="1">
      <c r="C537" s="456"/>
      <c r="D537" s="459"/>
      <c r="E537" s="459"/>
      <c r="F537" s="8"/>
      <c r="G537" s="394"/>
      <c r="H537" s="394"/>
      <c r="I537" s="497"/>
      <c r="J537" s="497"/>
      <c r="K537" s="394"/>
      <c r="L537" s="497"/>
      <c r="M537" s="497"/>
      <c r="N537" s="394"/>
      <c r="O537" s="394"/>
      <c r="P537" s="394"/>
      <c r="Q537" s="394"/>
      <c r="R537" s="394"/>
      <c r="S537" s="394"/>
      <c r="T537" s="394"/>
      <c r="U537" s="394"/>
      <c r="V537" s="394"/>
      <c r="W537" s="394"/>
      <c r="X537" s="394"/>
      <c r="Y537" s="23"/>
      <c r="Z537" s="23"/>
      <c r="AA537" s="23"/>
      <c r="AB537" s="23"/>
      <c r="AC537" s="23"/>
      <c r="AD537" s="23"/>
      <c r="AE537" s="23"/>
      <c r="AF537" s="23"/>
      <c r="AG537" s="23"/>
      <c r="AH537" s="23"/>
    </row>
    <row r="538" spans="3:34" ht="15.75" customHeight="1">
      <c r="C538" s="456"/>
      <c r="D538" s="459"/>
      <c r="E538" s="459"/>
      <c r="F538" s="8"/>
      <c r="G538" s="394"/>
      <c r="H538" s="394"/>
      <c r="I538" s="497"/>
      <c r="J538" s="497"/>
      <c r="K538" s="394"/>
      <c r="L538" s="497"/>
      <c r="M538" s="497"/>
      <c r="N538" s="394"/>
      <c r="O538" s="394"/>
      <c r="P538" s="394"/>
      <c r="Q538" s="394"/>
      <c r="R538" s="394"/>
      <c r="S538" s="394"/>
      <c r="T538" s="394"/>
      <c r="U538" s="394"/>
      <c r="V538" s="394"/>
      <c r="W538" s="394"/>
      <c r="X538" s="394"/>
      <c r="Y538" s="23"/>
      <c r="Z538" s="23"/>
      <c r="AA538" s="23"/>
      <c r="AB538" s="23"/>
      <c r="AC538" s="23"/>
      <c r="AD538" s="23"/>
      <c r="AE538" s="23"/>
      <c r="AF538" s="23"/>
      <c r="AG538" s="23"/>
      <c r="AH538" s="23"/>
    </row>
    <row r="539" spans="3:34" ht="15.75" customHeight="1">
      <c r="C539" s="456"/>
      <c r="D539" s="459"/>
      <c r="E539" s="459"/>
      <c r="F539" s="8"/>
      <c r="G539" s="394"/>
      <c r="H539" s="394"/>
      <c r="I539" s="497"/>
      <c r="J539" s="497"/>
      <c r="K539" s="394"/>
      <c r="L539" s="497"/>
      <c r="M539" s="497"/>
      <c r="N539" s="394"/>
      <c r="O539" s="394"/>
      <c r="P539" s="394"/>
      <c r="Q539" s="394"/>
      <c r="R539" s="394"/>
      <c r="S539" s="394"/>
      <c r="T539" s="394"/>
      <c r="U539" s="394"/>
      <c r="V539" s="394"/>
      <c r="W539" s="394"/>
      <c r="X539" s="394"/>
      <c r="Y539" s="23"/>
      <c r="Z539" s="23"/>
      <c r="AA539" s="23"/>
      <c r="AB539" s="23"/>
      <c r="AC539" s="23"/>
      <c r="AD539" s="23"/>
      <c r="AE539" s="23"/>
      <c r="AF539" s="23"/>
      <c r="AG539" s="23"/>
      <c r="AH539" s="23"/>
    </row>
    <row r="540" spans="3:34" ht="15.75" customHeight="1">
      <c r="C540" s="456"/>
      <c r="D540" s="459"/>
      <c r="E540" s="459"/>
      <c r="F540" s="8"/>
      <c r="G540" s="394"/>
      <c r="H540" s="394"/>
      <c r="I540" s="497"/>
      <c r="J540" s="497"/>
      <c r="K540" s="394"/>
      <c r="L540" s="497"/>
      <c r="M540" s="497"/>
      <c r="N540" s="394"/>
      <c r="O540" s="394"/>
      <c r="P540" s="394"/>
      <c r="Q540" s="394"/>
      <c r="R540" s="394"/>
      <c r="S540" s="394"/>
      <c r="T540" s="394"/>
      <c r="U540" s="394"/>
      <c r="V540" s="394"/>
      <c r="W540" s="394"/>
      <c r="X540" s="394"/>
      <c r="Y540" s="23"/>
      <c r="Z540" s="23"/>
      <c r="AA540" s="23"/>
      <c r="AB540" s="23"/>
      <c r="AC540" s="23"/>
      <c r="AD540" s="23"/>
      <c r="AE540" s="23"/>
      <c r="AF540" s="23"/>
      <c r="AG540" s="23"/>
      <c r="AH540" s="23"/>
    </row>
    <row r="541" spans="3:34" ht="15.75" customHeight="1">
      <c r="C541" s="456"/>
      <c r="D541" s="459"/>
      <c r="E541" s="459"/>
      <c r="F541" s="8"/>
      <c r="G541" s="394"/>
      <c r="H541" s="394"/>
      <c r="I541" s="497"/>
      <c r="J541" s="497"/>
      <c r="K541" s="394"/>
      <c r="L541" s="497"/>
      <c r="M541" s="497"/>
      <c r="N541" s="394"/>
      <c r="O541" s="394"/>
      <c r="P541" s="394"/>
      <c r="Q541" s="394"/>
      <c r="R541" s="394"/>
      <c r="S541" s="394"/>
      <c r="T541" s="394"/>
      <c r="U541" s="394"/>
      <c r="V541" s="394"/>
      <c r="W541" s="394"/>
      <c r="X541" s="394"/>
      <c r="Y541" s="23"/>
      <c r="Z541" s="23"/>
      <c r="AA541" s="23"/>
      <c r="AB541" s="23"/>
      <c r="AC541" s="23"/>
      <c r="AD541" s="23"/>
      <c r="AE541" s="23"/>
      <c r="AF541" s="23"/>
      <c r="AG541" s="23"/>
      <c r="AH541" s="23"/>
    </row>
    <row r="542" spans="3:34" ht="15.75" customHeight="1">
      <c r="C542" s="456"/>
      <c r="D542" s="459"/>
      <c r="E542" s="459"/>
      <c r="F542" s="8"/>
      <c r="G542" s="394"/>
      <c r="H542" s="394"/>
      <c r="I542" s="497"/>
      <c r="J542" s="497"/>
      <c r="K542" s="394"/>
      <c r="L542" s="497"/>
      <c r="M542" s="497"/>
      <c r="N542" s="394"/>
      <c r="O542" s="394"/>
      <c r="P542" s="394"/>
      <c r="Q542" s="394"/>
      <c r="R542" s="394"/>
      <c r="S542" s="394"/>
      <c r="T542" s="394"/>
      <c r="U542" s="394"/>
      <c r="V542" s="394"/>
      <c r="W542" s="394"/>
      <c r="X542" s="394"/>
      <c r="Y542" s="23"/>
      <c r="Z542" s="23"/>
      <c r="AA542" s="23"/>
      <c r="AB542" s="23"/>
      <c r="AC542" s="23"/>
      <c r="AD542" s="23"/>
      <c r="AE542" s="23"/>
      <c r="AF542" s="23"/>
      <c r="AG542" s="23"/>
      <c r="AH542" s="23"/>
    </row>
    <row r="543" spans="3:34" ht="15.75" customHeight="1">
      <c r="C543" s="456"/>
      <c r="D543" s="459"/>
      <c r="E543" s="459"/>
      <c r="F543" s="8"/>
      <c r="G543" s="394"/>
      <c r="H543" s="394"/>
      <c r="I543" s="497"/>
      <c r="J543" s="497"/>
      <c r="K543" s="394"/>
      <c r="L543" s="497"/>
      <c r="M543" s="497"/>
      <c r="N543" s="394"/>
      <c r="O543" s="394"/>
      <c r="P543" s="394"/>
      <c r="Q543" s="394"/>
      <c r="R543" s="394"/>
      <c r="S543" s="394"/>
      <c r="T543" s="394"/>
      <c r="U543" s="394"/>
      <c r="V543" s="394"/>
      <c r="W543" s="394"/>
      <c r="X543" s="394"/>
      <c r="Y543" s="23"/>
      <c r="Z543" s="23"/>
      <c r="AA543" s="23"/>
      <c r="AB543" s="23"/>
      <c r="AC543" s="23"/>
      <c r="AD543" s="23"/>
      <c r="AE543" s="23"/>
      <c r="AF543" s="23"/>
      <c r="AG543" s="23"/>
      <c r="AH543" s="23"/>
    </row>
    <row r="544" spans="3:34" ht="15.75" customHeight="1">
      <c r="C544" s="456"/>
      <c r="D544" s="459"/>
      <c r="E544" s="459"/>
      <c r="F544" s="8"/>
      <c r="G544" s="394"/>
      <c r="H544" s="394"/>
      <c r="I544" s="497"/>
      <c r="J544" s="497"/>
      <c r="K544" s="394"/>
      <c r="L544" s="497"/>
      <c r="M544" s="497"/>
      <c r="N544" s="394"/>
      <c r="O544" s="394"/>
      <c r="P544" s="394"/>
      <c r="Q544" s="394"/>
      <c r="R544" s="394"/>
      <c r="S544" s="394"/>
      <c r="T544" s="394"/>
      <c r="U544" s="394"/>
      <c r="V544" s="394"/>
      <c r="W544" s="394"/>
      <c r="X544" s="394"/>
      <c r="Y544" s="23"/>
      <c r="Z544" s="23"/>
      <c r="AA544" s="23"/>
      <c r="AB544" s="23"/>
      <c r="AC544" s="23"/>
      <c r="AD544" s="23"/>
      <c r="AE544" s="23"/>
      <c r="AF544" s="23"/>
      <c r="AG544" s="23"/>
      <c r="AH544" s="23"/>
    </row>
    <row r="545" spans="3:34" ht="15.75" customHeight="1">
      <c r="C545" s="456"/>
      <c r="D545" s="459"/>
      <c r="E545" s="459"/>
      <c r="F545" s="8"/>
      <c r="G545" s="394"/>
      <c r="H545" s="394"/>
      <c r="I545" s="497"/>
      <c r="J545" s="497"/>
      <c r="K545" s="394"/>
      <c r="L545" s="497"/>
      <c r="M545" s="497"/>
      <c r="N545" s="394"/>
      <c r="O545" s="394"/>
      <c r="P545" s="394"/>
      <c r="Q545" s="394"/>
      <c r="R545" s="394"/>
      <c r="S545" s="394"/>
      <c r="T545" s="394"/>
      <c r="U545" s="394"/>
      <c r="V545" s="394"/>
      <c r="W545" s="394"/>
      <c r="X545" s="394"/>
      <c r="Y545" s="23"/>
      <c r="Z545" s="23"/>
      <c r="AA545" s="23"/>
      <c r="AB545" s="23"/>
      <c r="AC545" s="23"/>
      <c r="AD545" s="23"/>
      <c r="AE545" s="23"/>
      <c r="AF545" s="23"/>
      <c r="AG545" s="23"/>
      <c r="AH545" s="23"/>
    </row>
    <row r="546" spans="3:34" ht="15.75" customHeight="1">
      <c r="C546" s="456"/>
      <c r="D546" s="459"/>
      <c r="E546" s="459"/>
      <c r="F546" s="8"/>
      <c r="G546" s="394"/>
      <c r="H546" s="394"/>
      <c r="I546" s="497"/>
      <c r="J546" s="497"/>
      <c r="K546" s="394"/>
      <c r="L546" s="497"/>
      <c r="M546" s="497"/>
      <c r="N546" s="394"/>
      <c r="O546" s="394"/>
      <c r="P546" s="394"/>
      <c r="Q546" s="394"/>
      <c r="R546" s="394"/>
      <c r="S546" s="394"/>
      <c r="T546" s="394"/>
      <c r="U546" s="394"/>
      <c r="V546" s="394"/>
      <c r="W546" s="394"/>
      <c r="X546" s="394"/>
      <c r="Y546" s="23"/>
      <c r="Z546" s="23"/>
      <c r="AA546" s="23"/>
      <c r="AB546" s="23"/>
      <c r="AC546" s="23"/>
      <c r="AD546" s="23"/>
      <c r="AE546" s="23"/>
      <c r="AF546" s="23"/>
      <c r="AG546" s="23"/>
      <c r="AH546" s="23"/>
    </row>
    <row r="547" spans="3:34" ht="15.75" customHeight="1">
      <c r="C547" s="456"/>
      <c r="D547" s="459"/>
      <c r="E547" s="459"/>
      <c r="F547" s="8"/>
      <c r="G547" s="394"/>
      <c r="H547" s="394"/>
      <c r="I547" s="497"/>
      <c r="J547" s="497"/>
      <c r="K547" s="394"/>
      <c r="L547" s="497"/>
      <c r="M547" s="497"/>
      <c r="N547" s="394"/>
      <c r="O547" s="394"/>
      <c r="P547" s="394"/>
      <c r="Q547" s="394"/>
      <c r="R547" s="394"/>
      <c r="S547" s="394"/>
      <c r="T547" s="394"/>
      <c r="U547" s="394"/>
      <c r="V547" s="394"/>
      <c r="W547" s="394"/>
      <c r="X547" s="394"/>
      <c r="Y547" s="23"/>
      <c r="Z547" s="23"/>
      <c r="AA547" s="23"/>
      <c r="AB547" s="23"/>
      <c r="AC547" s="23"/>
      <c r="AD547" s="23"/>
      <c r="AE547" s="23"/>
      <c r="AF547" s="23"/>
      <c r="AG547" s="23"/>
      <c r="AH547" s="23"/>
    </row>
    <row r="548" spans="3:34" ht="15.75" customHeight="1">
      <c r="C548" s="456"/>
      <c r="D548" s="459"/>
      <c r="E548" s="459"/>
      <c r="F548" s="8"/>
      <c r="G548" s="394"/>
      <c r="H548" s="394"/>
      <c r="I548" s="497"/>
      <c r="J548" s="497"/>
      <c r="K548" s="394"/>
      <c r="L548" s="497"/>
      <c r="M548" s="497"/>
      <c r="N548" s="394"/>
      <c r="O548" s="394"/>
      <c r="P548" s="394"/>
      <c r="Q548" s="394"/>
      <c r="R548" s="394"/>
      <c r="S548" s="394"/>
      <c r="T548" s="394"/>
      <c r="U548" s="394"/>
      <c r="V548" s="394"/>
      <c r="W548" s="394"/>
      <c r="X548" s="394"/>
      <c r="Y548" s="23"/>
      <c r="Z548" s="23"/>
      <c r="AA548" s="23"/>
      <c r="AB548" s="23"/>
      <c r="AC548" s="23"/>
      <c r="AD548" s="23"/>
      <c r="AE548" s="23"/>
      <c r="AF548" s="23"/>
      <c r="AG548" s="23"/>
      <c r="AH548" s="23"/>
    </row>
    <row r="549" spans="3:34" ht="15.75" customHeight="1">
      <c r="C549" s="456"/>
      <c r="D549" s="459"/>
      <c r="E549" s="459"/>
      <c r="F549" s="8"/>
      <c r="G549" s="394"/>
      <c r="H549" s="394"/>
      <c r="I549" s="497"/>
      <c r="J549" s="497"/>
      <c r="K549" s="394"/>
      <c r="L549" s="497"/>
      <c r="M549" s="497"/>
      <c r="N549" s="394"/>
      <c r="O549" s="394"/>
      <c r="P549" s="394"/>
      <c r="Q549" s="394"/>
      <c r="R549" s="394"/>
      <c r="S549" s="394"/>
      <c r="T549" s="394"/>
      <c r="U549" s="394"/>
      <c r="V549" s="394"/>
      <c r="W549" s="394"/>
      <c r="X549" s="394"/>
      <c r="Y549" s="23"/>
      <c r="Z549" s="23"/>
      <c r="AA549" s="23"/>
      <c r="AB549" s="23"/>
      <c r="AC549" s="23"/>
      <c r="AD549" s="23"/>
      <c r="AE549" s="23"/>
      <c r="AF549" s="23"/>
      <c r="AG549" s="23"/>
      <c r="AH549" s="23"/>
    </row>
    <row r="550" spans="3:34" ht="15.75" customHeight="1">
      <c r="C550" s="456"/>
      <c r="D550" s="459"/>
      <c r="E550" s="459"/>
      <c r="F550" s="8"/>
      <c r="G550" s="394"/>
      <c r="H550" s="394"/>
      <c r="I550" s="497"/>
      <c r="J550" s="497"/>
      <c r="K550" s="394"/>
      <c r="L550" s="497"/>
      <c r="M550" s="497"/>
      <c r="N550" s="394"/>
      <c r="O550" s="394"/>
      <c r="P550" s="394"/>
      <c r="Q550" s="394"/>
      <c r="R550" s="394"/>
      <c r="S550" s="394"/>
      <c r="T550" s="394"/>
      <c r="U550" s="394"/>
      <c r="V550" s="394"/>
      <c r="W550" s="394"/>
      <c r="X550" s="394"/>
      <c r="Y550" s="23"/>
      <c r="Z550" s="23"/>
      <c r="AA550" s="23"/>
      <c r="AB550" s="23"/>
      <c r="AC550" s="23"/>
      <c r="AD550" s="23"/>
      <c r="AE550" s="23"/>
      <c r="AF550" s="23"/>
      <c r="AG550" s="23"/>
      <c r="AH550" s="23"/>
    </row>
    <row r="551" spans="3:34" ht="15.75" customHeight="1">
      <c r="C551" s="456"/>
      <c r="D551" s="459"/>
      <c r="E551" s="459"/>
      <c r="F551" s="8"/>
      <c r="G551" s="394"/>
      <c r="H551" s="394"/>
      <c r="I551" s="497"/>
      <c r="J551" s="497"/>
      <c r="K551" s="394"/>
      <c r="L551" s="497"/>
      <c r="M551" s="497"/>
      <c r="N551" s="394"/>
      <c r="O551" s="394"/>
      <c r="P551" s="394"/>
      <c r="Q551" s="394"/>
      <c r="R551" s="394"/>
      <c r="S551" s="394"/>
      <c r="T551" s="394"/>
      <c r="U551" s="394"/>
      <c r="V551" s="394"/>
      <c r="W551" s="394"/>
      <c r="X551" s="394"/>
      <c r="Y551" s="23"/>
      <c r="Z551" s="23"/>
      <c r="AA551" s="23"/>
      <c r="AB551" s="23"/>
      <c r="AC551" s="23"/>
      <c r="AD551" s="23"/>
      <c r="AE551" s="23"/>
      <c r="AF551" s="23"/>
      <c r="AG551" s="23"/>
      <c r="AH551" s="23"/>
    </row>
    <row r="552" spans="3:34" ht="15.75" customHeight="1">
      <c r="C552" s="456"/>
      <c r="D552" s="459"/>
      <c r="E552" s="459"/>
      <c r="F552" s="8"/>
      <c r="G552" s="394"/>
      <c r="H552" s="394"/>
      <c r="I552" s="497"/>
      <c r="J552" s="497"/>
      <c r="K552" s="394"/>
      <c r="L552" s="497"/>
      <c r="M552" s="497"/>
      <c r="N552" s="394"/>
      <c r="O552" s="394"/>
      <c r="P552" s="394"/>
      <c r="Q552" s="394"/>
      <c r="R552" s="394"/>
      <c r="S552" s="394"/>
      <c r="T552" s="394"/>
      <c r="U552" s="394"/>
      <c r="V552" s="394"/>
      <c r="W552" s="394"/>
      <c r="X552" s="394"/>
      <c r="Y552" s="23"/>
      <c r="Z552" s="23"/>
      <c r="AA552" s="23"/>
      <c r="AB552" s="23"/>
      <c r="AC552" s="23"/>
      <c r="AD552" s="23"/>
      <c r="AE552" s="23"/>
      <c r="AF552" s="23"/>
      <c r="AG552" s="23"/>
      <c r="AH552" s="23"/>
    </row>
    <row r="553" spans="3:34" ht="15.75" customHeight="1">
      <c r="C553" s="456"/>
      <c r="D553" s="459"/>
      <c r="E553" s="459"/>
      <c r="F553" s="8"/>
      <c r="G553" s="394"/>
      <c r="H553" s="394"/>
      <c r="I553" s="497"/>
      <c r="J553" s="497"/>
      <c r="K553" s="394"/>
      <c r="L553" s="497"/>
      <c r="M553" s="497"/>
      <c r="N553" s="394"/>
      <c r="O553" s="394"/>
      <c r="P553" s="394"/>
      <c r="Q553" s="394"/>
      <c r="R553" s="394"/>
      <c r="S553" s="394"/>
      <c r="T553" s="394"/>
      <c r="U553" s="394"/>
      <c r="V553" s="394"/>
      <c r="W553" s="394"/>
      <c r="X553" s="394"/>
      <c r="Y553" s="23"/>
      <c r="Z553" s="23"/>
      <c r="AA553" s="23"/>
      <c r="AB553" s="23"/>
      <c r="AC553" s="23"/>
      <c r="AD553" s="23"/>
      <c r="AE553" s="23"/>
      <c r="AF553" s="23"/>
      <c r="AG553" s="23"/>
      <c r="AH553" s="23"/>
    </row>
    <row r="554" spans="3:34" ht="15.75" customHeight="1">
      <c r="C554" s="456"/>
      <c r="D554" s="459"/>
      <c r="E554" s="459"/>
      <c r="F554" s="8"/>
      <c r="G554" s="394"/>
      <c r="H554" s="394"/>
      <c r="I554" s="497"/>
      <c r="J554" s="497"/>
      <c r="K554" s="394"/>
      <c r="L554" s="497"/>
      <c r="M554" s="497"/>
      <c r="N554" s="394"/>
      <c r="O554" s="394"/>
      <c r="P554" s="394"/>
      <c r="Q554" s="394"/>
      <c r="R554" s="394"/>
      <c r="S554" s="394"/>
      <c r="T554" s="394"/>
      <c r="U554" s="394"/>
      <c r="V554" s="394"/>
      <c r="W554" s="394"/>
      <c r="X554" s="394"/>
      <c r="Y554" s="23"/>
      <c r="Z554" s="23"/>
      <c r="AA554" s="23"/>
      <c r="AB554" s="23"/>
      <c r="AC554" s="23"/>
      <c r="AD554" s="23"/>
      <c r="AE554" s="23"/>
      <c r="AF554" s="23"/>
      <c r="AG554" s="23"/>
      <c r="AH554" s="23"/>
    </row>
    <row r="555" spans="3:34" ht="15.75" customHeight="1">
      <c r="C555" s="456"/>
      <c r="D555" s="459"/>
      <c r="E555" s="459"/>
      <c r="F555" s="8"/>
      <c r="G555" s="394"/>
      <c r="H555" s="394"/>
      <c r="I555" s="497"/>
      <c r="J555" s="497"/>
      <c r="K555" s="394"/>
      <c r="L555" s="497"/>
      <c r="M555" s="497"/>
      <c r="N555" s="394"/>
      <c r="O555" s="394"/>
      <c r="P555" s="394"/>
      <c r="Q555" s="394"/>
      <c r="R555" s="394"/>
      <c r="S555" s="394"/>
      <c r="T555" s="394"/>
      <c r="U555" s="394"/>
      <c r="V555" s="394"/>
      <c r="W555" s="394"/>
      <c r="X555" s="394"/>
      <c r="Y555" s="23"/>
      <c r="Z555" s="23"/>
      <c r="AA555" s="23"/>
      <c r="AB555" s="23"/>
      <c r="AC555" s="23"/>
      <c r="AD555" s="23"/>
      <c r="AE555" s="23"/>
      <c r="AF555" s="23"/>
      <c r="AG555" s="23"/>
      <c r="AH555" s="23"/>
    </row>
    <row r="556" spans="3:34" ht="15.75" customHeight="1">
      <c r="C556" s="456"/>
      <c r="D556" s="459"/>
      <c r="E556" s="459"/>
      <c r="F556" s="8"/>
      <c r="G556" s="394"/>
      <c r="H556" s="394"/>
      <c r="I556" s="497"/>
      <c r="J556" s="497"/>
      <c r="K556" s="394"/>
      <c r="L556" s="497"/>
      <c r="M556" s="497"/>
      <c r="N556" s="394"/>
      <c r="O556" s="394"/>
      <c r="P556" s="394"/>
      <c r="Q556" s="394"/>
      <c r="R556" s="394"/>
      <c r="S556" s="394"/>
      <c r="T556" s="394"/>
      <c r="U556" s="394"/>
      <c r="V556" s="394"/>
      <c r="W556" s="394"/>
      <c r="X556" s="394"/>
      <c r="Y556" s="23"/>
      <c r="Z556" s="23"/>
      <c r="AA556" s="23"/>
      <c r="AB556" s="23"/>
      <c r="AC556" s="23"/>
      <c r="AD556" s="23"/>
      <c r="AE556" s="23"/>
      <c r="AF556" s="23"/>
      <c r="AG556" s="23"/>
      <c r="AH556" s="23"/>
    </row>
    <row r="557" spans="3:34" ht="15.75" customHeight="1">
      <c r="C557" s="456"/>
      <c r="D557" s="459"/>
      <c r="E557" s="459"/>
      <c r="F557" s="8"/>
      <c r="G557" s="394"/>
      <c r="H557" s="394"/>
      <c r="I557" s="497"/>
      <c r="J557" s="497"/>
      <c r="K557" s="394"/>
      <c r="L557" s="497"/>
      <c r="M557" s="497"/>
      <c r="N557" s="394"/>
      <c r="O557" s="394"/>
      <c r="P557" s="394"/>
      <c r="Q557" s="394"/>
      <c r="R557" s="394"/>
      <c r="S557" s="394"/>
      <c r="T557" s="394"/>
      <c r="U557" s="394"/>
      <c r="V557" s="394"/>
      <c r="W557" s="394"/>
      <c r="X557" s="394"/>
      <c r="Y557" s="23"/>
      <c r="Z557" s="23"/>
      <c r="AA557" s="23"/>
      <c r="AB557" s="23"/>
      <c r="AC557" s="23"/>
      <c r="AD557" s="23"/>
      <c r="AE557" s="23"/>
      <c r="AF557" s="23"/>
      <c r="AG557" s="23"/>
      <c r="AH557" s="23"/>
    </row>
    <row r="558" spans="3:34" ht="15.75" customHeight="1">
      <c r="C558" s="456"/>
      <c r="D558" s="459"/>
      <c r="E558" s="459"/>
      <c r="F558" s="8"/>
      <c r="G558" s="394"/>
      <c r="H558" s="394"/>
      <c r="I558" s="497"/>
      <c r="J558" s="497"/>
      <c r="K558" s="394"/>
      <c r="L558" s="497"/>
      <c r="M558" s="497"/>
      <c r="N558" s="394"/>
      <c r="O558" s="394"/>
      <c r="P558" s="394"/>
      <c r="Q558" s="394"/>
      <c r="R558" s="394"/>
      <c r="S558" s="394"/>
      <c r="T558" s="394"/>
      <c r="U558" s="394"/>
      <c r="V558" s="394"/>
      <c r="W558" s="394"/>
      <c r="X558" s="394"/>
      <c r="Y558" s="23"/>
      <c r="Z558" s="23"/>
      <c r="AA558" s="23"/>
      <c r="AB558" s="23"/>
      <c r="AC558" s="23"/>
      <c r="AD558" s="23"/>
      <c r="AE558" s="23"/>
      <c r="AF558" s="23"/>
      <c r="AG558" s="23"/>
      <c r="AH558" s="23"/>
    </row>
    <row r="559" spans="3:34" ht="15.75" customHeight="1">
      <c r="C559" s="456"/>
      <c r="D559" s="459"/>
      <c r="E559" s="459"/>
      <c r="F559" s="8"/>
      <c r="G559" s="394"/>
      <c r="H559" s="394"/>
      <c r="I559" s="497"/>
      <c r="J559" s="497"/>
      <c r="K559" s="394"/>
      <c r="L559" s="497"/>
      <c r="M559" s="497"/>
      <c r="N559" s="394"/>
      <c r="O559" s="394"/>
      <c r="P559" s="394"/>
      <c r="Q559" s="394"/>
      <c r="R559" s="394"/>
      <c r="S559" s="394"/>
      <c r="T559" s="394"/>
      <c r="U559" s="394"/>
      <c r="V559" s="394"/>
      <c r="W559" s="394"/>
      <c r="X559" s="394"/>
      <c r="Y559" s="23"/>
      <c r="Z559" s="23"/>
      <c r="AA559" s="23"/>
      <c r="AB559" s="23"/>
      <c r="AC559" s="23"/>
      <c r="AD559" s="23"/>
      <c r="AE559" s="23"/>
      <c r="AF559" s="23"/>
      <c r="AG559" s="23"/>
      <c r="AH559" s="23"/>
    </row>
    <row r="560" spans="3:34" ht="15.75" customHeight="1">
      <c r="C560" s="456"/>
      <c r="D560" s="459"/>
      <c r="E560" s="459"/>
      <c r="F560" s="8"/>
      <c r="G560" s="394"/>
      <c r="H560" s="394"/>
      <c r="I560" s="497"/>
      <c r="J560" s="497"/>
      <c r="K560" s="394"/>
      <c r="L560" s="497"/>
      <c r="M560" s="497"/>
      <c r="N560" s="394"/>
      <c r="O560" s="394"/>
      <c r="P560" s="394"/>
      <c r="Q560" s="394"/>
      <c r="R560" s="394"/>
      <c r="S560" s="394"/>
      <c r="T560" s="394"/>
      <c r="U560" s="394"/>
      <c r="V560" s="394"/>
      <c r="W560" s="394"/>
      <c r="X560" s="394"/>
      <c r="Y560" s="23"/>
      <c r="Z560" s="23"/>
      <c r="AA560" s="23"/>
      <c r="AB560" s="23"/>
      <c r="AC560" s="23"/>
      <c r="AD560" s="23"/>
      <c r="AE560" s="23"/>
      <c r="AF560" s="23"/>
      <c r="AG560" s="23"/>
      <c r="AH560" s="23"/>
    </row>
    <row r="561" spans="3:34" ht="15.75" customHeight="1">
      <c r="C561" s="456"/>
      <c r="D561" s="459"/>
      <c r="E561" s="459"/>
      <c r="F561" s="8"/>
      <c r="G561" s="394"/>
      <c r="H561" s="394"/>
      <c r="I561" s="497"/>
      <c r="J561" s="497"/>
      <c r="K561" s="394"/>
      <c r="L561" s="497"/>
      <c r="M561" s="497"/>
      <c r="N561" s="394"/>
      <c r="O561" s="394"/>
      <c r="P561" s="394"/>
      <c r="Q561" s="394"/>
      <c r="R561" s="394"/>
      <c r="S561" s="394"/>
      <c r="T561" s="394"/>
      <c r="U561" s="394"/>
      <c r="V561" s="394"/>
      <c r="W561" s="394"/>
      <c r="X561" s="394"/>
      <c r="Y561" s="23"/>
      <c r="Z561" s="23"/>
      <c r="AA561" s="23"/>
      <c r="AB561" s="23"/>
      <c r="AC561" s="23"/>
      <c r="AD561" s="23"/>
      <c r="AE561" s="23"/>
      <c r="AF561" s="23"/>
      <c r="AG561" s="23"/>
      <c r="AH561" s="23"/>
    </row>
    <row r="562" spans="3:34" ht="15.75" customHeight="1">
      <c r="C562" s="456"/>
      <c r="D562" s="459"/>
      <c r="E562" s="459"/>
      <c r="F562" s="8"/>
      <c r="G562" s="394"/>
      <c r="H562" s="394"/>
      <c r="I562" s="497"/>
      <c r="J562" s="497"/>
      <c r="K562" s="394"/>
      <c r="L562" s="497"/>
      <c r="M562" s="497"/>
      <c r="N562" s="394"/>
      <c r="O562" s="394"/>
      <c r="P562" s="394"/>
      <c r="Q562" s="394"/>
      <c r="R562" s="394"/>
      <c r="S562" s="394"/>
      <c r="T562" s="394"/>
      <c r="U562" s="394"/>
      <c r="V562" s="394"/>
      <c r="W562" s="394"/>
      <c r="X562" s="394"/>
      <c r="Y562" s="23"/>
      <c r="Z562" s="23"/>
      <c r="AA562" s="23"/>
      <c r="AB562" s="23"/>
      <c r="AC562" s="23"/>
      <c r="AD562" s="23"/>
      <c r="AE562" s="23"/>
      <c r="AF562" s="23"/>
      <c r="AG562" s="23"/>
      <c r="AH562" s="23"/>
    </row>
    <row r="563" spans="3:34" ht="15.75" customHeight="1">
      <c r="C563" s="456"/>
      <c r="D563" s="459"/>
      <c r="E563" s="459"/>
      <c r="F563" s="8"/>
      <c r="G563" s="394"/>
      <c r="H563" s="394"/>
      <c r="I563" s="497"/>
      <c r="J563" s="497"/>
      <c r="K563" s="394"/>
      <c r="L563" s="497"/>
      <c r="M563" s="497"/>
      <c r="N563" s="394"/>
      <c r="O563" s="394"/>
      <c r="P563" s="394"/>
      <c r="Q563" s="394"/>
      <c r="R563" s="394"/>
      <c r="S563" s="394"/>
      <c r="T563" s="394"/>
      <c r="U563" s="394"/>
      <c r="V563" s="394"/>
      <c r="W563" s="394"/>
      <c r="X563" s="394"/>
      <c r="Y563" s="23"/>
      <c r="Z563" s="23"/>
      <c r="AA563" s="23"/>
      <c r="AB563" s="23"/>
      <c r="AC563" s="23"/>
      <c r="AD563" s="23"/>
      <c r="AE563" s="23"/>
      <c r="AF563" s="23"/>
      <c r="AG563" s="23"/>
      <c r="AH563" s="23"/>
    </row>
    <row r="564" spans="3:34" ht="15.75" customHeight="1">
      <c r="C564" s="456"/>
      <c r="D564" s="459"/>
      <c r="E564" s="459"/>
      <c r="F564" s="8"/>
      <c r="G564" s="394"/>
      <c r="H564" s="394"/>
      <c r="I564" s="497"/>
      <c r="J564" s="497"/>
      <c r="K564" s="394"/>
      <c r="L564" s="497"/>
      <c r="M564" s="497"/>
      <c r="N564" s="394"/>
      <c r="O564" s="394"/>
      <c r="P564" s="394"/>
      <c r="Q564" s="394"/>
      <c r="R564" s="394"/>
      <c r="S564" s="394"/>
      <c r="T564" s="394"/>
      <c r="U564" s="394"/>
      <c r="V564" s="394"/>
      <c r="W564" s="394"/>
      <c r="X564" s="394"/>
      <c r="Y564" s="23"/>
      <c r="Z564" s="23"/>
      <c r="AA564" s="23"/>
      <c r="AB564" s="23"/>
      <c r="AC564" s="23"/>
      <c r="AD564" s="23"/>
      <c r="AE564" s="23"/>
      <c r="AF564" s="23"/>
      <c r="AG564" s="23"/>
      <c r="AH564" s="23"/>
    </row>
    <row r="565" spans="3:34" ht="15.75" customHeight="1">
      <c r="C565" s="456"/>
      <c r="D565" s="459"/>
      <c r="E565" s="459"/>
      <c r="F565" s="8"/>
      <c r="G565" s="394"/>
      <c r="H565" s="394"/>
      <c r="I565" s="497"/>
      <c r="J565" s="497"/>
      <c r="K565" s="394"/>
      <c r="L565" s="497"/>
      <c r="M565" s="497"/>
      <c r="N565" s="394"/>
      <c r="O565" s="394"/>
      <c r="P565" s="394"/>
      <c r="Q565" s="394"/>
      <c r="R565" s="394"/>
      <c r="S565" s="394"/>
      <c r="T565" s="394"/>
      <c r="U565" s="394"/>
      <c r="V565" s="394"/>
      <c r="W565" s="394"/>
      <c r="X565" s="394"/>
      <c r="Y565" s="23"/>
      <c r="Z565" s="23"/>
      <c r="AA565" s="23"/>
      <c r="AB565" s="23"/>
      <c r="AC565" s="23"/>
      <c r="AD565" s="23"/>
      <c r="AE565" s="23"/>
      <c r="AF565" s="23"/>
      <c r="AG565" s="23"/>
      <c r="AH565" s="23"/>
    </row>
    <row r="566" spans="3:34" ht="15.75" customHeight="1">
      <c r="C566" s="456"/>
      <c r="D566" s="459"/>
      <c r="E566" s="459"/>
      <c r="F566" s="8"/>
      <c r="G566" s="394"/>
      <c r="H566" s="394"/>
      <c r="I566" s="497"/>
      <c r="J566" s="497"/>
      <c r="K566" s="394"/>
      <c r="L566" s="497"/>
      <c r="M566" s="497"/>
      <c r="N566" s="394"/>
      <c r="O566" s="394"/>
      <c r="P566" s="394"/>
      <c r="Q566" s="394"/>
      <c r="R566" s="394"/>
      <c r="S566" s="394"/>
      <c r="T566" s="394"/>
      <c r="U566" s="394"/>
      <c r="V566" s="394"/>
      <c r="W566" s="394"/>
      <c r="X566" s="394"/>
      <c r="Y566" s="23"/>
      <c r="Z566" s="23"/>
      <c r="AA566" s="23"/>
      <c r="AB566" s="23"/>
      <c r="AC566" s="23"/>
      <c r="AD566" s="23"/>
      <c r="AE566" s="23"/>
      <c r="AF566" s="23"/>
      <c r="AG566" s="23"/>
      <c r="AH566" s="23"/>
    </row>
    <row r="567" spans="3:34" ht="15.75" customHeight="1">
      <c r="C567" s="456"/>
      <c r="D567" s="459"/>
      <c r="E567" s="459"/>
      <c r="F567" s="8"/>
      <c r="G567" s="394"/>
      <c r="H567" s="394"/>
      <c r="I567" s="497"/>
      <c r="J567" s="497"/>
      <c r="K567" s="394"/>
      <c r="L567" s="497"/>
      <c r="M567" s="497"/>
      <c r="N567" s="394"/>
      <c r="O567" s="394"/>
      <c r="P567" s="394"/>
      <c r="Q567" s="394"/>
      <c r="R567" s="394"/>
      <c r="S567" s="394"/>
      <c r="T567" s="394"/>
      <c r="U567" s="394"/>
      <c r="V567" s="394"/>
      <c r="W567" s="394"/>
      <c r="X567" s="394"/>
      <c r="Y567" s="23"/>
      <c r="Z567" s="23"/>
      <c r="AA567" s="23"/>
      <c r="AB567" s="23"/>
      <c r="AC567" s="23"/>
      <c r="AD567" s="23"/>
      <c r="AE567" s="23"/>
      <c r="AF567" s="23"/>
      <c r="AG567" s="23"/>
      <c r="AH567" s="23"/>
    </row>
    <row r="568" spans="3:34" ht="15.75" customHeight="1">
      <c r="C568" s="456"/>
      <c r="D568" s="459"/>
      <c r="E568" s="459"/>
      <c r="F568" s="8"/>
      <c r="G568" s="394"/>
      <c r="H568" s="394"/>
      <c r="I568" s="497"/>
      <c r="J568" s="497"/>
      <c r="K568" s="394"/>
      <c r="L568" s="497"/>
      <c r="M568" s="497"/>
      <c r="N568" s="394"/>
      <c r="O568" s="394"/>
      <c r="P568" s="394"/>
      <c r="Q568" s="394"/>
      <c r="R568" s="394"/>
      <c r="S568" s="394"/>
      <c r="T568" s="394"/>
      <c r="U568" s="394"/>
      <c r="V568" s="394"/>
      <c r="W568" s="394"/>
      <c r="X568" s="394"/>
      <c r="Y568" s="23"/>
      <c r="Z568" s="23"/>
      <c r="AA568" s="23"/>
      <c r="AB568" s="23"/>
      <c r="AC568" s="23"/>
      <c r="AD568" s="23"/>
      <c r="AE568" s="23"/>
      <c r="AF568" s="23"/>
      <c r="AG568" s="23"/>
      <c r="AH568" s="23"/>
    </row>
    <row r="569" spans="3:34" ht="15.75" customHeight="1">
      <c r="C569" s="456"/>
      <c r="D569" s="459"/>
      <c r="E569" s="459"/>
      <c r="F569" s="8"/>
      <c r="G569" s="394"/>
      <c r="H569" s="394"/>
      <c r="I569" s="497"/>
      <c r="J569" s="497"/>
      <c r="K569" s="394"/>
      <c r="L569" s="497"/>
      <c r="M569" s="497"/>
      <c r="N569" s="394"/>
      <c r="O569" s="394"/>
      <c r="P569" s="394"/>
      <c r="Q569" s="394"/>
      <c r="R569" s="394"/>
      <c r="S569" s="394"/>
      <c r="T569" s="394"/>
      <c r="U569" s="394"/>
      <c r="V569" s="394"/>
      <c r="W569" s="394"/>
      <c r="X569" s="394"/>
      <c r="Y569" s="23"/>
      <c r="Z569" s="23"/>
      <c r="AA569" s="23"/>
      <c r="AB569" s="23"/>
      <c r="AC569" s="23"/>
      <c r="AD569" s="23"/>
      <c r="AE569" s="23"/>
      <c r="AF569" s="23"/>
      <c r="AG569" s="23"/>
      <c r="AH569" s="23"/>
    </row>
    <row r="570" spans="3:34" ht="15.75" customHeight="1">
      <c r="C570" s="456"/>
      <c r="D570" s="459"/>
      <c r="E570" s="459"/>
      <c r="F570" s="8"/>
      <c r="G570" s="394"/>
      <c r="H570" s="394"/>
      <c r="I570" s="497"/>
      <c r="J570" s="497"/>
      <c r="K570" s="394"/>
      <c r="L570" s="497"/>
      <c r="M570" s="497"/>
      <c r="N570" s="394"/>
      <c r="O570" s="394"/>
      <c r="P570" s="394"/>
      <c r="Q570" s="394"/>
      <c r="R570" s="394"/>
      <c r="S570" s="394"/>
      <c r="T570" s="394"/>
      <c r="U570" s="394"/>
      <c r="V570" s="394"/>
      <c r="W570" s="394"/>
      <c r="X570" s="394"/>
      <c r="Y570" s="23"/>
      <c r="Z570" s="23"/>
      <c r="AA570" s="23"/>
      <c r="AB570" s="23"/>
      <c r="AC570" s="23"/>
      <c r="AD570" s="23"/>
      <c r="AE570" s="23"/>
      <c r="AF570" s="23"/>
      <c r="AG570" s="23"/>
      <c r="AH570" s="23"/>
    </row>
    <row r="571" spans="3:34" ht="15.75" customHeight="1">
      <c r="C571" s="456"/>
      <c r="D571" s="459"/>
      <c r="E571" s="459"/>
      <c r="F571" s="8"/>
      <c r="G571" s="394"/>
      <c r="H571" s="394"/>
      <c r="I571" s="497"/>
      <c r="J571" s="497"/>
      <c r="K571" s="394"/>
      <c r="L571" s="497"/>
      <c r="M571" s="497"/>
      <c r="N571" s="394"/>
      <c r="O571" s="394"/>
      <c r="P571" s="394"/>
      <c r="Q571" s="394"/>
      <c r="R571" s="394"/>
      <c r="S571" s="394"/>
      <c r="T571" s="394"/>
      <c r="U571" s="394"/>
      <c r="V571" s="394"/>
      <c r="W571" s="394"/>
      <c r="X571" s="394"/>
      <c r="Y571" s="23"/>
      <c r="Z571" s="23"/>
      <c r="AA571" s="23"/>
      <c r="AB571" s="23"/>
      <c r="AC571" s="23"/>
      <c r="AD571" s="23"/>
      <c r="AE571" s="23"/>
      <c r="AF571" s="23"/>
      <c r="AG571" s="23"/>
      <c r="AH571" s="23"/>
    </row>
    <row r="572" spans="3:34" ht="15.75" customHeight="1">
      <c r="C572" s="456"/>
      <c r="D572" s="459"/>
      <c r="E572" s="459"/>
      <c r="F572" s="8"/>
      <c r="G572" s="394"/>
      <c r="H572" s="394"/>
      <c r="I572" s="497"/>
      <c r="J572" s="497"/>
      <c r="K572" s="394"/>
      <c r="L572" s="497"/>
      <c r="M572" s="497"/>
      <c r="N572" s="394"/>
      <c r="O572" s="394"/>
      <c r="P572" s="394"/>
      <c r="Q572" s="394"/>
      <c r="R572" s="394"/>
      <c r="S572" s="394"/>
      <c r="T572" s="394"/>
      <c r="U572" s="394"/>
      <c r="V572" s="394"/>
      <c r="W572" s="394"/>
      <c r="X572" s="394"/>
      <c r="Y572" s="23"/>
      <c r="Z572" s="23"/>
      <c r="AA572" s="23"/>
      <c r="AB572" s="23"/>
      <c r="AC572" s="23"/>
      <c r="AD572" s="23"/>
      <c r="AE572" s="23"/>
      <c r="AF572" s="23"/>
      <c r="AG572" s="23"/>
      <c r="AH572" s="23"/>
    </row>
    <row r="573" spans="3:34" ht="15.75" customHeight="1">
      <c r="C573" s="456"/>
      <c r="D573" s="459"/>
      <c r="E573" s="459"/>
      <c r="F573" s="8"/>
      <c r="G573" s="394"/>
      <c r="H573" s="394"/>
      <c r="I573" s="497"/>
      <c r="J573" s="497"/>
      <c r="K573" s="394"/>
      <c r="L573" s="497"/>
      <c r="M573" s="497"/>
      <c r="N573" s="394"/>
      <c r="O573" s="394"/>
      <c r="P573" s="394"/>
      <c r="Q573" s="394"/>
      <c r="R573" s="394"/>
      <c r="S573" s="394"/>
      <c r="T573" s="394"/>
      <c r="U573" s="394"/>
      <c r="V573" s="394"/>
      <c r="W573" s="394"/>
      <c r="X573" s="394"/>
      <c r="Y573" s="23"/>
      <c r="Z573" s="23"/>
      <c r="AA573" s="23"/>
      <c r="AB573" s="23"/>
      <c r="AC573" s="23"/>
      <c r="AD573" s="23"/>
      <c r="AE573" s="23"/>
      <c r="AF573" s="23"/>
      <c r="AG573" s="23"/>
      <c r="AH573" s="23"/>
    </row>
    <row r="574" spans="3:34" ht="15.75" customHeight="1">
      <c r="C574" s="456"/>
      <c r="D574" s="459"/>
      <c r="E574" s="459"/>
      <c r="F574" s="8"/>
      <c r="G574" s="394"/>
      <c r="H574" s="394"/>
      <c r="I574" s="497"/>
      <c r="J574" s="497"/>
      <c r="K574" s="394"/>
      <c r="L574" s="497"/>
      <c r="M574" s="497"/>
      <c r="N574" s="394"/>
      <c r="O574" s="394"/>
      <c r="P574" s="394"/>
      <c r="Q574" s="394"/>
      <c r="R574" s="394"/>
      <c r="S574" s="394"/>
      <c r="T574" s="394"/>
      <c r="U574" s="394"/>
      <c r="V574" s="394"/>
      <c r="W574" s="394"/>
      <c r="X574" s="394"/>
      <c r="Y574" s="23"/>
      <c r="Z574" s="23"/>
      <c r="AA574" s="23"/>
      <c r="AB574" s="23"/>
      <c r="AC574" s="23"/>
      <c r="AD574" s="23"/>
      <c r="AE574" s="23"/>
      <c r="AF574" s="23"/>
      <c r="AG574" s="23"/>
      <c r="AH574" s="23"/>
    </row>
    <row r="575" spans="3:34" ht="15.75" customHeight="1">
      <c r="C575" s="456"/>
      <c r="D575" s="459"/>
      <c r="E575" s="459"/>
      <c r="F575" s="8"/>
      <c r="G575" s="394"/>
      <c r="H575" s="394"/>
      <c r="I575" s="497"/>
      <c r="J575" s="497"/>
      <c r="K575" s="394"/>
      <c r="L575" s="497"/>
      <c r="M575" s="497"/>
      <c r="N575" s="394"/>
      <c r="O575" s="394"/>
      <c r="P575" s="394"/>
      <c r="Q575" s="394"/>
      <c r="R575" s="394"/>
      <c r="S575" s="394"/>
      <c r="T575" s="394"/>
      <c r="U575" s="394"/>
      <c r="V575" s="394"/>
      <c r="W575" s="394"/>
      <c r="X575" s="394"/>
      <c r="Y575" s="23"/>
      <c r="Z575" s="23"/>
      <c r="AA575" s="23"/>
      <c r="AB575" s="23"/>
      <c r="AC575" s="23"/>
      <c r="AD575" s="23"/>
      <c r="AE575" s="23"/>
      <c r="AF575" s="23"/>
      <c r="AG575" s="23"/>
      <c r="AH575" s="23"/>
    </row>
    <row r="576" spans="3:34" ht="15.75" customHeight="1">
      <c r="C576" s="456"/>
      <c r="D576" s="459"/>
      <c r="E576" s="459"/>
      <c r="F576" s="8"/>
      <c r="G576" s="394"/>
      <c r="H576" s="394"/>
      <c r="I576" s="497"/>
      <c r="J576" s="497"/>
      <c r="K576" s="394"/>
      <c r="L576" s="497"/>
      <c r="M576" s="497"/>
      <c r="N576" s="394"/>
      <c r="O576" s="394"/>
      <c r="P576" s="394"/>
      <c r="Q576" s="394"/>
      <c r="R576" s="394"/>
      <c r="S576" s="394"/>
      <c r="T576" s="394"/>
      <c r="U576" s="394"/>
      <c r="V576" s="394"/>
      <c r="W576" s="394"/>
      <c r="X576" s="394"/>
      <c r="Y576" s="23"/>
      <c r="Z576" s="23"/>
      <c r="AA576" s="23"/>
      <c r="AB576" s="23"/>
      <c r="AC576" s="23"/>
      <c r="AD576" s="23"/>
      <c r="AE576" s="23"/>
      <c r="AF576" s="23"/>
      <c r="AG576" s="23"/>
      <c r="AH576" s="23"/>
    </row>
    <row r="577" spans="3:34" ht="15.75" customHeight="1">
      <c r="C577" s="456"/>
      <c r="D577" s="459"/>
      <c r="E577" s="459"/>
      <c r="F577" s="8"/>
      <c r="G577" s="394"/>
      <c r="H577" s="394"/>
      <c r="I577" s="497"/>
      <c r="J577" s="497"/>
      <c r="K577" s="394"/>
      <c r="L577" s="497"/>
      <c r="M577" s="497"/>
      <c r="N577" s="394"/>
      <c r="O577" s="394"/>
      <c r="P577" s="394"/>
      <c r="Q577" s="394"/>
      <c r="R577" s="394"/>
      <c r="S577" s="394"/>
      <c r="T577" s="394"/>
      <c r="U577" s="394"/>
      <c r="V577" s="394"/>
      <c r="W577" s="394"/>
      <c r="X577" s="394"/>
      <c r="Y577" s="23"/>
      <c r="Z577" s="23"/>
      <c r="AA577" s="23"/>
      <c r="AB577" s="23"/>
      <c r="AC577" s="23"/>
      <c r="AD577" s="23"/>
      <c r="AE577" s="23"/>
      <c r="AF577" s="23"/>
      <c r="AG577" s="23"/>
      <c r="AH577" s="23"/>
    </row>
    <row r="578" spans="3:34" ht="15.75" customHeight="1">
      <c r="C578" s="456"/>
      <c r="D578" s="459"/>
      <c r="E578" s="459"/>
      <c r="F578" s="8"/>
      <c r="G578" s="394"/>
      <c r="H578" s="394"/>
      <c r="I578" s="497"/>
      <c r="J578" s="497"/>
      <c r="K578" s="394"/>
      <c r="L578" s="497"/>
      <c r="M578" s="497"/>
      <c r="N578" s="394"/>
      <c r="O578" s="394"/>
      <c r="P578" s="394"/>
      <c r="Q578" s="394"/>
      <c r="R578" s="394"/>
      <c r="S578" s="394"/>
      <c r="T578" s="394"/>
      <c r="U578" s="394"/>
      <c r="V578" s="394"/>
      <c r="W578" s="394"/>
      <c r="X578" s="394"/>
      <c r="Y578" s="23"/>
      <c r="Z578" s="23"/>
      <c r="AA578" s="23"/>
      <c r="AB578" s="23"/>
      <c r="AC578" s="23"/>
      <c r="AD578" s="23"/>
      <c r="AE578" s="23"/>
      <c r="AF578" s="23"/>
      <c r="AG578" s="23"/>
      <c r="AH578" s="23"/>
    </row>
    <row r="579" spans="3:34" ht="15.75" customHeight="1">
      <c r="C579" s="456"/>
      <c r="D579" s="459"/>
      <c r="E579" s="459"/>
      <c r="F579" s="8"/>
      <c r="G579" s="394"/>
      <c r="H579" s="394"/>
      <c r="I579" s="497"/>
      <c r="J579" s="497"/>
      <c r="K579" s="394"/>
      <c r="L579" s="497"/>
      <c r="M579" s="497"/>
      <c r="N579" s="394"/>
      <c r="O579" s="394"/>
      <c r="P579" s="394"/>
      <c r="Q579" s="394"/>
      <c r="R579" s="394"/>
      <c r="S579" s="394"/>
      <c r="T579" s="394"/>
      <c r="U579" s="394"/>
      <c r="V579" s="394"/>
      <c r="W579" s="394"/>
      <c r="X579" s="394"/>
      <c r="Y579" s="23"/>
      <c r="Z579" s="23"/>
      <c r="AA579" s="23"/>
      <c r="AB579" s="23"/>
      <c r="AC579" s="23"/>
      <c r="AD579" s="23"/>
      <c r="AE579" s="23"/>
      <c r="AF579" s="23"/>
      <c r="AG579" s="23"/>
      <c r="AH579" s="23"/>
    </row>
    <row r="580" spans="3:34" ht="15.75" customHeight="1">
      <c r="C580" s="456"/>
      <c r="D580" s="459"/>
      <c r="E580" s="459"/>
      <c r="F580" s="8"/>
      <c r="G580" s="394"/>
      <c r="H580" s="394"/>
      <c r="I580" s="497"/>
      <c r="J580" s="497"/>
      <c r="K580" s="394"/>
      <c r="L580" s="497"/>
      <c r="M580" s="497"/>
      <c r="N580" s="394"/>
      <c r="O580" s="394"/>
      <c r="P580" s="394"/>
      <c r="Q580" s="394"/>
      <c r="R580" s="394"/>
      <c r="S580" s="394"/>
      <c r="T580" s="394"/>
      <c r="U580" s="394"/>
      <c r="V580" s="394"/>
      <c r="W580" s="394"/>
      <c r="X580" s="394"/>
      <c r="Y580" s="23"/>
      <c r="Z580" s="23"/>
      <c r="AA580" s="23"/>
      <c r="AB580" s="23"/>
      <c r="AC580" s="23"/>
      <c r="AD580" s="23"/>
      <c r="AE580" s="23"/>
      <c r="AF580" s="23"/>
      <c r="AG580" s="23"/>
      <c r="AH580" s="23"/>
    </row>
    <row r="581" spans="3:34" ht="15.75" customHeight="1">
      <c r="C581" s="456"/>
      <c r="D581" s="459"/>
      <c r="E581" s="459"/>
      <c r="F581" s="8"/>
      <c r="G581" s="394"/>
      <c r="H581" s="394"/>
      <c r="I581" s="497"/>
      <c r="J581" s="497"/>
      <c r="K581" s="394"/>
      <c r="L581" s="497"/>
      <c r="M581" s="497"/>
      <c r="N581" s="394"/>
      <c r="O581" s="394"/>
      <c r="P581" s="394"/>
      <c r="Q581" s="394"/>
      <c r="R581" s="394"/>
      <c r="S581" s="394"/>
      <c r="T581" s="394"/>
      <c r="U581" s="394"/>
      <c r="V581" s="394"/>
      <c r="W581" s="394"/>
      <c r="X581" s="394"/>
      <c r="Y581" s="23"/>
      <c r="Z581" s="23"/>
      <c r="AA581" s="23"/>
      <c r="AB581" s="23"/>
      <c r="AC581" s="23"/>
      <c r="AD581" s="23"/>
      <c r="AE581" s="23"/>
      <c r="AF581" s="23"/>
      <c r="AG581" s="23"/>
      <c r="AH581" s="23"/>
    </row>
    <row r="582" spans="3:34" ht="15.75" customHeight="1">
      <c r="C582" s="456"/>
      <c r="D582" s="459"/>
      <c r="E582" s="459"/>
      <c r="F582" s="8"/>
      <c r="G582" s="394"/>
      <c r="H582" s="394"/>
      <c r="I582" s="497"/>
      <c r="J582" s="497"/>
      <c r="K582" s="394"/>
      <c r="L582" s="497"/>
      <c r="M582" s="497"/>
      <c r="N582" s="394"/>
      <c r="O582" s="394"/>
      <c r="P582" s="394"/>
      <c r="Q582" s="394"/>
      <c r="R582" s="394"/>
      <c r="S582" s="394"/>
      <c r="T582" s="394"/>
      <c r="U582" s="394"/>
      <c r="V582" s="394"/>
      <c r="W582" s="394"/>
      <c r="X582" s="394"/>
      <c r="Y582" s="23"/>
      <c r="Z582" s="23"/>
      <c r="AA582" s="23"/>
      <c r="AB582" s="23"/>
      <c r="AC582" s="23"/>
      <c r="AD582" s="23"/>
      <c r="AE582" s="23"/>
      <c r="AF582" s="23"/>
      <c r="AG582" s="23"/>
      <c r="AH582" s="23"/>
    </row>
    <row r="583" spans="3:34" ht="15.75" customHeight="1">
      <c r="C583" s="456"/>
      <c r="D583" s="459"/>
      <c r="E583" s="459"/>
      <c r="F583" s="8"/>
      <c r="G583" s="394"/>
      <c r="H583" s="394"/>
      <c r="I583" s="497"/>
      <c r="J583" s="497"/>
      <c r="K583" s="394"/>
      <c r="L583" s="497"/>
      <c r="M583" s="497"/>
      <c r="N583" s="394"/>
      <c r="O583" s="394"/>
      <c r="P583" s="394"/>
      <c r="Q583" s="394"/>
      <c r="R583" s="394"/>
      <c r="S583" s="394"/>
      <c r="T583" s="394"/>
      <c r="U583" s="394"/>
      <c r="V583" s="394"/>
      <c r="W583" s="394"/>
      <c r="X583" s="394"/>
      <c r="Y583" s="23"/>
      <c r="Z583" s="23"/>
      <c r="AA583" s="23"/>
      <c r="AB583" s="23"/>
      <c r="AC583" s="23"/>
      <c r="AD583" s="23"/>
      <c r="AE583" s="23"/>
      <c r="AF583" s="23"/>
      <c r="AG583" s="23"/>
      <c r="AH583" s="23"/>
    </row>
    <row r="584" spans="3:34" ht="15.75" customHeight="1">
      <c r="C584" s="456"/>
      <c r="D584" s="459"/>
      <c r="E584" s="459"/>
      <c r="F584" s="8"/>
      <c r="G584" s="394"/>
      <c r="H584" s="394"/>
      <c r="I584" s="497"/>
      <c r="J584" s="497"/>
      <c r="K584" s="394"/>
      <c r="L584" s="497"/>
      <c r="M584" s="497"/>
      <c r="N584" s="394"/>
      <c r="O584" s="394"/>
      <c r="P584" s="394"/>
      <c r="Q584" s="394"/>
      <c r="R584" s="394"/>
      <c r="S584" s="394"/>
      <c r="T584" s="394"/>
      <c r="U584" s="394"/>
      <c r="V584" s="394"/>
      <c r="W584" s="394"/>
      <c r="X584" s="394"/>
      <c r="Y584" s="23"/>
      <c r="Z584" s="23"/>
      <c r="AA584" s="23"/>
      <c r="AB584" s="23"/>
      <c r="AC584" s="23"/>
      <c r="AD584" s="23"/>
      <c r="AE584" s="23"/>
      <c r="AF584" s="23"/>
      <c r="AG584" s="23"/>
      <c r="AH584" s="23"/>
    </row>
    <row r="585" spans="3:34" ht="15.75" customHeight="1">
      <c r="C585" s="456"/>
      <c r="D585" s="459"/>
      <c r="E585" s="459"/>
      <c r="F585" s="8"/>
      <c r="G585" s="394"/>
      <c r="H585" s="394"/>
      <c r="I585" s="497"/>
      <c r="J585" s="497"/>
      <c r="K585" s="394"/>
      <c r="L585" s="497"/>
      <c r="M585" s="497"/>
      <c r="N585" s="394"/>
      <c r="O585" s="394"/>
      <c r="P585" s="394"/>
      <c r="Q585" s="394"/>
      <c r="R585" s="394"/>
      <c r="S585" s="394"/>
      <c r="T585" s="394"/>
      <c r="U585" s="394"/>
      <c r="V585" s="394"/>
      <c r="W585" s="394"/>
      <c r="X585" s="394"/>
      <c r="Y585" s="23"/>
      <c r="Z585" s="23"/>
      <c r="AA585" s="23"/>
      <c r="AB585" s="23"/>
      <c r="AC585" s="23"/>
      <c r="AD585" s="23"/>
      <c r="AE585" s="23"/>
      <c r="AF585" s="23"/>
      <c r="AG585" s="23"/>
      <c r="AH585" s="23"/>
    </row>
    <row r="586" spans="3:34" ht="15.75" customHeight="1">
      <c r="C586" s="456"/>
      <c r="D586" s="459"/>
      <c r="E586" s="459"/>
      <c r="F586" s="8"/>
      <c r="G586" s="394"/>
      <c r="H586" s="394"/>
      <c r="I586" s="497"/>
      <c r="J586" s="497"/>
      <c r="K586" s="394"/>
      <c r="L586" s="497"/>
      <c r="M586" s="497"/>
      <c r="N586" s="394"/>
      <c r="O586" s="394"/>
      <c r="P586" s="394"/>
      <c r="Q586" s="394"/>
      <c r="R586" s="394"/>
      <c r="S586" s="394"/>
      <c r="T586" s="394"/>
      <c r="U586" s="394"/>
      <c r="V586" s="394"/>
      <c r="W586" s="394"/>
      <c r="X586" s="394"/>
      <c r="Y586" s="23"/>
      <c r="Z586" s="23"/>
      <c r="AA586" s="23"/>
      <c r="AB586" s="23"/>
      <c r="AC586" s="23"/>
      <c r="AD586" s="23"/>
      <c r="AE586" s="23"/>
      <c r="AF586" s="23"/>
      <c r="AG586" s="23"/>
      <c r="AH586" s="23"/>
    </row>
    <row r="587" spans="3:34" ht="15.75" customHeight="1">
      <c r="C587" s="456"/>
      <c r="D587" s="459"/>
      <c r="E587" s="459"/>
      <c r="F587" s="8"/>
      <c r="G587" s="394"/>
      <c r="H587" s="394"/>
      <c r="I587" s="497"/>
      <c r="J587" s="497"/>
      <c r="K587" s="394"/>
      <c r="L587" s="497"/>
      <c r="M587" s="497"/>
      <c r="N587" s="394"/>
      <c r="O587" s="394"/>
      <c r="P587" s="394"/>
      <c r="Q587" s="394"/>
      <c r="R587" s="394"/>
      <c r="S587" s="394"/>
      <c r="T587" s="394"/>
      <c r="U587" s="394"/>
      <c r="V587" s="394"/>
      <c r="W587" s="394"/>
      <c r="X587" s="394"/>
      <c r="Y587" s="23"/>
      <c r="Z587" s="23"/>
      <c r="AA587" s="23"/>
      <c r="AB587" s="23"/>
      <c r="AC587" s="23"/>
      <c r="AD587" s="23"/>
      <c r="AE587" s="23"/>
      <c r="AF587" s="23"/>
      <c r="AG587" s="23"/>
      <c r="AH587" s="23"/>
    </row>
    <row r="588" spans="3:34" ht="15.75" customHeight="1">
      <c r="C588" s="456"/>
      <c r="D588" s="459"/>
      <c r="E588" s="459"/>
      <c r="F588" s="8"/>
      <c r="G588" s="394"/>
      <c r="H588" s="394"/>
      <c r="I588" s="497"/>
      <c r="J588" s="497"/>
      <c r="K588" s="394"/>
      <c r="L588" s="497"/>
      <c r="M588" s="497"/>
      <c r="N588" s="394"/>
      <c r="O588" s="394"/>
      <c r="P588" s="394"/>
      <c r="Q588" s="394"/>
      <c r="R588" s="394"/>
      <c r="S588" s="394"/>
      <c r="T588" s="394"/>
      <c r="U588" s="394"/>
      <c r="V588" s="394"/>
      <c r="W588" s="394"/>
      <c r="X588" s="394"/>
      <c r="Y588" s="23"/>
      <c r="Z588" s="23"/>
      <c r="AA588" s="23"/>
      <c r="AB588" s="23"/>
      <c r="AC588" s="23"/>
      <c r="AD588" s="23"/>
      <c r="AE588" s="23"/>
      <c r="AF588" s="23"/>
      <c r="AG588" s="23"/>
      <c r="AH588" s="23"/>
    </row>
    <row r="589" spans="3:34" ht="15.75" customHeight="1">
      <c r="C589" s="456"/>
      <c r="D589" s="459"/>
      <c r="E589" s="459"/>
      <c r="F589" s="8"/>
      <c r="G589" s="394"/>
      <c r="H589" s="394"/>
      <c r="I589" s="497"/>
      <c r="J589" s="497"/>
      <c r="K589" s="394"/>
      <c r="L589" s="497"/>
      <c r="M589" s="497"/>
      <c r="N589" s="394"/>
      <c r="O589" s="394"/>
      <c r="P589" s="394"/>
      <c r="Q589" s="394"/>
      <c r="R589" s="394"/>
      <c r="S589" s="394"/>
      <c r="T589" s="394"/>
      <c r="U589" s="394"/>
      <c r="V589" s="394"/>
      <c r="W589" s="394"/>
      <c r="X589" s="394"/>
      <c r="Y589" s="23"/>
      <c r="Z589" s="23"/>
      <c r="AA589" s="23"/>
      <c r="AB589" s="23"/>
      <c r="AC589" s="23"/>
      <c r="AD589" s="23"/>
      <c r="AE589" s="23"/>
      <c r="AF589" s="23"/>
      <c r="AG589" s="23"/>
      <c r="AH589" s="23"/>
    </row>
    <row r="590" spans="3:34" ht="15.75" customHeight="1">
      <c r="C590" s="456"/>
      <c r="D590" s="459"/>
      <c r="E590" s="459"/>
      <c r="F590" s="8"/>
      <c r="G590" s="394"/>
      <c r="H590" s="394"/>
      <c r="I590" s="497"/>
      <c r="J590" s="497"/>
      <c r="K590" s="394"/>
      <c r="L590" s="497"/>
      <c r="M590" s="497"/>
      <c r="N590" s="394"/>
      <c r="O590" s="394"/>
      <c r="P590" s="394"/>
      <c r="Q590" s="394"/>
      <c r="R590" s="394"/>
      <c r="S590" s="394"/>
      <c r="T590" s="394"/>
      <c r="U590" s="394"/>
      <c r="V590" s="394"/>
      <c r="W590" s="394"/>
      <c r="X590" s="394"/>
      <c r="Y590" s="23"/>
      <c r="Z590" s="23"/>
      <c r="AA590" s="23"/>
      <c r="AB590" s="23"/>
      <c r="AC590" s="23"/>
      <c r="AD590" s="23"/>
      <c r="AE590" s="23"/>
      <c r="AF590" s="23"/>
      <c r="AG590" s="23"/>
      <c r="AH590" s="23"/>
    </row>
    <row r="591" spans="3:34" ht="15.75" customHeight="1">
      <c r="C591" s="456"/>
      <c r="D591" s="459"/>
      <c r="E591" s="459"/>
      <c r="F591" s="8"/>
      <c r="G591" s="394"/>
      <c r="H591" s="394"/>
      <c r="I591" s="497"/>
      <c r="J591" s="497"/>
      <c r="K591" s="394"/>
      <c r="L591" s="497"/>
      <c r="M591" s="497"/>
      <c r="N591" s="394"/>
      <c r="O591" s="394"/>
      <c r="P591" s="394"/>
      <c r="Q591" s="394"/>
      <c r="R591" s="394"/>
      <c r="S591" s="394"/>
      <c r="T591" s="394"/>
      <c r="U591" s="394"/>
      <c r="V591" s="394"/>
      <c r="W591" s="394"/>
      <c r="X591" s="394"/>
      <c r="Y591" s="23"/>
      <c r="Z591" s="23"/>
      <c r="AA591" s="23"/>
      <c r="AB591" s="23"/>
      <c r="AC591" s="23"/>
      <c r="AD591" s="23"/>
      <c r="AE591" s="23"/>
      <c r="AF591" s="23"/>
      <c r="AG591" s="23"/>
      <c r="AH591" s="23"/>
    </row>
    <row r="592" spans="3:34" ht="15.75" customHeight="1">
      <c r="C592" s="456"/>
      <c r="D592" s="459"/>
      <c r="E592" s="459"/>
      <c r="F592" s="8"/>
      <c r="G592" s="394"/>
      <c r="H592" s="394"/>
      <c r="I592" s="497"/>
      <c r="J592" s="497"/>
      <c r="K592" s="394"/>
      <c r="L592" s="497"/>
      <c r="M592" s="497"/>
      <c r="N592" s="394"/>
      <c r="O592" s="394"/>
      <c r="P592" s="394"/>
      <c r="Q592" s="394"/>
      <c r="R592" s="394"/>
      <c r="S592" s="394"/>
      <c r="T592" s="394"/>
      <c r="U592" s="394"/>
      <c r="V592" s="394"/>
      <c r="W592" s="394"/>
      <c r="X592" s="394"/>
      <c r="Y592" s="23"/>
      <c r="Z592" s="23"/>
      <c r="AA592" s="23"/>
      <c r="AB592" s="23"/>
      <c r="AC592" s="23"/>
      <c r="AD592" s="23"/>
      <c r="AE592" s="23"/>
      <c r="AF592" s="23"/>
      <c r="AG592" s="23"/>
      <c r="AH592" s="23"/>
    </row>
    <row r="593" spans="3:34" ht="15.75" customHeight="1">
      <c r="C593" s="456"/>
      <c r="D593" s="459"/>
      <c r="E593" s="459"/>
      <c r="F593" s="8"/>
      <c r="G593" s="394"/>
      <c r="H593" s="394"/>
      <c r="I593" s="497"/>
      <c r="J593" s="497"/>
      <c r="K593" s="394"/>
      <c r="L593" s="497"/>
      <c r="M593" s="497"/>
      <c r="N593" s="394"/>
      <c r="O593" s="394"/>
      <c r="P593" s="394"/>
      <c r="Q593" s="394"/>
      <c r="R593" s="394"/>
      <c r="S593" s="394"/>
      <c r="T593" s="394"/>
      <c r="U593" s="394"/>
      <c r="V593" s="394"/>
      <c r="W593" s="394"/>
      <c r="X593" s="394"/>
      <c r="Y593" s="23"/>
      <c r="Z593" s="23"/>
      <c r="AA593" s="23"/>
      <c r="AB593" s="23"/>
      <c r="AC593" s="23"/>
      <c r="AD593" s="23"/>
      <c r="AE593" s="23"/>
      <c r="AF593" s="23"/>
      <c r="AG593" s="23"/>
      <c r="AH593" s="23"/>
    </row>
    <row r="594" spans="3:34" ht="15.75" customHeight="1">
      <c r="C594" s="456"/>
      <c r="D594" s="459"/>
      <c r="E594" s="459"/>
      <c r="F594" s="8"/>
      <c r="G594" s="394"/>
      <c r="H594" s="394"/>
      <c r="I594" s="497"/>
      <c r="J594" s="497"/>
      <c r="K594" s="394"/>
      <c r="L594" s="497"/>
      <c r="M594" s="497"/>
      <c r="N594" s="394"/>
      <c r="O594" s="394"/>
      <c r="P594" s="394"/>
      <c r="Q594" s="394"/>
      <c r="R594" s="394"/>
      <c r="S594" s="394"/>
      <c r="T594" s="394"/>
      <c r="U594" s="394"/>
      <c r="V594" s="394"/>
      <c r="W594" s="394"/>
      <c r="X594" s="394"/>
      <c r="Y594" s="23"/>
      <c r="Z594" s="23"/>
      <c r="AA594" s="23"/>
      <c r="AB594" s="23"/>
      <c r="AC594" s="23"/>
      <c r="AD594" s="23"/>
      <c r="AE594" s="23"/>
      <c r="AF594" s="23"/>
      <c r="AG594" s="23"/>
      <c r="AH594" s="23"/>
    </row>
    <row r="595" spans="3:34" ht="15.75" customHeight="1">
      <c r="C595" s="456"/>
      <c r="D595" s="459"/>
      <c r="E595" s="459"/>
      <c r="F595" s="8"/>
      <c r="G595" s="394"/>
      <c r="H595" s="394"/>
      <c r="I595" s="497"/>
      <c r="J595" s="497"/>
      <c r="K595" s="394"/>
      <c r="L595" s="497"/>
      <c r="M595" s="497"/>
      <c r="N595" s="394"/>
      <c r="O595" s="394"/>
      <c r="P595" s="394"/>
      <c r="Q595" s="394"/>
      <c r="R595" s="394"/>
      <c r="S595" s="394"/>
      <c r="T595" s="394"/>
      <c r="U595" s="394"/>
      <c r="V595" s="394"/>
      <c r="W595" s="394"/>
      <c r="X595" s="394"/>
      <c r="Y595" s="23"/>
      <c r="Z595" s="23"/>
      <c r="AA595" s="23"/>
      <c r="AB595" s="23"/>
      <c r="AC595" s="23"/>
      <c r="AD595" s="23"/>
      <c r="AE595" s="23"/>
      <c r="AF595" s="23"/>
      <c r="AG595" s="23"/>
      <c r="AH595" s="23"/>
    </row>
    <row r="596" spans="3:34" ht="15.75" customHeight="1">
      <c r="C596" s="456"/>
      <c r="D596" s="459"/>
      <c r="E596" s="459"/>
      <c r="F596" s="8"/>
      <c r="G596" s="394"/>
      <c r="H596" s="394"/>
      <c r="I596" s="497"/>
      <c r="J596" s="497"/>
      <c r="K596" s="394"/>
      <c r="L596" s="497"/>
      <c r="M596" s="497"/>
      <c r="N596" s="394"/>
      <c r="O596" s="394"/>
      <c r="P596" s="394"/>
      <c r="Q596" s="394"/>
      <c r="R596" s="394"/>
      <c r="S596" s="394"/>
      <c r="T596" s="394"/>
      <c r="U596" s="394"/>
      <c r="V596" s="394"/>
      <c r="W596" s="394"/>
      <c r="X596" s="394"/>
      <c r="Y596" s="23"/>
      <c r="Z596" s="23"/>
      <c r="AA596" s="23"/>
      <c r="AB596" s="23"/>
      <c r="AC596" s="23"/>
      <c r="AD596" s="23"/>
      <c r="AE596" s="23"/>
      <c r="AF596" s="23"/>
      <c r="AG596" s="23"/>
      <c r="AH596" s="23"/>
    </row>
    <row r="597" spans="3:34" ht="15.75" customHeight="1">
      <c r="C597" s="456"/>
      <c r="D597" s="459"/>
      <c r="E597" s="459"/>
      <c r="F597" s="8"/>
      <c r="G597" s="394"/>
      <c r="H597" s="394"/>
      <c r="I597" s="497"/>
      <c r="J597" s="497"/>
      <c r="K597" s="394"/>
      <c r="L597" s="497"/>
      <c r="M597" s="497"/>
      <c r="N597" s="394"/>
      <c r="O597" s="394"/>
      <c r="P597" s="394"/>
      <c r="Q597" s="394"/>
      <c r="R597" s="394"/>
      <c r="S597" s="394"/>
      <c r="T597" s="394"/>
      <c r="U597" s="394"/>
      <c r="V597" s="394"/>
      <c r="W597" s="394"/>
      <c r="X597" s="394"/>
      <c r="Y597" s="23"/>
      <c r="Z597" s="23"/>
      <c r="AA597" s="23"/>
      <c r="AB597" s="23"/>
      <c r="AC597" s="23"/>
      <c r="AD597" s="23"/>
      <c r="AE597" s="23"/>
      <c r="AF597" s="23"/>
      <c r="AG597" s="23"/>
      <c r="AH597" s="23"/>
    </row>
    <row r="598" spans="3:34" ht="15.75" customHeight="1">
      <c r="C598" s="456"/>
      <c r="D598" s="459"/>
      <c r="E598" s="459"/>
      <c r="F598" s="8"/>
      <c r="G598" s="394"/>
      <c r="H598" s="394"/>
      <c r="I598" s="497"/>
      <c r="J598" s="497"/>
      <c r="K598" s="394"/>
      <c r="L598" s="497"/>
      <c r="M598" s="497"/>
      <c r="N598" s="394"/>
      <c r="O598" s="394"/>
      <c r="P598" s="394"/>
      <c r="Q598" s="394"/>
      <c r="R598" s="394"/>
      <c r="S598" s="394"/>
      <c r="T598" s="394"/>
      <c r="U598" s="394"/>
      <c r="V598" s="394"/>
      <c r="W598" s="394"/>
      <c r="X598" s="394"/>
      <c r="Y598" s="23"/>
      <c r="Z598" s="23"/>
      <c r="AA598" s="23"/>
      <c r="AB598" s="23"/>
      <c r="AC598" s="23"/>
      <c r="AD598" s="23"/>
      <c r="AE598" s="23"/>
      <c r="AF598" s="23"/>
      <c r="AG598" s="23"/>
      <c r="AH598" s="23"/>
    </row>
    <row r="599" spans="3:34" ht="15.75" customHeight="1">
      <c r="C599" s="456"/>
      <c r="D599" s="459"/>
      <c r="E599" s="459"/>
      <c r="F599" s="8"/>
      <c r="G599" s="394"/>
      <c r="H599" s="394"/>
      <c r="I599" s="497"/>
      <c r="J599" s="497"/>
      <c r="K599" s="394"/>
      <c r="L599" s="497"/>
      <c r="M599" s="497"/>
      <c r="N599" s="394"/>
      <c r="O599" s="394"/>
      <c r="P599" s="394"/>
      <c r="Q599" s="394"/>
      <c r="R599" s="394"/>
      <c r="S599" s="394"/>
      <c r="T599" s="394"/>
      <c r="U599" s="394"/>
      <c r="V599" s="394"/>
      <c r="W599" s="394"/>
      <c r="X599" s="394"/>
      <c r="Y599" s="23"/>
      <c r="Z599" s="23"/>
      <c r="AA599" s="23"/>
      <c r="AB599" s="23"/>
      <c r="AC599" s="23"/>
      <c r="AD599" s="23"/>
      <c r="AE599" s="23"/>
      <c r="AF599" s="23"/>
      <c r="AG599" s="23"/>
      <c r="AH599" s="23"/>
    </row>
    <row r="600" spans="3:34" ht="15.75" customHeight="1">
      <c r="C600" s="456"/>
      <c r="D600" s="459"/>
      <c r="E600" s="459"/>
      <c r="F600" s="8"/>
      <c r="G600" s="394"/>
      <c r="H600" s="394"/>
      <c r="I600" s="497"/>
      <c r="J600" s="497"/>
      <c r="K600" s="394"/>
      <c r="L600" s="497"/>
      <c r="M600" s="497"/>
      <c r="N600" s="394"/>
      <c r="O600" s="394"/>
      <c r="P600" s="394"/>
      <c r="Q600" s="394"/>
      <c r="R600" s="394"/>
      <c r="S600" s="394"/>
      <c r="T600" s="394"/>
      <c r="U600" s="394"/>
      <c r="V600" s="394"/>
      <c r="W600" s="394"/>
      <c r="X600" s="394"/>
      <c r="Y600" s="23"/>
      <c r="Z600" s="23"/>
      <c r="AA600" s="23"/>
      <c r="AB600" s="23"/>
      <c r="AC600" s="23"/>
      <c r="AD600" s="23"/>
      <c r="AE600" s="23"/>
      <c r="AF600" s="23"/>
      <c r="AG600" s="23"/>
      <c r="AH600" s="23"/>
    </row>
    <row r="601" spans="3:34" ht="15.75" customHeight="1">
      <c r="C601" s="456"/>
      <c r="D601" s="459"/>
      <c r="E601" s="459"/>
      <c r="F601" s="8"/>
      <c r="G601" s="394"/>
      <c r="H601" s="394"/>
      <c r="I601" s="497"/>
      <c r="J601" s="497"/>
      <c r="K601" s="394"/>
      <c r="L601" s="497"/>
      <c r="M601" s="497"/>
      <c r="N601" s="394"/>
      <c r="O601" s="394"/>
      <c r="P601" s="394"/>
      <c r="Q601" s="394"/>
      <c r="R601" s="394"/>
      <c r="S601" s="394"/>
      <c r="T601" s="394"/>
      <c r="U601" s="394"/>
      <c r="V601" s="394"/>
      <c r="W601" s="394"/>
      <c r="X601" s="394"/>
      <c r="Y601" s="23"/>
      <c r="Z601" s="23"/>
      <c r="AA601" s="23"/>
      <c r="AB601" s="23"/>
      <c r="AC601" s="23"/>
      <c r="AD601" s="23"/>
      <c r="AE601" s="23"/>
      <c r="AF601" s="23"/>
      <c r="AG601" s="23"/>
      <c r="AH601" s="23"/>
    </row>
    <row r="602" spans="3:34" ht="15.75" customHeight="1">
      <c r="C602" s="456"/>
      <c r="D602" s="459"/>
      <c r="E602" s="459"/>
      <c r="F602" s="8"/>
      <c r="G602" s="394"/>
      <c r="H602" s="394"/>
      <c r="I602" s="497"/>
      <c r="J602" s="497"/>
      <c r="K602" s="394"/>
      <c r="L602" s="497"/>
      <c r="M602" s="497"/>
      <c r="N602" s="394"/>
      <c r="O602" s="394"/>
      <c r="P602" s="394"/>
      <c r="Q602" s="394"/>
      <c r="R602" s="394"/>
      <c r="S602" s="394"/>
      <c r="T602" s="394"/>
      <c r="U602" s="394"/>
      <c r="V602" s="394"/>
      <c r="W602" s="394"/>
      <c r="X602" s="394"/>
      <c r="Y602" s="23"/>
      <c r="Z602" s="23"/>
      <c r="AA602" s="23"/>
      <c r="AB602" s="23"/>
      <c r="AC602" s="23"/>
      <c r="AD602" s="23"/>
      <c r="AE602" s="23"/>
      <c r="AF602" s="23"/>
      <c r="AG602" s="23"/>
      <c r="AH602" s="23"/>
    </row>
    <row r="603" spans="3:34" ht="15.75" customHeight="1">
      <c r="C603" s="456"/>
      <c r="D603" s="459"/>
      <c r="E603" s="459"/>
      <c r="F603" s="8"/>
      <c r="G603" s="394"/>
      <c r="H603" s="394"/>
      <c r="I603" s="497"/>
      <c r="J603" s="497"/>
      <c r="K603" s="394"/>
      <c r="L603" s="497"/>
      <c r="M603" s="497"/>
      <c r="N603" s="394"/>
      <c r="O603" s="394"/>
      <c r="P603" s="394"/>
      <c r="Q603" s="394"/>
      <c r="R603" s="394"/>
      <c r="S603" s="394"/>
      <c r="T603" s="394"/>
      <c r="U603" s="394"/>
      <c r="V603" s="394"/>
      <c r="W603" s="394"/>
      <c r="X603" s="394"/>
      <c r="Y603" s="23"/>
      <c r="Z603" s="23"/>
      <c r="AA603" s="23"/>
      <c r="AB603" s="23"/>
      <c r="AC603" s="23"/>
      <c r="AD603" s="23"/>
      <c r="AE603" s="23"/>
      <c r="AF603" s="23"/>
      <c r="AG603" s="23"/>
      <c r="AH603" s="23"/>
    </row>
    <row r="604" spans="3:34" ht="15.75" customHeight="1">
      <c r="C604" s="456"/>
      <c r="D604" s="459"/>
      <c r="E604" s="459"/>
      <c r="F604" s="8"/>
      <c r="G604" s="394"/>
      <c r="H604" s="394"/>
      <c r="I604" s="497"/>
      <c r="J604" s="497"/>
      <c r="K604" s="394"/>
      <c r="L604" s="497"/>
      <c r="M604" s="497"/>
      <c r="N604" s="394"/>
      <c r="O604" s="394"/>
      <c r="P604" s="394"/>
      <c r="Q604" s="394"/>
      <c r="R604" s="394"/>
      <c r="S604" s="394"/>
      <c r="T604" s="394"/>
      <c r="U604" s="394"/>
      <c r="V604" s="394"/>
      <c r="W604" s="394"/>
      <c r="X604" s="394"/>
      <c r="Y604" s="23"/>
      <c r="Z604" s="23"/>
      <c r="AA604" s="23"/>
      <c r="AB604" s="23"/>
      <c r="AC604" s="23"/>
      <c r="AD604" s="23"/>
      <c r="AE604" s="23"/>
      <c r="AF604" s="23"/>
      <c r="AG604" s="23"/>
      <c r="AH604" s="23"/>
    </row>
    <row r="605" spans="3:34" ht="15.75" customHeight="1">
      <c r="C605" s="456"/>
      <c r="D605" s="459"/>
      <c r="E605" s="459"/>
      <c r="F605" s="8"/>
      <c r="G605" s="394"/>
      <c r="H605" s="394"/>
      <c r="I605" s="497"/>
      <c r="J605" s="497"/>
      <c r="K605" s="394"/>
      <c r="L605" s="497"/>
      <c r="M605" s="497"/>
      <c r="N605" s="394"/>
      <c r="O605" s="394"/>
      <c r="P605" s="394"/>
      <c r="Q605" s="394"/>
      <c r="R605" s="394"/>
      <c r="S605" s="394"/>
      <c r="T605" s="394"/>
      <c r="U605" s="394"/>
      <c r="V605" s="394"/>
      <c r="W605" s="394"/>
      <c r="X605" s="394"/>
      <c r="Y605" s="23"/>
      <c r="Z605" s="23"/>
      <c r="AA605" s="23"/>
      <c r="AB605" s="23"/>
      <c r="AC605" s="23"/>
      <c r="AD605" s="23"/>
      <c r="AE605" s="23"/>
      <c r="AF605" s="23"/>
      <c r="AG605" s="23"/>
      <c r="AH605" s="23"/>
    </row>
    <row r="606" spans="3:34" ht="15.75" customHeight="1">
      <c r="C606" s="456"/>
      <c r="D606" s="459"/>
      <c r="E606" s="459"/>
      <c r="F606" s="8"/>
      <c r="G606" s="394"/>
      <c r="H606" s="394"/>
      <c r="I606" s="497"/>
      <c r="J606" s="497"/>
      <c r="K606" s="394"/>
      <c r="L606" s="497"/>
      <c r="M606" s="497"/>
      <c r="N606" s="394"/>
      <c r="O606" s="394"/>
      <c r="P606" s="394"/>
      <c r="Q606" s="394"/>
      <c r="R606" s="394"/>
      <c r="S606" s="394"/>
      <c r="T606" s="394"/>
      <c r="U606" s="394"/>
      <c r="V606" s="394"/>
      <c r="W606" s="394"/>
      <c r="X606" s="394"/>
      <c r="Y606" s="23"/>
      <c r="Z606" s="23"/>
      <c r="AA606" s="23"/>
      <c r="AB606" s="23"/>
      <c r="AC606" s="23"/>
      <c r="AD606" s="23"/>
      <c r="AE606" s="23"/>
      <c r="AF606" s="23"/>
      <c r="AG606" s="23"/>
      <c r="AH606" s="23"/>
    </row>
    <row r="607" spans="3:34" ht="15.75" customHeight="1">
      <c r="C607" s="456"/>
      <c r="D607" s="459"/>
      <c r="E607" s="459"/>
      <c r="F607" s="8"/>
      <c r="G607" s="394"/>
      <c r="H607" s="394"/>
      <c r="I607" s="497"/>
      <c r="J607" s="497"/>
      <c r="K607" s="394"/>
      <c r="L607" s="497"/>
      <c r="M607" s="497"/>
      <c r="N607" s="394"/>
      <c r="O607" s="394"/>
      <c r="P607" s="394"/>
      <c r="Q607" s="394"/>
      <c r="R607" s="394"/>
      <c r="S607" s="394"/>
      <c r="T607" s="394"/>
      <c r="U607" s="394"/>
      <c r="V607" s="394"/>
      <c r="W607" s="394"/>
      <c r="X607" s="394"/>
      <c r="Y607" s="23"/>
      <c r="Z607" s="23"/>
      <c r="AA607" s="23"/>
      <c r="AB607" s="23"/>
      <c r="AC607" s="23"/>
      <c r="AD607" s="23"/>
      <c r="AE607" s="23"/>
      <c r="AF607" s="23"/>
      <c r="AG607" s="23"/>
      <c r="AH607" s="23"/>
    </row>
    <row r="608" spans="3:34" ht="15.75" customHeight="1">
      <c r="C608" s="456"/>
      <c r="D608" s="459"/>
      <c r="E608" s="459"/>
      <c r="F608" s="8"/>
      <c r="G608" s="394"/>
      <c r="H608" s="394"/>
      <c r="I608" s="497"/>
      <c r="J608" s="497"/>
      <c r="K608" s="394"/>
      <c r="L608" s="497"/>
      <c r="M608" s="497"/>
      <c r="N608" s="394"/>
      <c r="O608" s="394"/>
      <c r="P608" s="394"/>
      <c r="Q608" s="394"/>
      <c r="R608" s="394"/>
      <c r="S608" s="394"/>
      <c r="T608" s="394"/>
      <c r="U608" s="394"/>
      <c r="V608" s="394"/>
      <c r="W608" s="394"/>
      <c r="X608" s="394"/>
      <c r="Y608" s="23"/>
      <c r="Z608" s="23"/>
      <c r="AA608" s="23"/>
      <c r="AB608" s="23"/>
      <c r="AC608" s="23"/>
      <c r="AD608" s="23"/>
      <c r="AE608" s="23"/>
      <c r="AF608" s="23"/>
      <c r="AG608" s="23"/>
      <c r="AH608" s="23"/>
    </row>
    <row r="609" spans="3:34" ht="15.75" customHeight="1">
      <c r="C609" s="456"/>
      <c r="D609" s="459"/>
      <c r="E609" s="459"/>
      <c r="F609" s="8"/>
      <c r="G609" s="394"/>
      <c r="H609" s="394"/>
      <c r="I609" s="497"/>
      <c r="J609" s="497"/>
      <c r="K609" s="394"/>
      <c r="L609" s="497"/>
      <c r="M609" s="497"/>
      <c r="N609" s="394"/>
      <c r="O609" s="394"/>
      <c r="P609" s="394"/>
      <c r="Q609" s="394"/>
      <c r="R609" s="394"/>
      <c r="S609" s="394"/>
      <c r="T609" s="394"/>
      <c r="U609" s="394"/>
      <c r="V609" s="394"/>
      <c r="W609" s="394"/>
      <c r="X609" s="394"/>
      <c r="Y609" s="23"/>
      <c r="Z609" s="23"/>
      <c r="AA609" s="23"/>
      <c r="AB609" s="23"/>
      <c r="AC609" s="23"/>
      <c r="AD609" s="23"/>
      <c r="AE609" s="23"/>
      <c r="AF609" s="23"/>
      <c r="AG609" s="23"/>
      <c r="AH609" s="23"/>
    </row>
    <row r="610" spans="3:34" ht="15.75" customHeight="1">
      <c r="C610" s="456"/>
      <c r="D610" s="459"/>
      <c r="E610" s="459"/>
      <c r="F610" s="8"/>
      <c r="G610" s="394"/>
      <c r="H610" s="394"/>
      <c r="I610" s="497"/>
      <c r="J610" s="497"/>
      <c r="K610" s="394"/>
      <c r="L610" s="497"/>
      <c r="M610" s="497"/>
      <c r="N610" s="394"/>
      <c r="O610" s="394"/>
      <c r="P610" s="394"/>
      <c r="Q610" s="394"/>
      <c r="R610" s="394"/>
      <c r="S610" s="394"/>
      <c r="T610" s="394"/>
      <c r="U610" s="394"/>
      <c r="V610" s="394"/>
      <c r="W610" s="394"/>
      <c r="X610" s="394"/>
      <c r="Y610" s="23"/>
      <c r="Z610" s="23"/>
      <c r="AA610" s="23"/>
      <c r="AB610" s="23"/>
      <c r="AC610" s="23"/>
      <c r="AD610" s="23"/>
      <c r="AE610" s="23"/>
      <c r="AF610" s="23"/>
      <c r="AG610" s="23"/>
      <c r="AH610" s="23"/>
    </row>
    <row r="611" spans="3:34" ht="15.75" customHeight="1">
      <c r="C611" s="456"/>
      <c r="D611" s="459"/>
      <c r="E611" s="459"/>
      <c r="F611" s="8"/>
      <c r="G611" s="394"/>
      <c r="H611" s="394"/>
      <c r="I611" s="497"/>
      <c r="J611" s="497"/>
      <c r="K611" s="394"/>
      <c r="L611" s="497"/>
      <c r="M611" s="497"/>
      <c r="N611" s="394"/>
      <c r="O611" s="394"/>
      <c r="P611" s="394"/>
      <c r="Q611" s="394"/>
      <c r="R611" s="394"/>
      <c r="S611" s="394"/>
      <c r="T611" s="394"/>
      <c r="U611" s="394"/>
      <c r="V611" s="394"/>
      <c r="W611" s="394"/>
      <c r="X611" s="394"/>
      <c r="Y611" s="23"/>
      <c r="Z611" s="23"/>
      <c r="AA611" s="23"/>
      <c r="AB611" s="23"/>
      <c r="AC611" s="23"/>
      <c r="AD611" s="23"/>
      <c r="AE611" s="23"/>
      <c r="AF611" s="23"/>
      <c r="AG611" s="23"/>
      <c r="AH611" s="23"/>
    </row>
    <row r="612" spans="3:34" ht="15.75" customHeight="1">
      <c r="C612" s="456"/>
      <c r="D612" s="459"/>
      <c r="E612" s="459"/>
      <c r="F612" s="8"/>
      <c r="G612" s="394"/>
      <c r="H612" s="394"/>
      <c r="I612" s="497"/>
      <c r="J612" s="497"/>
      <c r="K612" s="394"/>
      <c r="L612" s="497"/>
      <c r="M612" s="497"/>
      <c r="N612" s="394"/>
      <c r="O612" s="394"/>
      <c r="P612" s="394"/>
      <c r="Q612" s="394"/>
      <c r="R612" s="394"/>
      <c r="S612" s="394"/>
      <c r="T612" s="394"/>
      <c r="U612" s="394"/>
      <c r="V612" s="394"/>
      <c r="W612" s="394"/>
      <c r="X612" s="394"/>
      <c r="Y612" s="23"/>
      <c r="Z612" s="23"/>
      <c r="AA612" s="23"/>
      <c r="AB612" s="23"/>
      <c r="AC612" s="23"/>
      <c r="AD612" s="23"/>
      <c r="AE612" s="23"/>
      <c r="AF612" s="23"/>
      <c r="AG612" s="23"/>
      <c r="AH612" s="23"/>
    </row>
    <row r="613" spans="3:34" ht="15.75" customHeight="1">
      <c r="C613" s="456"/>
      <c r="D613" s="459"/>
      <c r="E613" s="459"/>
      <c r="F613" s="8"/>
      <c r="G613" s="394"/>
      <c r="H613" s="394"/>
      <c r="I613" s="497"/>
      <c r="J613" s="497"/>
      <c r="K613" s="394"/>
      <c r="L613" s="497"/>
      <c r="M613" s="497"/>
      <c r="N613" s="394"/>
      <c r="O613" s="394"/>
      <c r="P613" s="394"/>
      <c r="Q613" s="394"/>
      <c r="R613" s="394"/>
      <c r="S613" s="394"/>
      <c r="T613" s="394"/>
      <c r="U613" s="394"/>
      <c r="V613" s="394"/>
      <c r="W613" s="394"/>
      <c r="X613" s="394"/>
      <c r="Y613" s="23"/>
      <c r="Z613" s="23"/>
      <c r="AA613" s="23"/>
      <c r="AB613" s="23"/>
      <c r="AC613" s="23"/>
      <c r="AD613" s="23"/>
      <c r="AE613" s="23"/>
      <c r="AF613" s="23"/>
      <c r="AG613" s="23"/>
      <c r="AH613" s="23"/>
    </row>
    <row r="614" spans="3:34" ht="15.75" customHeight="1">
      <c r="C614" s="456"/>
      <c r="D614" s="459"/>
      <c r="E614" s="459"/>
      <c r="F614" s="8"/>
      <c r="G614" s="394"/>
      <c r="H614" s="394"/>
      <c r="I614" s="497"/>
      <c r="J614" s="497"/>
      <c r="K614" s="394"/>
      <c r="L614" s="497"/>
      <c r="M614" s="497"/>
      <c r="N614" s="394"/>
      <c r="O614" s="394"/>
      <c r="P614" s="394"/>
      <c r="Q614" s="394"/>
      <c r="R614" s="394"/>
      <c r="S614" s="394"/>
      <c r="T614" s="394"/>
      <c r="U614" s="394"/>
      <c r="V614" s="394"/>
      <c r="W614" s="394"/>
      <c r="X614" s="394"/>
      <c r="Y614" s="23"/>
      <c r="Z614" s="23"/>
      <c r="AA614" s="23"/>
      <c r="AB614" s="23"/>
      <c r="AC614" s="23"/>
      <c r="AD614" s="23"/>
      <c r="AE614" s="23"/>
      <c r="AF614" s="23"/>
      <c r="AG614" s="23"/>
      <c r="AH614" s="23"/>
    </row>
    <row r="615" spans="3:34" ht="15.75" customHeight="1">
      <c r="C615" s="456"/>
      <c r="D615" s="459"/>
      <c r="E615" s="459"/>
      <c r="F615" s="8"/>
      <c r="G615" s="394"/>
      <c r="H615" s="394"/>
      <c r="I615" s="497"/>
      <c r="J615" s="497"/>
      <c r="K615" s="394"/>
      <c r="L615" s="497"/>
      <c r="M615" s="497"/>
      <c r="N615" s="394"/>
      <c r="O615" s="394"/>
      <c r="P615" s="394"/>
      <c r="Q615" s="394"/>
      <c r="R615" s="394"/>
      <c r="S615" s="394"/>
      <c r="T615" s="394"/>
      <c r="U615" s="394"/>
      <c r="V615" s="394"/>
      <c r="W615" s="394"/>
      <c r="X615" s="394"/>
      <c r="Y615" s="23"/>
      <c r="Z615" s="23"/>
      <c r="AA615" s="23"/>
      <c r="AB615" s="23"/>
      <c r="AC615" s="23"/>
      <c r="AD615" s="23"/>
      <c r="AE615" s="23"/>
      <c r="AF615" s="23"/>
      <c r="AG615" s="23"/>
      <c r="AH615" s="23"/>
    </row>
    <row r="616" spans="3:34" ht="15.75" customHeight="1">
      <c r="C616" s="456"/>
      <c r="D616" s="459"/>
      <c r="E616" s="459"/>
      <c r="F616" s="8"/>
      <c r="G616" s="394"/>
      <c r="H616" s="394"/>
      <c r="I616" s="497"/>
      <c r="J616" s="497"/>
      <c r="K616" s="394"/>
      <c r="L616" s="497"/>
      <c r="M616" s="497"/>
      <c r="N616" s="394"/>
      <c r="O616" s="394"/>
      <c r="P616" s="394"/>
      <c r="Q616" s="394"/>
      <c r="R616" s="394"/>
      <c r="S616" s="394"/>
      <c r="T616" s="394"/>
      <c r="U616" s="394"/>
      <c r="V616" s="394"/>
      <c r="W616" s="394"/>
      <c r="X616" s="394"/>
      <c r="Y616" s="23"/>
      <c r="Z616" s="23"/>
      <c r="AA616" s="23"/>
      <c r="AB616" s="23"/>
      <c r="AC616" s="23"/>
      <c r="AD616" s="23"/>
      <c r="AE616" s="23"/>
      <c r="AF616" s="23"/>
      <c r="AG616" s="23"/>
      <c r="AH616" s="23"/>
    </row>
    <row r="617" spans="3:34" ht="15.75" customHeight="1">
      <c r="C617" s="456"/>
      <c r="D617" s="459"/>
      <c r="E617" s="459"/>
      <c r="F617" s="8"/>
      <c r="G617" s="394"/>
      <c r="H617" s="394"/>
      <c r="I617" s="497"/>
      <c r="J617" s="497"/>
      <c r="K617" s="394"/>
      <c r="L617" s="497"/>
      <c r="M617" s="497"/>
      <c r="N617" s="394"/>
      <c r="O617" s="394"/>
      <c r="P617" s="394"/>
      <c r="Q617" s="394"/>
      <c r="R617" s="394"/>
      <c r="S617" s="394"/>
      <c r="T617" s="394"/>
      <c r="U617" s="394"/>
      <c r="V617" s="394"/>
      <c r="W617" s="394"/>
      <c r="X617" s="394"/>
      <c r="Y617" s="23"/>
      <c r="Z617" s="23"/>
      <c r="AA617" s="23"/>
      <c r="AB617" s="23"/>
      <c r="AC617" s="23"/>
      <c r="AD617" s="23"/>
      <c r="AE617" s="23"/>
      <c r="AF617" s="23"/>
      <c r="AG617" s="23"/>
      <c r="AH617" s="23"/>
    </row>
    <row r="618" spans="3:34" ht="15.75" customHeight="1">
      <c r="C618" s="456"/>
      <c r="D618" s="459"/>
      <c r="E618" s="459"/>
      <c r="F618" s="8"/>
      <c r="G618" s="394"/>
      <c r="H618" s="394"/>
      <c r="I618" s="497"/>
      <c r="J618" s="497"/>
      <c r="K618" s="394"/>
      <c r="L618" s="497"/>
      <c r="M618" s="497"/>
      <c r="N618" s="394"/>
      <c r="O618" s="394"/>
      <c r="P618" s="394"/>
      <c r="Q618" s="394"/>
      <c r="R618" s="394"/>
      <c r="S618" s="394"/>
      <c r="T618" s="394"/>
      <c r="U618" s="394"/>
      <c r="V618" s="394"/>
      <c r="W618" s="394"/>
      <c r="X618" s="394"/>
      <c r="Y618" s="23"/>
      <c r="Z618" s="23"/>
      <c r="AA618" s="23"/>
      <c r="AB618" s="23"/>
      <c r="AC618" s="23"/>
      <c r="AD618" s="23"/>
      <c r="AE618" s="23"/>
      <c r="AF618" s="23"/>
      <c r="AG618" s="23"/>
      <c r="AH618" s="23"/>
    </row>
    <row r="619" spans="3:34" ht="15.75" customHeight="1">
      <c r="C619" s="456"/>
      <c r="D619" s="459"/>
      <c r="E619" s="459"/>
      <c r="F619" s="8"/>
      <c r="G619" s="394"/>
      <c r="H619" s="394"/>
      <c r="I619" s="497"/>
      <c r="J619" s="497"/>
      <c r="K619" s="394"/>
      <c r="L619" s="497"/>
      <c r="M619" s="497"/>
      <c r="N619" s="394"/>
      <c r="O619" s="394"/>
      <c r="P619" s="394"/>
      <c r="Q619" s="394"/>
      <c r="R619" s="394"/>
      <c r="S619" s="394"/>
      <c r="T619" s="394"/>
      <c r="U619" s="394"/>
      <c r="V619" s="394"/>
      <c r="W619" s="394"/>
      <c r="X619" s="394"/>
      <c r="Y619" s="23"/>
      <c r="Z619" s="23"/>
      <c r="AA619" s="23"/>
      <c r="AB619" s="23"/>
      <c r="AC619" s="23"/>
      <c r="AD619" s="23"/>
      <c r="AE619" s="23"/>
      <c r="AF619" s="23"/>
      <c r="AG619" s="23"/>
      <c r="AH619" s="23"/>
    </row>
    <row r="620" spans="3:34" ht="15.75" customHeight="1">
      <c r="C620" s="456"/>
      <c r="D620" s="459"/>
      <c r="E620" s="459"/>
      <c r="F620" s="8"/>
      <c r="G620" s="394"/>
      <c r="H620" s="394"/>
      <c r="I620" s="497"/>
      <c r="J620" s="497"/>
      <c r="K620" s="394"/>
      <c r="L620" s="497"/>
      <c r="M620" s="497"/>
      <c r="N620" s="394"/>
      <c r="O620" s="394"/>
      <c r="P620" s="394"/>
      <c r="Q620" s="394"/>
      <c r="R620" s="394"/>
      <c r="S620" s="394"/>
      <c r="T620" s="394"/>
      <c r="U620" s="394"/>
      <c r="V620" s="394"/>
      <c r="W620" s="394"/>
      <c r="X620" s="394"/>
      <c r="Y620" s="23"/>
      <c r="Z620" s="23"/>
      <c r="AA620" s="23"/>
      <c r="AB620" s="23"/>
      <c r="AC620" s="23"/>
      <c r="AD620" s="23"/>
      <c r="AE620" s="23"/>
      <c r="AF620" s="23"/>
      <c r="AG620" s="23"/>
      <c r="AH620" s="23"/>
    </row>
    <row r="621" spans="3:34" ht="15.75" customHeight="1">
      <c r="C621" s="456"/>
      <c r="D621" s="459"/>
      <c r="E621" s="459"/>
      <c r="F621" s="8"/>
      <c r="G621" s="394"/>
      <c r="H621" s="394"/>
      <c r="I621" s="497"/>
      <c r="J621" s="497"/>
      <c r="K621" s="394"/>
      <c r="L621" s="497"/>
      <c r="M621" s="497"/>
      <c r="N621" s="394"/>
      <c r="O621" s="394"/>
      <c r="P621" s="394"/>
      <c r="Q621" s="394"/>
      <c r="R621" s="394"/>
      <c r="S621" s="394"/>
      <c r="T621" s="394"/>
      <c r="U621" s="394"/>
      <c r="V621" s="394"/>
      <c r="W621" s="394"/>
      <c r="X621" s="394"/>
      <c r="Y621" s="23"/>
      <c r="Z621" s="23"/>
      <c r="AA621" s="23"/>
      <c r="AB621" s="23"/>
      <c r="AC621" s="23"/>
      <c r="AD621" s="23"/>
      <c r="AE621" s="23"/>
      <c r="AF621" s="23"/>
      <c r="AG621" s="23"/>
      <c r="AH621" s="23"/>
    </row>
    <row r="622" spans="3:34" ht="15.75" customHeight="1">
      <c r="C622" s="456"/>
      <c r="D622" s="459"/>
      <c r="E622" s="459"/>
      <c r="F622" s="8"/>
      <c r="G622" s="394"/>
      <c r="H622" s="394"/>
      <c r="I622" s="497"/>
      <c r="J622" s="497"/>
      <c r="K622" s="394"/>
      <c r="L622" s="497"/>
      <c r="M622" s="497"/>
      <c r="N622" s="394"/>
      <c r="O622" s="394"/>
      <c r="P622" s="394"/>
      <c r="Q622" s="394"/>
      <c r="R622" s="394"/>
      <c r="S622" s="394"/>
      <c r="T622" s="394"/>
      <c r="U622" s="394"/>
      <c r="V622" s="394"/>
      <c r="W622" s="394"/>
      <c r="X622" s="394"/>
      <c r="Y622" s="23"/>
      <c r="Z622" s="23"/>
      <c r="AA622" s="23"/>
      <c r="AB622" s="23"/>
      <c r="AC622" s="23"/>
      <c r="AD622" s="23"/>
      <c r="AE622" s="23"/>
      <c r="AF622" s="23"/>
      <c r="AG622" s="23"/>
      <c r="AH622" s="23"/>
    </row>
    <row r="623" spans="3:34" ht="15.75" customHeight="1">
      <c r="C623" s="456"/>
      <c r="D623" s="459"/>
      <c r="E623" s="459"/>
      <c r="F623" s="8"/>
      <c r="G623" s="394"/>
      <c r="H623" s="394"/>
      <c r="I623" s="497"/>
      <c r="J623" s="497"/>
      <c r="K623" s="394"/>
      <c r="L623" s="497"/>
      <c r="M623" s="497"/>
      <c r="N623" s="394"/>
      <c r="O623" s="394"/>
      <c r="P623" s="394"/>
      <c r="Q623" s="394"/>
      <c r="R623" s="394"/>
      <c r="S623" s="394"/>
      <c r="T623" s="394"/>
      <c r="U623" s="394"/>
      <c r="V623" s="394"/>
      <c r="W623" s="394"/>
      <c r="X623" s="394"/>
      <c r="Y623" s="23"/>
      <c r="Z623" s="23"/>
      <c r="AA623" s="23"/>
      <c r="AB623" s="23"/>
      <c r="AC623" s="23"/>
      <c r="AD623" s="23"/>
      <c r="AE623" s="23"/>
      <c r="AF623" s="23"/>
      <c r="AG623" s="23"/>
      <c r="AH623" s="23"/>
    </row>
    <row r="624" spans="3:34" ht="15.75" customHeight="1">
      <c r="C624" s="456"/>
      <c r="D624" s="459"/>
      <c r="E624" s="459"/>
      <c r="F624" s="8"/>
      <c r="G624" s="394"/>
      <c r="H624" s="394"/>
      <c r="I624" s="497"/>
      <c r="J624" s="497"/>
      <c r="K624" s="394"/>
      <c r="L624" s="497"/>
      <c r="M624" s="497"/>
      <c r="N624" s="394"/>
      <c r="O624" s="394"/>
      <c r="P624" s="394"/>
      <c r="Q624" s="394"/>
      <c r="R624" s="394"/>
      <c r="S624" s="394"/>
      <c r="T624" s="394"/>
      <c r="U624" s="394"/>
      <c r="V624" s="394"/>
      <c r="W624" s="394"/>
      <c r="X624" s="394"/>
      <c r="Y624" s="23"/>
      <c r="Z624" s="23"/>
      <c r="AA624" s="23"/>
      <c r="AB624" s="23"/>
      <c r="AC624" s="23"/>
      <c r="AD624" s="23"/>
      <c r="AE624" s="23"/>
      <c r="AF624" s="23"/>
      <c r="AG624" s="23"/>
      <c r="AH624" s="23"/>
    </row>
    <row r="625" spans="3:34" ht="15.75" customHeight="1">
      <c r="C625" s="456"/>
      <c r="D625" s="459"/>
      <c r="E625" s="459"/>
      <c r="F625" s="8"/>
      <c r="G625" s="394"/>
      <c r="H625" s="394"/>
      <c r="I625" s="497"/>
      <c r="J625" s="497"/>
      <c r="K625" s="394"/>
      <c r="L625" s="497"/>
      <c r="M625" s="497"/>
      <c r="N625" s="394"/>
      <c r="O625" s="394"/>
      <c r="P625" s="394"/>
      <c r="Q625" s="394"/>
      <c r="R625" s="394"/>
      <c r="S625" s="394"/>
      <c r="T625" s="394"/>
      <c r="U625" s="394"/>
      <c r="V625" s="394"/>
      <c r="W625" s="394"/>
      <c r="X625" s="394"/>
      <c r="Y625" s="23"/>
      <c r="Z625" s="23"/>
      <c r="AA625" s="23"/>
      <c r="AB625" s="23"/>
      <c r="AC625" s="23"/>
      <c r="AD625" s="23"/>
      <c r="AE625" s="23"/>
      <c r="AF625" s="23"/>
      <c r="AG625" s="23"/>
      <c r="AH625" s="23"/>
    </row>
    <row r="626" spans="3:34" ht="15.75" customHeight="1">
      <c r="C626" s="456"/>
      <c r="D626" s="459"/>
      <c r="E626" s="459"/>
      <c r="F626" s="8"/>
      <c r="G626" s="394"/>
      <c r="H626" s="394"/>
      <c r="I626" s="497"/>
      <c r="J626" s="497"/>
      <c r="K626" s="394"/>
      <c r="L626" s="497"/>
      <c r="M626" s="497"/>
      <c r="N626" s="394"/>
      <c r="O626" s="394"/>
      <c r="P626" s="394"/>
      <c r="Q626" s="394"/>
      <c r="R626" s="394"/>
      <c r="S626" s="394"/>
      <c r="T626" s="394"/>
      <c r="U626" s="394"/>
      <c r="V626" s="394"/>
      <c r="W626" s="394"/>
      <c r="X626" s="394"/>
      <c r="Y626" s="23"/>
      <c r="Z626" s="23"/>
      <c r="AA626" s="23"/>
      <c r="AB626" s="23"/>
      <c r="AC626" s="23"/>
      <c r="AD626" s="23"/>
      <c r="AE626" s="23"/>
      <c r="AF626" s="23"/>
      <c r="AG626" s="23"/>
      <c r="AH626" s="23"/>
    </row>
    <row r="627" spans="3:34" ht="15.75" customHeight="1">
      <c r="C627" s="456"/>
      <c r="D627" s="459"/>
      <c r="E627" s="459"/>
      <c r="F627" s="8"/>
      <c r="G627" s="394"/>
      <c r="H627" s="394"/>
      <c r="I627" s="497"/>
      <c r="J627" s="497"/>
      <c r="K627" s="394"/>
      <c r="L627" s="497"/>
      <c r="M627" s="497"/>
      <c r="N627" s="394"/>
      <c r="O627" s="394"/>
      <c r="P627" s="394"/>
      <c r="Q627" s="394"/>
      <c r="R627" s="394"/>
      <c r="S627" s="394"/>
      <c r="T627" s="394"/>
      <c r="U627" s="394"/>
      <c r="V627" s="394"/>
      <c r="W627" s="394"/>
      <c r="X627" s="394"/>
      <c r="Y627" s="23"/>
      <c r="Z627" s="23"/>
      <c r="AA627" s="23"/>
      <c r="AB627" s="23"/>
      <c r="AC627" s="23"/>
      <c r="AD627" s="23"/>
      <c r="AE627" s="23"/>
      <c r="AF627" s="23"/>
      <c r="AG627" s="23"/>
      <c r="AH627" s="23"/>
    </row>
    <row r="628" spans="3:34" ht="15.75" customHeight="1">
      <c r="C628" s="456"/>
      <c r="D628" s="459"/>
      <c r="E628" s="459"/>
      <c r="F628" s="8"/>
      <c r="G628" s="394"/>
      <c r="H628" s="394"/>
      <c r="I628" s="497"/>
      <c r="J628" s="497"/>
      <c r="K628" s="394"/>
      <c r="L628" s="497"/>
      <c r="M628" s="497"/>
      <c r="N628" s="394"/>
      <c r="O628" s="394"/>
      <c r="P628" s="394"/>
      <c r="Q628" s="394"/>
      <c r="R628" s="394"/>
      <c r="S628" s="394"/>
      <c r="T628" s="394"/>
      <c r="U628" s="394"/>
      <c r="V628" s="394"/>
      <c r="W628" s="394"/>
      <c r="X628" s="394"/>
      <c r="Y628" s="23"/>
      <c r="Z628" s="23"/>
      <c r="AA628" s="23"/>
      <c r="AB628" s="23"/>
      <c r="AC628" s="23"/>
      <c r="AD628" s="23"/>
      <c r="AE628" s="23"/>
      <c r="AF628" s="23"/>
      <c r="AG628" s="23"/>
      <c r="AH628" s="23"/>
    </row>
    <row r="629" spans="3:34" ht="15.75" customHeight="1">
      <c r="C629" s="456"/>
      <c r="D629" s="459"/>
      <c r="E629" s="459"/>
      <c r="F629" s="8"/>
      <c r="G629" s="394"/>
      <c r="H629" s="394"/>
      <c r="I629" s="497"/>
      <c r="J629" s="497"/>
      <c r="K629" s="394"/>
      <c r="L629" s="497"/>
      <c r="M629" s="497"/>
      <c r="N629" s="394"/>
      <c r="O629" s="394"/>
      <c r="P629" s="394"/>
      <c r="Q629" s="394"/>
      <c r="R629" s="394"/>
      <c r="S629" s="394"/>
      <c r="T629" s="394"/>
      <c r="U629" s="394"/>
      <c r="V629" s="394"/>
      <c r="W629" s="394"/>
      <c r="X629" s="394"/>
      <c r="Y629" s="23"/>
      <c r="Z629" s="23"/>
      <c r="AA629" s="23"/>
      <c r="AB629" s="23"/>
      <c r="AC629" s="23"/>
      <c r="AD629" s="23"/>
      <c r="AE629" s="23"/>
      <c r="AF629" s="23"/>
      <c r="AG629" s="23"/>
      <c r="AH629" s="23"/>
    </row>
    <row r="630" spans="3:34" ht="15.75" customHeight="1">
      <c r="C630" s="456"/>
      <c r="D630" s="459"/>
      <c r="E630" s="459"/>
      <c r="F630" s="8"/>
      <c r="G630" s="394"/>
      <c r="H630" s="394"/>
      <c r="I630" s="497"/>
      <c r="J630" s="497"/>
      <c r="K630" s="394"/>
      <c r="L630" s="497"/>
      <c r="M630" s="497"/>
      <c r="N630" s="394"/>
      <c r="O630" s="394"/>
      <c r="P630" s="394"/>
      <c r="Q630" s="394"/>
      <c r="R630" s="394"/>
      <c r="S630" s="394"/>
      <c r="T630" s="394"/>
      <c r="U630" s="394"/>
      <c r="V630" s="394"/>
      <c r="W630" s="394"/>
      <c r="X630" s="394"/>
      <c r="Y630" s="23"/>
      <c r="Z630" s="23"/>
      <c r="AA630" s="23"/>
      <c r="AB630" s="23"/>
      <c r="AC630" s="23"/>
      <c r="AD630" s="23"/>
      <c r="AE630" s="23"/>
      <c r="AF630" s="23"/>
      <c r="AG630" s="23"/>
      <c r="AH630" s="23"/>
    </row>
    <row r="631" spans="3:34" ht="15.75" customHeight="1">
      <c r="C631" s="456"/>
      <c r="D631" s="459"/>
      <c r="E631" s="459"/>
      <c r="F631" s="8"/>
      <c r="G631" s="394"/>
      <c r="H631" s="394"/>
      <c r="I631" s="497"/>
      <c r="J631" s="497"/>
      <c r="K631" s="394"/>
      <c r="L631" s="497"/>
      <c r="M631" s="497"/>
      <c r="N631" s="394"/>
      <c r="O631" s="394"/>
      <c r="P631" s="394"/>
      <c r="Q631" s="394"/>
      <c r="R631" s="394"/>
      <c r="S631" s="394"/>
      <c r="T631" s="394"/>
      <c r="U631" s="394"/>
      <c r="V631" s="394"/>
      <c r="W631" s="394"/>
      <c r="X631" s="394"/>
      <c r="Y631" s="23"/>
      <c r="Z631" s="23"/>
      <c r="AA631" s="23"/>
      <c r="AB631" s="23"/>
      <c r="AC631" s="23"/>
      <c r="AD631" s="23"/>
      <c r="AE631" s="23"/>
      <c r="AF631" s="23"/>
      <c r="AG631" s="23"/>
      <c r="AH631" s="23"/>
    </row>
    <row r="632" spans="3:34" ht="15.75" customHeight="1">
      <c r="C632" s="456"/>
      <c r="D632" s="459"/>
      <c r="E632" s="459"/>
      <c r="F632" s="8"/>
      <c r="G632" s="394"/>
      <c r="H632" s="394"/>
      <c r="I632" s="497"/>
      <c r="J632" s="497"/>
      <c r="K632" s="394"/>
      <c r="L632" s="497"/>
      <c r="M632" s="497"/>
      <c r="N632" s="394"/>
      <c r="O632" s="394"/>
      <c r="P632" s="394"/>
      <c r="Q632" s="394"/>
      <c r="R632" s="394"/>
      <c r="S632" s="394"/>
      <c r="T632" s="394"/>
      <c r="U632" s="394"/>
      <c r="V632" s="394"/>
      <c r="W632" s="394"/>
      <c r="X632" s="394"/>
      <c r="Y632" s="23"/>
      <c r="Z632" s="23"/>
      <c r="AA632" s="23"/>
      <c r="AB632" s="23"/>
      <c r="AC632" s="23"/>
      <c r="AD632" s="23"/>
      <c r="AE632" s="23"/>
      <c r="AF632" s="23"/>
      <c r="AG632" s="23"/>
      <c r="AH632" s="23"/>
    </row>
    <row r="633" spans="3:34" ht="15.75" customHeight="1">
      <c r="C633" s="456"/>
      <c r="D633" s="459"/>
      <c r="E633" s="459"/>
      <c r="F633" s="8"/>
      <c r="G633" s="394"/>
      <c r="H633" s="394"/>
      <c r="I633" s="497"/>
      <c r="J633" s="497"/>
      <c r="K633" s="394"/>
      <c r="L633" s="497"/>
      <c r="M633" s="497"/>
      <c r="N633" s="394"/>
      <c r="O633" s="394"/>
      <c r="P633" s="394"/>
      <c r="Q633" s="394"/>
      <c r="R633" s="394"/>
      <c r="S633" s="394"/>
      <c r="T633" s="394"/>
      <c r="U633" s="394"/>
      <c r="V633" s="394"/>
      <c r="W633" s="394"/>
      <c r="X633" s="394"/>
      <c r="Y633" s="23"/>
      <c r="Z633" s="23"/>
      <c r="AA633" s="23"/>
      <c r="AB633" s="23"/>
      <c r="AC633" s="23"/>
      <c r="AD633" s="23"/>
      <c r="AE633" s="23"/>
      <c r="AF633" s="23"/>
      <c r="AG633" s="23"/>
      <c r="AH633" s="23"/>
    </row>
    <row r="634" spans="3:34" ht="15.75" customHeight="1">
      <c r="C634" s="456"/>
      <c r="D634" s="459"/>
      <c r="E634" s="459"/>
      <c r="F634" s="8"/>
      <c r="G634" s="394"/>
      <c r="H634" s="394"/>
      <c r="I634" s="497"/>
      <c r="J634" s="497"/>
      <c r="K634" s="394"/>
      <c r="L634" s="497"/>
      <c r="M634" s="497"/>
      <c r="N634" s="394"/>
      <c r="O634" s="394"/>
      <c r="P634" s="394"/>
      <c r="Q634" s="394"/>
      <c r="R634" s="394"/>
      <c r="S634" s="394"/>
      <c r="T634" s="394"/>
      <c r="U634" s="394"/>
      <c r="V634" s="394"/>
      <c r="W634" s="394"/>
      <c r="X634" s="394"/>
      <c r="Y634" s="23"/>
      <c r="Z634" s="23"/>
      <c r="AA634" s="23"/>
      <c r="AB634" s="23"/>
      <c r="AC634" s="23"/>
      <c r="AD634" s="23"/>
      <c r="AE634" s="23"/>
      <c r="AF634" s="23"/>
      <c r="AG634" s="23"/>
      <c r="AH634" s="23"/>
    </row>
    <row r="635" spans="3:34" ht="15.75" customHeight="1">
      <c r="C635" s="456"/>
      <c r="D635" s="459"/>
      <c r="E635" s="459"/>
      <c r="F635" s="8"/>
      <c r="G635" s="394"/>
      <c r="H635" s="394"/>
      <c r="I635" s="497"/>
      <c r="J635" s="497"/>
      <c r="K635" s="394"/>
      <c r="L635" s="497"/>
      <c r="M635" s="497"/>
      <c r="N635" s="394"/>
      <c r="O635" s="394"/>
      <c r="P635" s="394"/>
      <c r="Q635" s="394"/>
      <c r="R635" s="394"/>
      <c r="S635" s="394"/>
      <c r="T635" s="394"/>
      <c r="U635" s="394"/>
      <c r="V635" s="394"/>
      <c r="W635" s="394"/>
      <c r="X635" s="394"/>
      <c r="Y635" s="23"/>
      <c r="Z635" s="23"/>
      <c r="AA635" s="23"/>
      <c r="AB635" s="23"/>
      <c r="AC635" s="23"/>
      <c r="AD635" s="23"/>
      <c r="AE635" s="23"/>
      <c r="AF635" s="23"/>
      <c r="AG635" s="23"/>
      <c r="AH635" s="23"/>
    </row>
    <row r="636" spans="3:34" ht="15.75" customHeight="1">
      <c r="C636" s="456"/>
      <c r="D636" s="459"/>
      <c r="E636" s="459"/>
      <c r="F636" s="8"/>
      <c r="G636" s="394"/>
      <c r="H636" s="394"/>
      <c r="I636" s="497"/>
      <c r="J636" s="497"/>
      <c r="K636" s="394"/>
      <c r="L636" s="497"/>
      <c r="M636" s="497"/>
      <c r="N636" s="394"/>
      <c r="O636" s="394"/>
      <c r="P636" s="394"/>
      <c r="Q636" s="394"/>
      <c r="R636" s="394"/>
      <c r="S636" s="394"/>
      <c r="T636" s="394"/>
      <c r="U636" s="394"/>
      <c r="V636" s="394"/>
      <c r="W636" s="394"/>
      <c r="X636" s="394"/>
      <c r="Y636" s="23"/>
      <c r="Z636" s="23"/>
      <c r="AA636" s="23"/>
      <c r="AB636" s="23"/>
      <c r="AC636" s="23"/>
      <c r="AD636" s="23"/>
      <c r="AE636" s="23"/>
      <c r="AF636" s="23"/>
      <c r="AG636" s="23"/>
      <c r="AH636" s="23"/>
    </row>
    <row r="637" spans="3:34" ht="15.75" customHeight="1">
      <c r="C637" s="456"/>
      <c r="D637" s="459"/>
      <c r="E637" s="459"/>
      <c r="F637" s="8"/>
      <c r="G637" s="394"/>
      <c r="H637" s="394"/>
      <c r="I637" s="497"/>
      <c r="J637" s="497"/>
      <c r="K637" s="394"/>
      <c r="L637" s="497"/>
      <c r="M637" s="497"/>
      <c r="N637" s="394"/>
      <c r="O637" s="394"/>
      <c r="P637" s="394"/>
      <c r="Q637" s="394"/>
      <c r="R637" s="394"/>
      <c r="S637" s="394"/>
      <c r="T637" s="394"/>
      <c r="U637" s="394"/>
      <c r="V637" s="394"/>
      <c r="W637" s="394"/>
      <c r="X637" s="394"/>
      <c r="Y637" s="23"/>
      <c r="Z637" s="23"/>
      <c r="AA637" s="23"/>
      <c r="AB637" s="23"/>
      <c r="AC637" s="23"/>
      <c r="AD637" s="23"/>
      <c r="AE637" s="23"/>
      <c r="AF637" s="23"/>
      <c r="AG637" s="23"/>
      <c r="AH637" s="23"/>
    </row>
    <row r="638" spans="3:34" ht="15.75" customHeight="1">
      <c r="C638" s="456"/>
      <c r="D638" s="459"/>
      <c r="E638" s="459"/>
      <c r="F638" s="8"/>
      <c r="G638" s="394"/>
      <c r="H638" s="394"/>
      <c r="I638" s="497"/>
      <c r="J638" s="497"/>
      <c r="K638" s="394"/>
      <c r="L638" s="497"/>
      <c r="M638" s="497"/>
      <c r="N638" s="394"/>
      <c r="O638" s="394"/>
      <c r="P638" s="394"/>
      <c r="Q638" s="394"/>
      <c r="R638" s="394"/>
      <c r="S638" s="394"/>
      <c r="T638" s="394"/>
      <c r="U638" s="394"/>
      <c r="V638" s="394"/>
      <c r="W638" s="394"/>
      <c r="X638" s="394"/>
      <c r="Y638" s="23"/>
      <c r="Z638" s="23"/>
      <c r="AA638" s="23"/>
      <c r="AB638" s="23"/>
      <c r="AC638" s="23"/>
      <c r="AD638" s="23"/>
      <c r="AE638" s="23"/>
      <c r="AF638" s="23"/>
      <c r="AG638" s="23"/>
      <c r="AH638" s="23"/>
    </row>
    <row r="639" spans="3:34" ht="15.75" customHeight="1">
      <c r="C639" s="456"/>
      <c r="D639" s="459"/>
      <c r="E639" s="459"/>
      <c r="F639" s="8"/>
      <c r="G639" s="394"/>
      <c r="H639" s="394"/>
      <c r="I639" s="497"/>
      <c r="J639" s="497"/>
      <c r="K639" s="394"/>
      <c r="L639" s="497"/>
      <c r="M639" s="497"/>
      <c r="N639" s="394"/>
      <c r="O639" s="394"/>
      <c r="P639" s="394"/>
      <c r="Q639" s="394"/>
      <c r="R639" s="394"/>
      <c r="S639" s="394"/>
      <c r="T639" s="394"/>
      <c r="U639" s="394"/>
      <c r="V639" s="394"/>
      <c r="W639" s="394"/>
      <c r="X639" s="394"/>
      <c r="Y639" s="23"/>
      <c r="Z639" s="23"/>
      <c r="AA639" s="23"/>
      <c r="AB639" s="23"/>
      <c r="AC639" s="23"/>
      <c r="AD639" s="23"/>
      <c r="AE639" s="23"/>
      <c r="AF639" s="23"/>
      <c r="AG639" s="23"/>
      <c r="AH639" s="23"/>
    </row>
    <row r="640" spans="3:34" ht="15.75" customHeight="1">
      <c r="C640" s="456"/>
      <c r="D640" s="459"/>
      <c r="E640" s="459"/>
      <c r="F640" s="8"/>
      <c r="G640" s="394"/>
      <c r="H640" s="394"/>
      <c r="I640" s="497"/>
      <c r="J640" s="497"/>
      <c r="K640" s="394"/>
      <c r="L640" s="497"/>
      <c r="M640" s="497"/>
      <c r="N640" s="394"/>
      <c r="O640" s="394"/>
      <c r="P640" s="394"/>
      <c r="Q640" s="394"/>
      <c r="R640" s="394"/>
      <c r="S640" s="394"/>
      <c r="T640" s="394"/>
      <c r="U640" s="394"/>
      <c r="V640" s="394"/>
      <c r="W640" s="394"/>
      <c r="X640" s="394"/>
      <c r="Y640" s="23"/>
      <c r="Z640" s="23"/>
      <c r="AA640" s="23"/>
      <c r="AB640" s="23"/>
      <c r="AC640" s="23"/>
      <c r="AD640" s="23"/>
      <c r="AE640" s="23"/>
      <c r="AF640" s="23"/>
      <c r="AG640" s="23"/>
      <c r="AH640" s="23"/>
    </row>
    <row r="641" spans="3:34" ht="15.75" customHeight="1">
      <c r="C641" s="456"/>
      <c r="D641" s="459"/>
      <c r="E641" s="459"/>
      <c r="F641" s="8"/>
      <c r="G641" s="394"/>
      <c r="H641" s="394"/>
      <c r="I641" s="497"/>
      <c r="J641" s="497"/>
      <c r="K641" s="394"/>
      <c r="L641" s="497"/>
      <c r="M641" s="497"/>
      <c r="N641" s="394"/>
      <c r="O641" s="394"/>
      <c r="P641" s="394"/>
      <c r="Q641" s="394"/>
      <c r="R641" s="394"/>
      <c r="S641" s="394"/>
      <c r="T641" s="394"/>
      <c r="U641" s="394"/>
      <c r="V641" s="394"/>
      <c r="W641" s="394"/>
      <c r="X641" s="394"/>
      <c r="Y641" s="23"/>
      <c r="Z641" s="23"/>
      <c r="AA641" s="23"/>
      <c r="AB641" s="23"/>
      <c r="AC641" s="23"/>
      <c r="AD641" s="23"/>
      <c r="AE641" s="23"/>
      <c r="AF641" s="23"/>
      <c r="AG641" s="23"/>
      <c r="AH641" s="23"/>
    </row>
    <row r="642" spans="3:34" ht="15.75" customHeight="1">
      <c r="C642" s="456"/>
      <c r="D642" s="459"/>
      <c r="E642" s="459"/>
      <c r="F642" s="8"/>
      <c r="G642" s="394"/>
      <c r="H642" s="394"/>
      <c r="I642" s="497"/>
      <c r="J642" s="497"/>
      <c r="K642" s="394"/>
      <c r="L642" s="497"/>
      <c r="M642" s="497"/>
      <c r="N642" s="394"/>
      <c r="O642" s="394"/>
      <c r="P642" s="394"/>
      <c r="Q642" s="394"/>
      <c r="R642" s="394"/>
      <c r="S642" s="394"/>
      <c r="T642" s="394"/>
      <c r="U642" s="394"/>
      <c r="V642" s="394"/>
      <c r="W642" s="394"/>
      <c r="X642" s="394"/>
      <c r="Y642" s="23"/>
      <c r="Z642" s="23"/>
      <c r="AA642" s="23"/>
      <c r="AB642" s="23"/>
      <c r="AC642" s="23"/>
      <c r="AD642" s="23"/>
      <c r="AE642" s="23"/>
      <c r="AF642" s="23"/>
      <c r="AG642" s="23"/>
      <c r="AH642" s="23"/>
    </row>
    <row r="643" spans="3:34" ht="15.75" customHeight="1">
      <c r="C643" s="456"/>
      <c r="D643" s="459"/>
      <c r="E643" s="459"/>
      <c r="F643" s="8"/>
      <c r="G643" s="394"/>
      <c r="H643" s="394"/>
      <c r="I643" s="497"/>
      <c r="J643" s="497"/>
      <c r="K643" s="394"/>
      <c r="L643" s="497"/>
      <c r="M643" s="497"/>
      <c r="N643" s="394"/>
      <c r="O643" s="394"/>
      <c r="P643" s="394"/>
      <c r="Q643" s="394"/>
      <c r="R643" s="394"/>
      <c r="S643" s="394"/>
      <c r="T643" s="394"/>
      <c r="U643" s="394"/>
      <c r="V643" s="394"/>
      <c r="W643" s="394"/>
      <c r="X643" s="394"/>
      <c r="Y643" s="23"/>
      <c r="Z643" s="23"/>
      <c r="AA643" s="23"/>
      <c r="AB643" s="23"/>
      <c r="AC643" s="23"/>
      <c r="AD643" s="23"/>
      <c r="AE643" s="23"/>
      <c r="AF643" s="23"/>
      <c r="AG643" s="23"/>
      <c r="AH643" s="23"/>
    </row>
    <row r="644" spans="3:34" ht="15.75" customHeight="1">
      <c r="C644" s="456"/>
      <c r="D644" s="459"/>
      <c r="E644" s="459"/>
      <c r="F644" s="8"/>
      <c r="G644" s="394"/>
      <c r="H644" s="394"/>
      <c r="I644" s="497"/>
      <c r="J644" s="497"/>
      <c r="K644" s="394"/>
      <c r="L644" s="497"/>
      <c r="M644" s="497"/>
      <c r="N644" s="394"/>
      <c r="O644" s="394"/>
      <c r="P644" s="394"/>
      <c r="Q644" s="394"/>
      <c r="R644" s="394"/>
      <c r="S644" s="394"/>
      <c r="T644" s="394"/>
      <c r="U644" s="394"/>
      <c r="V644" s="394"/>
      <c r="W644" s="394"/>
      <c r="X644" s="394"/>
      <c r="Y644" s="23"/>
      <c r="Z644" s="23"/>
      <c r="AA644" s="23"/>
      <c r="AB644" s="23"/>
      <c r="AC644" s="23"/>
      <c r="AD644" s="23"/>
      <c r="AE644" s="23"/>
      <c r="AF644" s="23"/>
      <c r="AG644" s="23"/>
      <c r="AH644" s="23"/>
    </row>
    <row r="645" spans="3:34" ht="15.75" customHeight="1">
      <c r="C645" s="456"/>
      <c r="D645" s="459"/>
      <c r="E645" s="459"/>
      <c r="F645" s="8"/>
      <c r="G645" s="394"/>
      <c r="H645" s="394"/>
      <c r="I645" s="497"/>
      <c r="J645" s="497"/>
      <c r="K645" s="394"/>
      <c r="L645" s="497"/>
      <c r="M645" s="497"/>
      <c r="N645" s="394"/>
      <c r="O645" s="394"/>
      <c r="P645" s="394"/>
      <c r="Q645" s="394"/>
      <c r="R645" s="394"/>
      <c r="S645" s="394"/>
      <c r="T645" s="394"/>
      <c r="U645" s="394"/>
      <c r="V645" s="394"/>
      <c r="W645" s="394"/>
      <c r="X645" s="394"/>
      <c r="Y645" s="23"/>
      <c r="Z645" s="23"/>
      <c r="AA645" s="23"/>
      <c r="AB645" s="23"/>
      <c r="AC645" s="23"/>
      <c r="AD645" s="23"/>
      <c r="AE645" s="23"/>
      <c r="AF645" s="23"/>
      <c r="AG645" s="23"/>
      <c r="AH645" s="23"/>
    </row>
    <row r="646" spans="3:34" ht="15.75" customHeight="1">
      <c r="C646" s="456"/>
      <c r="D646" s="459"/>
      <c r="E646" s="459"/>
      <c r="F646" s="8"/>
      <c r="G646" s="394"/>
      <c r="H646" s="394"/>
      <c r="I646" s="497"/>
      <c r="J646" s="497"/>
      <c r="K646" s="394"/>
      <c r="L646" s="497"/>
      <c r="M646" s="497"/>
      <c r="N646" s="394"/>
      <c r="O646" s="394"/>
      <c r="P646" s="394"/>
      <c r="Q646" s="394"/>
      <c r="R646" s="394"/>
      <c r="S646" s="394"/>
      <c r="T646" s="394"/>
      <c r="U646" s="394"/>
      <c r="V646" s="394"/>
      <c r="W646" s="394"/>
      <c r="X646" s="394"/>
      <c r="Y646" s="23"/>
      <c r="Z646" s="23"/>
      <c r="AA646" s="23"/>
      <c r="AB646" s="23"/>
      <c r="AC646" s="23"/>
      <c r="AD646" s="23"/>
      <c r="AE646" s="23"/>
      <c r="AF646" s="23"/>
      <c r="AG646" s="23"/>
      <c r="AH646" s="23"/>
    </row>
    <row r="647" spans="3:34" ht="15.75" customHeight="1">
      <c r="C647" s="456"/>
      <c r="D647" s="459"/>
      <c r="E647" s="459"/>
      <c r="F647" s="8"/>
      <c r="G647" s="394"/>
      <c r="H647" s="394"/>
      <c r="I647" s="497"/>
      <c r="J647" s="497"/>
      <c r="K647" s="394"/>
      <c r="L647" s="497"/>
      <c r="M647" s="497"/>
      <c r="N647" s="394"/>
      <c r="O647" s="394"/>
      <c r="P647" s="394"/>
      <c r="Q647" s="394"/>
      <c r="R647" s="394"/>
      <c r="S647" s="394"/>
      <c r="T647" s="394"/>
      <c r="U647" s="394"/>
      <c r="V647" s="394"/>
      <c r="W647" s="394"/>
      <c r="X647" s="394"/>
      <c r="Y647" s="23"/>
      <c r="Z647" s="23"/>
      <c r="AA647" s="23"/>
      <c r="AB647" s="23"/>
      <c r="AC647" s="23"/>
      <c r="AD647" s="23"/>
      <c r="AE647" s="23"/>
      <c r="AF647" s="23"/>
      <c r="AG647" s="23"/>
      <c r="AH647" s="23"/>
    </row>
    <row r="648" spans="3:34" ht="15.75" customHeight="1">
      <c r="C648" s="456"/>
      <c r="D648" s="459"/>
      <c r="E648" s="459"/>
      <c r="F648" s="8"/>
      <c r="G648" s="394"/>
      <c r="H648" s="394"/>
      <c r="I648" s="497"/>
      <c r="J648" s="497"/>
      <c r="K648" s="394"/>
      <c r="L648" s="497"/>
      <c r="M648" s="497"/>
      <c r="N648" s="394"/>
      <c r="O648" s="394"/>
      <c r="P648" s="394"/>
      <c r="Q648" s="394"/>
      <c r="R648" s="394"/>
      <c r="S648" s="394"/>
      <c r="T648" s="394"/>
      <c r="U648" s="394"/>
      <c r="V648" s="394"/>
      <c r="W648" s="394"/>
      <c r="X648" s="394"/>
      <c r="Y648" s="23"/>
      <c r="Z648" s="23"/>
      <c r="AA648" s="23"/>
      <c r="AB648" s="23"/>
      <c r="AC648" s="23"/>
      <c r="AD648" s="23"/>
      <c r="AE648" s="23"/>
      <c r="AF648" s="23"/>
      <c r="AG648" s="23"/>
      <c r="AH648" s="23"/>
    </row>
    <row r="649" spans="3:34" ht="15.75" customHeight="1">
      <c r="C649" s="456"/>
      <c r="D649" s="459"/>
      <c r="E649" s="459"/>
      <c r="F649" s="8"/>
      <c r="G649" s="394"/>
      <c r="H649" s="394"/>
      <c r="I649" s="497"/>
      <c r="J649" s="497"/>
      <c r="K649" s="394"/>
      <c r="L649" s="497"/>
      <c r="M649" s="497"/>
      <c r="N649" s="394"/>
      <c r="O649" s="394"/>
      <c r="P649" s="394"/>
      <c r="Q649" s="394"/>
      <c r="R649" s="394"/>
      <c r="S649" s="394"/>
      <c r="T649" s="394"/>
      <c r="U649" s="394"/>
      <c r="V649" s="394"/>
      <c r="W649" s="394"/>
      <c r="X649" s="394"/>
      <c r="Y649" s="23"/>
      <c r="Z649" s="23"/>
      <c r="AA649" s="23"/>
      <c r="AB649" s="23"/>
      <c r="AC649" s="23"/>
      <c r="AD649" s="23"/>
      <c r="AE649" s="23"/>
      <c r="AF649" s="23"/>
      <c r="AG649" s="23"/>
      <c r="AH649" s="23"/>
    </row>
    <row r="650" spans="3:34" ht="15.75" customHeight="1">
      <c r="C650" s="456"/>
      <c r="D650" s="459"/>
      <c r="E650" s="459"/>
      <c r="F650" s="8"/>
      <c r="G650" s="394"/>
      <c r="H650" s="394"/>
      <c r="I650" s="497"/>
      <c r="J650" s="497"/>
      <c r="K650" s="394"/>
      <c r="L650" s="497"/>
      <c r="M650" s="497"/>
      <c r="N650" s="394"/>
      <c r="O650" s="394"/>
      <c r="P650" s="394"/>
      <c r="Q650" s="394"/>
      <c r="R650" s="394"/>
      <c r="S650" s="394"/>
      <c r="T650" s="394"/>
      <c r="U650" s="394"/>
      <c r="V650" s="394"/>
      <c r="W650" s="394"/>
      <c r="X650" s="394"/>
      <c r="Y650" s="23"/>
      <c r="Z650" s="23"/>
      <c r="AA650" s="23"/>
      <c r="AB650" s="23"/>
      <c r="AC650" s="23"/>
      <c r="AD650" s="23"/>
      <c r="AE650" s="23"/>
      <c r="AF650" s="23"/>
      <c r="AG650" s="23"/>
      <c r="AH650" s="23"/>
    </row>
    <row r="651" spans="3:34" ht="15.75" customHeight="1">
      <c r="C651" s="456"/>
      <c r="D651" s="459"/>
      <c r="E651" s="459"/>
      <c r="F651" s="8"/>
      <c r="G651" s="394"/>
      <c r="H651" s="394"/>
      <c r="I651" s="497"/>
      <c r="J651" s="497"/>
      <c r="K651" s="394"/>
      <c r="L651" s="497"/>
      <c r="M651" s="497"/>
      <c r="N651" s="394"/>
      <c r="O651" s="394"/>
      <c r="P651" s="394"/>
      <c r="Q651" s="394"/>
      <c r="R651" s="394"/>
      <c r="S651" s="394"/>
      <c r="T651" s="394"/>
      <c r="U651" s="394"/>
      <c r="V651" s="394"/>
      <c r="W651" s="394"/>
      <c r="X651" s="394"/>
      <c r="Y651" s="23"/>
      <c r="Z651" s="23"/>
      <c r="AA651" s="23"/>
      <c r="AB651" s="23"/>
      <c r="AC651" s="23"/>
      <c r="AD651" s="23"/>
      <c r="AE651" s="23"/>
      <c r="AF651" s="23"/>
      <c r="AG651" s="23"/>
      <c r="AH651" s="23"/>
    </row>
    <row r="652" spans="3:34" ht="15.75" customHeight="1">
      <c r="C652" s="456"/>
      <c r="D652" s="459"/>
      <c r="E652" s="459"/>
      <c r="F652" s="8"/>
      <c r="G652" s="394"/>
      <c r="H652" s="394"/>
      <c r="I652" s="497"/>
      <c r="J652" s="497"/>
      <c r="K652" s="394"/>
      <c r="L652" s="497"/>
      <c r="M652" s="497"/>
      <c r="N652" s="394"/>
      <c r="O652" s="394"/>
      <c r="P652" s="394"/>
      <c r="Q652" s="394"/>
      <c r="R652" s="394"/>
      <c r="S652" s="394"/>
      <c r="T652" s="394"/>
      <c r="U652" s="394"/>
      <c r="V652" s="394"/>
      <c r="W652" s="394"/>
      <c r="X652" s="394"/>
      <c r="Y652" s="23"/>
      <c r="Z652" s="23"/>
      <c r="AA652" s="23"/>
      <c r="AB652" s="23"/>
      <c r="AC652" s="23"/>
      <c r="AD652" s="23"/>
      <c r="AE652" s="23"/>
      <c r="AF652" s="23"/>
      <c r="AG652" s="23"/>
      <c r="AH652" s="23"/>
    </row>
    <row r="653" spans="3:34" ht="15.75" customHeight="1">
      <c r="C653" s="456"/>
      <c r="D653" s="459"/>
      <c r="E653" s="459"/>
      <c r="F653" s="8"/>
      <c r="G653" s="394"/>
      <c r="H653" s="394"/>
      <c r="I653" s="497"/>
      <c r="J653" s="497"/>
      <c r="K653" s="394"/>
      <c r="L653" s="497"/>
      <c r="M653" s="497"/>
      <c r="N653" s="394"/>
      <c r="O653" s="394"/>
      <c r="P653" s="394"/>
      <c r="Q653" s="394"/>
      <c r="R653" s="394"/>
      <c r="S653" s="394"/>
      <c r="T653" s="394"/>
      <c r="U653" s="394"/>
      <c r="V653" s="394"/>
      <c r="W653" s="394"/>
      <c r="X653" s="394"/>
      <c r="Y653" s="23"/>
      <c r="Z653" s="23"/>
      <c r="AA653" s="23"/>
      <c r="AB653" s="23"/>
      <c r="AC653" s="23"/>
      <c r="AD653" s="23"/>
      <c r="AE653" s="23"/>
      <c r="AF653" s="23"/>
      <c r="AG653" s="23"/>
      <c r="AH653" s="23"/>
    </row>
    <row r="654" spans="3:34" ht="15.75" customHeight="1">
      <c r="C654" s="456"/>
      <c r="D654" s="459"/>
      <c r="E654" s="459"/>
      <c r="F654" s="8"/>
      <c r="G654" s="394"/>
      <c r="H654" s="394"/>
      <c r="I654" s="497"/>
      <c r="J654" s="497"/>
      <c r="K654" s="394"/>
      <c r="L654" s="497"/>
      <c r="M654" s="497"/>
      <c r="N654" s="394"/>
      <c r="O654" s="394"/>
      <c r="P654" s="394"/>
      <c r="Q654" s="394"/>
      <c r="R654" s="394"/>
      <c r="S654" s="394"/>
      <c r="T654" s="394"/>
      <c r="U654" s="394"/>
      <c r="V654" s="394"/>
      <c r="W654" s="394"/>
      <c r="X654" s="394"/>
      <c r="Y654" s="23"/>
      <c r="Z654" s="23"/>
      <c r="AA654" s="23"/>
      <c r="AB654" s="23"/>
      <c r="AC654" s="23"/>
      <c r="AD654" s="23"/>
      <c r="AE654" s="23"/>
      <c r="AF654" s="23"/>
      <c r="AG654" s="23"/>
      <c r="AH654" s="23"/>
    </row>
    <row r="655" spans="3:34" ht="15.75" customHeight="1">
      <c r="C655" s="456"/>
      <c r="D655" s="459"/>
      <c r="E655" s="459"/>
      <c r="F655" s="8"/>
      <c r="G655" s="394"/>
      <c r="H655" s="394"/>
      <c r="I655" s="497"/>
      <c r="J655" s="497"/>
      <c r="K655" s="394"/>
      <c r="L655" s="497"/>
      <c r="M655" s="497"/>
      <c r="N655" s="394"/>
      <c r="O655" s="394"/>
      <c r="P655" s="394"/>
      <c r="Q655" s="394"/>
      <c r="R655" s="394"/>
      <c r="S655" s="394"/>
      <c r="T655" s="394"/>
      <c r="U655" s="394"/>
      <c r="V655" s="394"/>
      <c r="W655" s="394"/>
      <c r="X655" s="394"/>
      <c r="Y655" s="23"/>
      <c r="Z655" s="23"/>
      <c r="AA655" s="23"/>
      <c r="AB655" s="23"/>
      <c r="AC655" s="23"/>
      <c r="AD655" s="23"/>
      <c r="AE655" s="23"/>
      <c r="AF655" s="23"/>
      <c r="AG655" s="23"/>
      <c r="AH655" s="23"/>
    </row>
    <row r="656" spans="3:34" ht="15.75" customHeight="1">
      <c r="C656" s="456"/>
      <c r="D656" s="459"/>
      <c r="E656" s="459"/>
      <c r="F656" s="8"/>
      <c r="G656" s="394"/>
      <c r="H656" s="394"/>
      <c r="I656" s="497"/>
      <c r="J656" s="497"/>
      <c r="K656" s="394"/>
      <c r="L656" s="497"/>
      <c r="M656" s="497"/>
      <c r="N656" s="394"/>
      <c r="O656" s="394"/>
      <c r="P656" s="394"/>
      <c r="Q656" s="394"/>
      <c r="R656" s="394"/>
      <c r="S656" s="394"/>
      <c r="T656" s="394"/>
      <c r="U656" s="394"/>
      <c r="V656" s="394"/>
      <c r="W656" s="394"/>
      <c r="X656" s="394"/>
      <c r="Y656" s="23"/>
      <c r="Z656" s="23"/>
      <c r="AA656" s="23"/>
      <c r="AB656" s="23"/>
      <c r="AC656" s="23"/>
      <c r="AD656" s="23"/>
      <c r="AE656" s="23"/>
      <c r="AF656" s="23"/>
      <c r="AG656" s="23"/>
      <c r="AH656" s="23"/>
    </row>
    <row r="657" spans="3:34" ht="15.75" customHeight="1">
      <c r="C657" s="456"/>
      <c r="D657" s="459"/>
      <c r="E657" s="459"/>
      <c r="F657" s="8"/>
      <c r="G657" s="394"/>
      <c r="H657" s="394"/>
      <c r="I657" s="497"/>
      <c r="J657" s="497"/>
      <c r="K657" s="394"/>
      <c r="L657" s="497"/>
      <c r="M657" s="497"/>
      <c r="N657" s="394"/>
      <c r="O657" s="394"/>
      <c r="P657" s="394"/>
      <c r="Q657" s="394"/>
      <c r="R657" s="394"/>
      <c r="S657" s="394"/>
      <c r="T657" s="394"/>
      <c r="U657" s="394"/>
      <c r="V657" s="394"/>
      <c r="W657" s="394"/>
      <c r="X657" s="394"/>
      <c r="Y657" s="23"/>
      <c r="Z657" s="23"/>
      <c r="AA657" s="23"/>
      <c r="AB657" s="23"/>
      <c r="AC657" s="23"/>
      <c r="AD657" s="23"/>
      <c r="AE657" s="23"/>
      <c r="AF657" s="23"/>
      <c r="AG657" s="23"/>
      <c r="AH657" s="23"/>
    </row>
    <row r="658" spans="3:34" ht="15.75" customHeight="1">
      <c r="C658" s="456"/>
      <c r="D658" s="459"/>
      <c r="E658" s="459"/>
      <c r="F658" s="8"/>
      <c r="G658" s="394"/>
      <c r="H658" s="394"/>
      <c r="I658" s="497"/>
      <c r="J658" s="497"/>
      <c r="K658" s="394"/>
      <c r="L658" s="497"/>
      <c r="M658" s="497"/>
      <c r="N658" s="394"/>
      <c r="O658" s="394"/>
      <c r="P658" s="394"/>
      <c r="Q658" s="394"/>
      <c r="R658" s="394"/>
      <c r="S658" s="394"/>
      <c r="T658" s="394"/>
      <c r="U658" s="394"/>
      <c r="V658" s="394"/>
      <c r="W658" s="394"/>
      <c r="X658" s="394"/>
      <c r="Y658" s="23"/>
      <c r="Z658" s="23"/>
      <c r="AA658" s="23"/>
      <c r="AB658" s="23"/>
      <c r="AC658" s="23"/>
      <c r="AD658" s="23"/>
      <c r="AE658" s="23"/>
      <c r="AF658" s="23"/>
      <c r="AG658" s="23"/>
      <c r="AH658" s="23"/>
    </row>
    <row r="659" spans="3:34" ht="15.75" customHeight="1">
      <c r="C659" s="456"/>
      <c r="D659" s="459"/>
      <c r="E659" s="459"/>
      <c r="F659" s="8"/>
      <c r="G659" s="394"/>
      <c r="H659" s="394"/>
      <c r="I659" s="497"/>
      <c r="J659" s="497"/>
      <c r="K659" s="394"/>
      <c r="L659" s="497"/>
      <c r="M659" s="497"/>
      <c r="N659" s="394"/>
      <c r="O659" s="394"/>
      <c r="P659" s="394"/>
      <c r="Q659" s="394"/>
      <c r="R659" s="394"/>
      <c r="S659" s="394"/>
      <c r="T659" s="394"/>
      <c r="U659" s="394"/>
      <c r="V659" s="394"/>
      <c r="W659" s="394"/>
      <c r="X659" s="394"/>
      <c r="Y659" s="23"/>
      <c r="Z659" s="23"/>
      <c r="AA659" s="23"/>
      <c r="AB659" s="23"/>
      <c r="AC659" s="23"/>
      <c r="AD659" s="23"/>
      <c r="AE659" s="23"/>
      <c r="AF659" s="23"/>
      <c r="AG659" s="23"/>
      <c r="AH659" s="23"/>
    </row>
    <row r="660" spans="3:34" ht="15.75" customHeight="1">
      <c r="C660" s="456"/>
      <c r="D660" s="459"/>
      <c r="E660" s="459"/>
      <c r="F660" s="8"/>
      <c r="G660" s="394"/>
      <c r="H660" s="394"/>
      <c r="I660" s="497"/>
      <c r="J660" s="497"/>
      <c r="K660" s="394"/>
      <c r="L660" s="497"/>
      <c r="M660" s="497"/>
      <c r="N660" s="394"/>
      <c r="O660" s="394"/>
      <c r="P660" s="394"/>
      <c r="Q660" s="394"/>
      <c r="R660" s="394"/>
      <c r="S660" s="394"/>
      <c r="T660" s="394"/>
      <c r="U660" s="394"/>
      <c r="V660" s="394"/>
      <c r="W660" s="394"/>
      <c r="X660" s="394"/>
      <c r="Y660" s="23"/>
      <c r="Z660" s="23"/>
      <c r="AA660" s="23"/>
      <c r="AB660" s="23"/>
      <c r="AC660" s="23"/>
      <c r="AD660" s="23"/>
      <c r="AE660" s="23"/>
      <c r="AF660" s="23"/>
      <c r="AG660" s="23"/>
      <c r="AH660" s="23"/>
    </row>
    <row r="661" spans="3:34" ht="15.75" customHeight="1">
      <c r="C661" s="456"/>
      <c r="D661" s="459"/>
      <c r="E661" s="459"/>
      <c r="F661" s="8"/>
      <c r="G661" s="394"/>
      <c r="H661" s="394"/>
      <c r="I661" s="497"/>
      <c r="J661" s="497"/>
      <c r="K661" s="394"/>
      <c r="L661" s="497"/>
      <c r="M661" s="497"/>
      <c r="N661" s="394"/>
      <c r="O661" s="394"/>
      <c r="P661" s="394"/>
      <c r="Q661" s="394"/>
      <c r="R661" s="394"/>
      <c r="S661" s="394"/>
      <c r="T661" s="394"/>
      <c r="U661" s="394"/>
      <c r="V661" s="394"/>
      <c r="W661" s="394"/>
      <c r="X661" s="394"/>
      <c r="Y661" s="23"/>
      <c r="Z661" s="23"/>
      <c r="AA661" s="23"/>
      <c r="AB661" s="23"/>
      <c r="AC661" s="23"/>
      <c r="AD661" s="23"/>
      <c r="AE661" s="23"/>
      <c r="AF661" s="23"/>
      <c r="AG661" s="23"/>
      <c r="AH661" s="23"/>
    </row>
    <row r="662" spans="3:34" ht="15.75" customHeight="1">
      <c r="C662" s="456"/>
      <c r="D662" s="459"/>
      <c r="E662" s="459"/>
      <c r="F662" s="8"/>
      <c r="G662" s="394"/>
      <c r="H662" s="394"/>
      <c r="I662" s="497"/>
      <c r="J662" s="497"/>
      <c r="K662" s="394"/>
      <c r="L662" s="497"/>
      <c r="M662" s="497"/>
      <c r="N662" s="394"/>
      <c r="O662" s="394"/>
      <c r="P662" s="394"/>
      <c r="Q662" s="394"/>
      <c r="R662" s="394"/>
      <c r="S662" s="394"/>
      <c r="T662" s="394"/>
      <c r="U662" s="394"/>
      <c r="V662" s="394"/>
      <c r="W662" s="394"/>
      <c r="X662" s="394"/>
      <c r="Y662" s="23"/>
      <c r="Z662" s="23"/>
      <c r="AA662" s="23"/>
      <c r="AB662" s="23"/>
      <c r="AC662" s="23"/>
      <c r="AD662" s="23"/>
      <c r="AE662" s="23"/>
      <c r="AF662" s="23"/>
      <c r="AG662" s="23"/>
      <c r="AH662" s="23"/>
    </row>
    <row r="663" spans="3:34" ht="15.75" customHeight="1">
      <c r="C663" s="456"/>
      <c r="D663" s="459"/>
      <c r="E663" s="459"/>
      <c r="F663" s="8"/>
      <c r="G663" s="394"/>
      <c r="H663" s="394"/>
      <c r="I663" s="497"/>
      <c r="J663" s="497"/>
      <c r="K663" s="394"/>
      <c r="L663" s="497"/>
      <c r="M663" s="497"/>
      <c r="N663" s="394"/>
      <c r="O663" s="394"/>
      <c r="P663" s="394"/>
      <c r="Q663" s="394"/>
      <c r="R663" s="394"/>
      <c r="S663" s="394"/>
      <c r="T663" s="394"/>
      <c r="U663" s="394"/>
      <c r="V663" s="394"/>
      <c r="W663" s="394"/>
      <c r="X663" s="394"/>
      <c r="Y663" s="23"/>
      <c r="Z663" s="23"/>
      <c r="AA663" s="23"/>
      <c r="AB663" s="23"/>
      <c r="AC663" s="23"/>
      <c r="AD663" s="23"/>
      <c r="AE663" s="23"/>
      <c r="AF663" s="23"/>
      <c r="AG663" s="23"/>
      <c r="AH663" s="23"/>
    </row>
    <row r="664" spans="3:34" ht="15.75" customHeight="1">
      <c r="C664" s="456"/>
      <c r="D664" s="459"/>
      <c r="E664" s="459"/>
      <c r="F664" s="8"/>
      <c r="G664" s="394"/>
      <c r="H664" s="394"/>
      <c r="I664" s="497"/>
      <c r="J664" s="497"/>
      <c r="K664" s="394"/>
      <c r="L664" s="497"/>
      <c r="M664" s="497"/>
      <c r="N664" s="394"/>
      <c r="O664" s="394"/>
      <c r="P664" s="394"/>
      <c r="Q664" s="394"/>
      <c r="R664" s="394"/>
      <c r="S664" s="394"/>
      <c r="T664" s="394"/>
      <c r="U664" s="394"/>
      <c r="V664" s="394"/>
      <c r="W664" s="394"/>
      <c r="X664" s="394"/>
      <c r="Y664" s="23"/>
      <c r="Z664" s="23"/>
      <c r="AA664" s="23"/>
      <c r="AB664" s="23"/>
      <c r="AC664" s="23"/>
      <c r="AD664" s="23"/>
      <c r="AE664" s="23"/>
      <c r="AF664" s="23"/>
      <c r="AG664" s="23"/>
      <c r="AH664" s="23"/>
    </row>
    <row r="665" spans="3:34" ht="15.75" customHeight="1">
      <c r="C665" s="456"/>
      <c r="D665" s="459"/>
      <c r="E665" s="459"/>
      <c r="F665" s="8"/>
      <c r="G665" s="394"/>
      <c r="H665" s="394"/>
      <c r="I665" s="497"/>
      <c r="J665" s="497"/>
      <c r="K665" s="394"/>
      <c r="L665" s="497"/>
      <c r="M665" s="497"/>
      <c r="N665" s="394"/>
      <c r="O665" s="394"/>
      <c r="P665" s="394"/>
      <c r="Q665" s="394"/>
      <c r="R665" s="394"/>
      <c r="S665" s="394"/>
      <c r="T665" s="394"/>
      <c r="U665" s="394"/>
      <c r="V665" s="394"/>
      <c r="W665" s="394"/>
      <c r="X665" s="394"/>
      <c r="Y665" s="23"/>
      <c r="Z665" s="23"/>
      <c r="AA665" s="23"/>
      <c r="AB665" s="23"/>
      <c r="AC665" s="23"/>
      <c r="AD665" s="23"/>
      <c r="AE665" s="23"/>
      <c r="AF665" s="23"/>
      <c r="AG665" s="23"/>
      <c r="AH665" s="23"/>
    </row>
    <row r="666" spans="3:34" ht="15.75" customHeight="1">
      <c r="C666" s="456"/>
      <c r="D666" s="459"/>
      <c r="E666" s="459"/>
      <c r="F666" s="8"/>
      <c r="G666" s="394"/>
      <c r="H666" s="394"/>
      <c r="I666" s="497"/>
      <c r="J666" s="497"/>
      <c r="K666" s="394"/>
      <c r="L666" s="497"/>
      <c r="M666" s="497"/>
      <c r="N666" s="394"/>
      <c r="O666" s="394"/>
      <c r="P666" s="394"/>
      <c r="Q666" s="394"/>
      <c r="R666" s="394"/>
      <c r="S666" s="394"/>
      <c r="T666" s="394"/>
      <c r="U666" s="394"/>
      <c r="V666" s="394"/>
      <c r="W666" s="394"/>
      <c r="X666" s="394"/>
      <c r="Y666" s="23"/>
      <c r="Z666" s="23"/>
      <c r="AA666" s="23"/>
      <c r="AB666" s="23"/>
      <c r="AC666" s="23"/>
      <c r="AD666" s="23"/>
      <c r="AE666" s="23"/>
      <c r="AF666" s="23"/>
      <c r="AG666" s="23"/>
      <c r="AH666" s="23"/>
    </row>
    <row r="667" spans="3:34" ht="15.75" customHeight="1">
      <c r="C667" s="456"/>
      <c r="D667" s="459"/>
      <c r="E667" s="459"/>
      <c r="F667" s="8"/>
      <c r="G667" s="394"/>
      <c r="H667" s="394"/>
      <c r="I667" s="497"/>
      <c r="J667" s="497"/>
      <c r="K667" s="394"/>
      <c r="L667" s="497"/>
      <c r="M667" s="497"/>
      <c r="N667" s="394"/>
      <c r="O667" s="394"/>
      <c r="P667" s="394"/>
      <c r="Q667" s="394"/>
      <c r="R667" s="394"/>
      <c r="S667" s="394"/>
      <c r="T667" s="394"/>
      <c r="U667" s="394"/>
      <c r="V667" s="394"/>
      <c r="W667" s="394"/>
      <c r="X667" s="394"/>
      <c r="Y667" s="23"/>
      <c r="Z667" s="23"/>
      <c r="AA667" s="23"/>
      <c r="AB667" s="23"/>
      <c r="AC667" s="23"/>
      <c r="AD667" s="23"/>
      <c r="AE667" s="23"/>
      <c r="AF667" s="23"/>
      <c r="AG667" s="23"/>
      <c r="AH667" s="23"/>
    </row>
    <row r="668" spans="3:34" ht="15.75" customHeight="1">
      <c r="C668" s="456"/>
      <c r="D668" s="459"/>
      <c r="E668" s="459"/>
      <c r="F668" s="8"/>
      <c r="G668" s="394"/>
      <c r="H668" s="394"/>
      <c r="I668" s="497"/>
      <c r="J668" s="497"/>
      <c r="K668" s="394"/>
      <c r="L668" s="497"/>
      <c r="M668" s="497"/>
      <c r="N668" s="394"/>
      <c r="O668" s="394"/>
      <c r="P668" s="394"/>
      <c r="Q668" s="394"/>
      <c r="R668" s="394"/>
      <c r="S668" s="394"/>
      <c r="T668" s="394"/>
      <c r="U668" s="394"/>
      <c r="V668" s="394"/>
      <c r="W668" s="394"/>
      <c r="X668" s="394"/>
      <c r="Y668" s="23"/>
      <c r="Z668" s="23"/>
      <c r="AA668" s="23"/>
      <c r="AB668" s="23"/>
      <c r="AC668" s="23"/>
      <c r="AD668" s="23"/>
      <c r="AE668" s="23"/>
      <c r="AF668" s="23"/>
      <c r="AG668" s="23"/>
      <c r="AH668" s="23"/>
    </row>
    <row r="669" spans="3:34" ht="15.75" customHeight="1">
      <c r="C669" s="456"/>
      <c r="D669" s="459"/>
      <c r="E669" s="459"/>
      <c r="F669" s="8"/>
      <c r="G669" s="394"/>
      <c r="H669" s="394"/>
      <c r="I669" s="497"/>
      <c r="J669" s="497"/>
      <c r="K669" s="394"/>
      <c r="L669" s="497"/>
      <c r="M669" s="497"/>
      <c r="N669" s="394"/>
      <c r="O669" s="394"/>
      <c r="P669" s="394"/>
      <c r="Q669" s="394"/>
      <c r="R669" s="394"/>
      <c r="S669" s="394"/>
      <c r="T669" s="394"/>
      <c r="U669" s="394"/>
      <c r="V669" s="394"/>
      <c r="W669" s="394"/>
      <c r="X669" s="394"/>
      <c r="Y669" s="23"/>
      <c r="Z669" s="23"/>
      <c r="AA669" s="23"/>
      <c r="AB669" s="23"/>
      <c r="AC669" s="23"/>
      <c r="AD669" s="23"/>
      <c r="AE669" s="23"/>
      <c r="AF669" s="23"/>
      <c r="AG669" s="23"/>
      <c r="AH669" s="23"/>
    </row>
    <row r="670" spans="3:34" ht="15.75" customHeight="1">
      <c r="C670" s="456"/>
      <c r="D670" s="459"/>
      <c r="E670" s="459"/>
      <c r="F670" s="8"/>
      <c r="G670" s="394"/>
      <c r="H670" s="394"/>
      <c r="I670" s="497"/>
      <c r="J670" s="497"/>
      <c r="K670" s="394"/>
      <c r="L670" s="497"/>
      <c r="M670" s="497"/>
      <c r="N670" s="394"/>
      <c r="O670" s="394"/>
      <c r="P670" s="394"/>
      <c r="Q670" s="394"/>
      <c r="R670" s="394"/>
      <c r="S670" s="394"/>
      <c r="T670" s="394"/>
      <c r="U670" s="394"/>
      <c r="V670" s="394"/>
      <c r="W670" s="394"/>
      <c r="X670" s="394"/>
      <c r="Y670" s="23"/>
      <c r="Z670" s="23"/>
      <c r="AA670" s="23"/>
      <c r="AB670" s="23"/>
      <c r="AC670" s="23"/>
      <c r="AD670" s="23"/>
      <c r="AE670" s="23"/>
      <c r="AF670" s="23"/>
      <c r="AG670" s="23"/>
      <c r="AH670" s="23"/>
    </row>
    <row r="671" spans="3:34" ht="15.75" customHeight="1">
      <c r="C671" s="456"/>
      <c r="D671" s="459"/>
      <c r="E671" s="459"/>
      <c r="F671" s="8"/>
      <c r="G671" s="394"/>
      <c r="H671" s="394"/>
      <c r="I671" s="497"/>
      <c r="J671" s="497"/>
      <c r="K671" s="394"/>
      <c r="L671" s="497"/>
      <c r="M671" s="497"/>
      <c r="N671" s="394"/>
      <c r="O671" s="394"/>
      <c r="P671" s="394"/>
      <c r="Q671" s="394"/>
      <c r="R671" s="394"/>
      <c r="S671" s="394"/>
      <c r="T671" s="394"/>
      <c r="U671" s="394"/>
      <c r="V671" s="394"/>
      <c r="W671" s="394"/>
      <c r="X671" s="394"/>
      <c r="Y671" s="23"/>
      <c r="Z671" s="23"/>
      <c r="AA671" s="23"/>
      <c r="AB671" s="23"/>
      <c r="AC671" s="23"/>
      <c r="AD671" s="23"/>
      <c r="AE671" s="23"/>
      <c r="AF671" s="23"/>
      <c r="AG671" s="23"/>
      <c r="AH671" s="23"/>
    </row>
    <row r="672" spans="3:34" ht="15.75" customHeight="1">
      <c r="C672" s="456"/>
      <c r="D672" s="459"/>
      <c r="E672" s="459"/>
      <c r="F672" s="8"/>
      <c r="G672" s="394"/>
      <c r="H672" s="394"/>
      <c r="I672" s="497"/>
      <c r="J672" s="497"/>
      <c r="K672" s="394"/>
      <c r="L672" s="497"/>
      <c r="M672" s="497"/>
      <c r="N672" s="394"/>
      <c r="O672" s="394"/>
      <c r="P672" s="394"/>
      <c r="Q672" s="394"/>
      <c r="R672" s="394"/>
      <c r="S672" s="394"/>
      <c r="T672" s="394"/>
      <c r="U672" s="394"/>
      <c r="V672" s="394"/>
      <c r="W672" s="394"/>
      <c r="X672" s="394"/>
      <c r="Y672" s="23"/>
      <c r="Z672" s="23"/>
      <c r="AA672" s="23"/>
      <c r="AB672" s="23"/>
      <c r="AC672" s="23"/>
      <c r="AD672" s="23"/>
      <c r="AE672" s="23"/>
      <c r="AF672" s="23"/>
      <c r="AG672" s="23"/>
      <c r="AH672" s="23"/>
    </row>
    <row r="673" spans="3:34" ht="15.75" customHeight="1">
      <c r="C673" s="456"/>
      <c r="D673" s="459"/>
      <c r="E673" s="459"/>
      <c r="F673" s="8"/>
      <c r="G673" s="394"/>
      <c r="H673" s="394"/>
      <c r="I673" s="497"/>
      <c r="J673" s="497"/>
      <c r="K673" s="394"/>
      <c r="L673" s="497"/>
      <c r="M673" s="497"/>
      <c r="N673" s="394"/>
      <c r="O673" s="394"/>
      <c r="P673" s="394"/>
      <c r="Q673" s="394"/>
      <c r="R673" s="394"/>
      <c r="S673" s="394"/>
      <c r="T673" s="394"/>
      <c r="U673" s="394"/>
      <c r="V673" s="394"/>
      <c r="W673" s="394"/>
      <c r="X673" s="394"/>
      <c r="Y673" s="23"/>
      <c r="Z673" s="23"/>
      <c r="AA673" s="23"/>
      <c r="AB673" s="23"/>
      <c r="AC673" s="23"/>
      <c r="AD673" s="23"/>
      <c r="AE673" s="23"/>
      <c r="AF673" s="23"/>
      <c r="AG673" s="23"/>
      <c r="AH673" s="23"/>
    </row>
    <row r="674" spans="3:34" ht="15.75" customHeight="1">
      <c r="C674" s="456"/>
      <c r="D674" s="459"/>
      <c r="E674" s="459"/>
      <c r="F674" s="8"/>
      <c r="G674" s="394"/>
      <c r="H674" s="394"/>
      <c r="I674" s="497"/>
      <c r="J674" s="497"/>
      <c r="K674" s="394"/>
      <c r="L674" s="497"/>
      <c r="M674" s="497"/>
      <c r="N674" s="394"/>
      <c r="O674" s="394"/>
      <c r="P674" s="394"/>
      <c r="Q674" s="394"/>
      <c r="R674" s="394"/>
      <c r="S674" s="394"/>
      <c r="T674" s="394"/>
      <c r="U674" s="394"/>
      <c r="V674" s="394"/>
      <c r="W674" s="394"/>
      <c r="X674" s="394"/>
      <c r="Y674" s="23"/>
      <c r="Z674" s="23"/>
      <c r="AA674" s="23"/>
      <c r="AB674" s="23"/>
      <c r="AC674" s="23"/>
      <c r="AD674" s="23"/>
      <c r="AE674" s="23"/>
      <c r="AF674" s="23"/>
      <c r="AG674" s="23"/>
      <c r="AH674" s="23"/>
    </row>
    <row r="675" spans="3:34" ht="15.75" customHeight="1">
      <c r="C675" s="456"/>
      <c r="D675" s="459"/>
      <c r="E675" s="459"/>
      <c r="F675" s="8"/>
      <c r="G675" s="394"/>
      <c r="H675" s="394"/>
      <c r="I675" s="497"/>
      <c r="J675" s="497"/>
      <c r="K675" s="394"/>
      <c r="L675" s="497"/>
      <c r="M675" s="497"/>
      <c r="N675" s="394"/>
      <c r="O675" s="394"/>
      <c r="P675" s="394"/>
      <c r="Q675" s="394"/>
      <c r="R675" s="394"/>
      <c r="S675" s="394"/>
      <c r="T675" s="394"/>
      <c r="U675" s="394"/>
      <c r="V675" s="394"/>
      <c r="W675" s="394"/>
      <c r="X675" s="394"/>
      <c r="Y675" s="23"/>
      <c r="Z675" s="23"/>
      <c r="AA675" s="23"/>
      <c r="AB675" s="23"/>
      <c r="AC675" s="23"/>
      <c r="AD675" s="23"/>
      <c r="AE675" s="23"/>
      <c r="AF675" s="23"/>
      <c r="AG675" s="23"/>
      <c r="AH675" s="23"/>
    </row>
    <row r="676" spans="3:34" ht="15.75" customHeight="1">
      <c r="C676" s="456"/>
      <c r="D676" s="459"/>
      <c r="E676" s="459"/>
      <c r="F676" s="8"/>
      <c r="G676" s="394"/>
      <c r="H676" s="394"/>
      <c r="I676" s="497"/>
      <c r="J676" s="497"/>
      <c r="K676" s="394"/>
      <c r="L676" s="497"/>
      <c r="M676" s="497"/>
      <c r="N676" s="394"/>
      <c r="O676" s="394"/>
      <c r="P676" s="394"/>
      <c r="Q676" s="394"/>
      <c r="R676" s="394"/>
      <c r="S676" s="394"/>
      <c r="T676" s="394"/>
      <c r="U676" s="394"/>
      <c r="V676" s="394"/>
      <c r="W676" s="394"/>
      <c r="X676" s="394"/>
      <c r="Y676" s="23"/>
      <c r="Z676" s="23"/>
      <c r="AA676" s="23"/>
      <c r="AB676" s="23"/>
      <c r="AC676" s="23"/>
      <c r="AD676" s="23"/>
      <c r="AE676" s="23"/>
      <c r="AF676" s="23"/>
      <c r="AG676" s="23"/>
      <c r="AH676" s="23"/>
    </row>
    <row r="677" spans="3:34" ht="15.75" customHeight="1">
      <c r="C677" s="456"/>
      <c r="D677" s="459"/>
      <c r="E677" s="459"/>
      <c r="F677" s="8"/>
      <c r="G677" s="394"/>
      <c r="H677" s="394"/>
      <c r="I677" s="497"/>
      <c r="J677" s="497"/>
      <c r="K677" s="394"/>
      <c r="L677" s="497"/>
      <c r="M677" s="497"/>
      <c r="N677" s="394"/>
      <c r="O677" s="394"/>
      <c r="P677" s="394"/>
      <c r="Q677" s="394"/>
      <c r="R677" s="394"/>
      <c r="S677" s="394"/>
      <c r="T677" s="394"/>
      <c r="U677" s="394"/>
      <c r="V677" s="394"/>
      <c r="W677" s="394"/>
      <c r="X677" s="394"/>
      <c r="Y677" s="23"/>
      <c r="Z677" s="23"/>
      <c r="AA677" s="23"/>
      <c r="AB677" s="23"/>
      <c r="AC677" s="23"/>
      <c r="AD677" s="23"/>
      <c r="AE677" s="23"/>
      <c r="AF677" s="23"/>
      <c r="AG677" s="23"/>
      <c r="AH677" s="23"/>
    </row>
    <row r="678" spans="3:34" ht="15.75" customHeight="1">
      <c r="C678" s="456"/>
      <c r="D678" s="459"/>
      <c r="E678" s="459"/>
      <c r="F678" s="8"/>
      <c r="G678" s="394"/>
      <c r="H678" s="394"/>
      <c r="I678" s="497"/>
      <c r="J678" s="497"/>
      <c r="K678" s="394"/>
      <c r="L678" s="497"/>
      <c r="M678" s="497"/>
      <c r="N678" s="394"/>
      <c r="O678" s="394"/>
      <c r="P678" s="394"/>
      <c r="Q678" s="394"/>
      <c r="R678" s="394"/>
      <c r="S678" s="394"/>
      <c r="T678" s="394"/>
      <c r="U678" s="394"/>
      <c r="V678" s="394"/>
      <c r="W678" s="394"/>
      <c r="X678" s="394"/>
      <c r="Y678" s="23"/>
      <c r="Z678" s="23"/>
      <c r="AA678" s="23"/>
      <c r="AB678" s="23"/>
      <c r="AC678" s="23"/>
      <c r="AD678" s="23"/>
      <c r="AE678" s="23"/>
      <c r="AF678" s="23"/>
      <c r="AG678" s="23"/>
      <c r="AH678" s="23"/>
    </row>
    <row r="679" spans="3:34" ht="15.75" customHeight="1">
      <c r="C679" s="456"/>
      <c r="D679" s="459"/>
      <c r="E679" s="459"/>
      <c r="F679" s="8"/>
      <c r="G679" s="394"/>
      <c r="H679" s="394"/>
      <c r="I679" s="497"/>
      <c r="J679" s="497"/>
      <c r="K679" s="394"/>
      <c r="L679" s="497"/>
      <c r="M679" s="497"/>
      <c r="N679" s="394"/>
      <c r="O679" s="394"/>
      <c r="P679" s="394"/>
      <c r="Q679" s="394"/>
      <c r="R679" s="394"/>
      <c r="S679" s="394"/>
      <c r="T679" s="394"/>
      <c r="U679" s="394"/>
      <c r="V679" s="394"/>
      <c r="W679" s="394"/>
      <c r="X679" s="394"/>
      <c r="Y679" s="23"/>
      <c r="Z679" s="23"/>
      <c r="AA679" s="23"/>
      <c r="AB679" s="23"/>
      <c r="AC679" s="23"/>
      <c r="AD679" s="23"/>
      <c r="AE679" s="23"/>
      <c r="AF679" s="23"/>
      <c r="AG679" s="23"/>
      <c r="AH679" s="23"/>
    </row>
    <row r="680" spans="3:34" ht="15.75" customHeight="1">
      <c r="C680" s="456"/>
      <c r="D680" s="459"/>
      <c r="E680" s="459"/>
      <c r="F680" s="8"/>
      <c r="G680" s="394"/>
      <c r="H680" s="394"/>
      <c r="I680" s="497"/>
      <c r="J680" s="497"/>
      <c r="K680" s="394"/>
      <c r="L680" s="497"/>
      <c r="M680" s="497"/>
      <c r="N680" s="394"/>
      <c r="O680" s="394"/>
      <c r="P680" s="394"/>
      <c r="Q680" s="394"/>
      <c r="R680" s="394"/>
      <c r="S680" s="394"/>
      <c r="T680" s="394"/>
      <c r="U680" s="394"/>
      <c r="V680" s="394"/>
      <c r="W680" s="394"/>
      <c r="X680" s="394"/>
      <c r="Y680" s="23"/>
      <c r="Z680" s="23"/>
      <c r="AA680" s="23"/>
      <c r="AB680" s="23"/>
      <c r="AC680" s="23"/>
      <c r="AD680" s="23"/>
      <c r="AE680" s="23"/>
      <c r="AF680" s="23"/>
      <c r="AG680" s="23"/>
      <c r="AH680" s="23"/>
    </row>
    <row r="681" spans="3:34" ht="15.75" customHeight="1">
      <c r="C681" s="456"/>
      <c r="D681" s="459"/>
      <c r="E681" s="459"/>
      <c r="F681" s="8"/>
      <c r="G681" s="394"/>
      <c r="H681" s="394"/>
      <c r="I681" s="497"/>
      <c r="J681" s="497"/>
      <c r="K681" s="394"/>
      <c r="L681" s="497"/>
      <c r="M681" s="497"/>
      <c r="N681" s="394"/>
      <c r="O681" s="394"/>
      <c r="P681" s="394"/>
      <c r="Q681" s="394"/>
      <c r="R681" s="394"/>
      <c r="S681" s="394"/>
      <c r="T681" s="394"/>
      <c r="U681" s="394"/>
      <c r="V681" s="394"/>
      <c r="W681" s="394"/>
      <c r="X681" s="394"/>
      <c r="Y681" s="23"/>
      <c r="Z681" s="23"/>
      <c r="AA681" s="23"/>
      <c r="AB681" s="23"/>
      <c r="AC681" s="23"/>
      <c r="AD681" s="23"/>
      <c r="AE681" s="23"/>
      <c r="AF681" s="23"/>
      <c r="AG681" s="23"/>
      <c r="AH681" s="23"/>
    </row>
    <row r="682" spans="3:34" ht="15.75" customHeight="1">
      <c r="C682" s="456"/>
      <c r="D682" s="459"/>
      <c r="E682" s="459"/>
      <c r="F682" s="8"/>
      <c r="G682" s="394"/>
      <c r="H682" s="394"/>
      <c r="I682" s="497"/>
      <c r="J682" s="497"/>
      <c r="K682" s="394"/>
      <c r="L682" s="497"/>
      <c r="M682" s="497"/>
      <c r="N682" s="394"/>
      <c r="O682" s="394"/>
      <c r="P682" s="394"/>
      <c r="Q682" s="394"/>
      <c r="R682" s="394"/>
      <c r="S682" s="394"/>
      <c r="T682" s="394"/>
      <c r="U682" s="394"/>
      <c r="V682" s="394"/>
      <c r="W682" s="394"/>
      <c r="X682" s="394"/>
      <c r="Y682" s="23"/>
      <c r="Z682" s="23"/>
      <c r="AA682" s="23"/>
      <c r="AB682" s="23"/>
      <c r="AC682" s="23"/>
      <c r="AD682" s="23"/>
      <c r="AE682" s="23"/>
      <c r="AF682" s="23"/>
      <c r="AG682" s="23"/>
      <c r="AH682" s="23"/>
    </row>
    <row r="683" spans="3:34" ht="15.75" customHeight="1">
      <c r="C683" s="456"/>
      <c r="D683" s="459"/>
      <c r="E683" s="459"/>
      <c r="F683" s="8"/>
      <c r="G683" s="394"/>
      <c r="H683" s="394"/>
      <c r="I683" s="497"/>
      <c r="J683" s="497"/>
      <c r="K683" s="394"/>
      <c r="L683" s="497"/>
      <c r="M683" s="497"/>
      <c r="N683" s="394"/>
      <c r="O683" s="394"/>
      <c r="P683" s="394"/>
      <c r="Q683" s="394"/>
      <c r="R683" s="394"/>
      <c r="S683" s="394"/>
      <c r="T683" s="394"/>
      <c r="U683" s="394"/>
      <c r="V683" s="394"/>
      <c r="W683" s="394"/>
      <c r="X683" s="394"/>
      <c r="Y683" s="23"/>
      <c r="Z683" s="23"/>
      <c r="AA683" s="23"/>
      <c r="AB683" s="23"/>
      <c r="AC683" s="23"/>
      <c r="AD683" s="23"/>
      <c r="AE683" s="23"/>
      <c r="AF683" s="23"/>
      <c r="AG683" s="23"/>
      <c r="AH683" s="23"/>
    </row>
    <row r="684" spans="3:34" ht="15.75" customHeight="1">
      <c r="C684" s="456"/>
      <c r="D684" s="459"/>
      <c r="E684" s="459"/>
      <c r="F684" s="8"/>
      <c r="G684" s="394"/>
      <c r="H684" s="394"/>
      <c r="I684" s="497"/>
      <c r="J684" s="497"/>
      <c r="K684" s="394"/>
      <c r="L684" s="497"/>
      <c r="M684" s="497"/>
      <c r="N684" s="394"/>
      <c r="O684" s="394"/>
      <c r="P684" s="394"/>
      <c r="Q684" s="394"/>
      <c r="R684" s="394"/>
      <c r="S684" s="394"/>
      <c r="T684" s="394"/>
      <c r="U684" s="394"/>
      <c r="V684" s="394"/>
      <c r="W684" s="394"/>
      <c r="X684" s="394"/>
      <c r="Y684" s="23"/>
      <c r="Z684" s="23"/>
      <c r="AA684" s="23"/>
      <c r="AB684" s="23"/>
      <c r="AC684" s="23"/>
      <c r="AD684" s="23"/>
      <c r="AE684" s="23"/>
      <c r="AF684" s="23"/>
      <c r="AG684" s="23"/>
      <c r="AH684" s="23"/>
    </row>
    <row r="685" spans="3:34" ht="15.75" customHeight="1">
      <c r="C685" s="456"/>
      <c r="D685" s="459"/>
      <c r="E685" s="459"/>
      <c r="F685" s="8"/>
      <c r="G685" s="394"/>
      <c r="H685" s="394"/>
      <c r="I685" s="497"/>
      <c r="J685" s="497"/>
      <c r="K685" s="394"/>
      <c r="L685" s="497"/>
      <c r="M685" s="497"/>
      <c r="N685" s="394"/>
      <c r="O685" s="394"/>
      <c r="P685" s="394"/>
      <c r="Q685" s="394"/>
      <c r="R685" s="394"/>
      <c r="S685" s="394"/>
      <c r="T685" s="394"/>
      <c r="U685" s="394"/>
      <c r="V685" s="394"/>
      <c r="W685" s="394"/>
      <c r="X685" s="394"/>
      <c r="Y685" s="23"/>
      <c r="Z685" s="23"/>
      <c r="AA685" s="23"/>
      <c r="AB685" s="23"/>
      <c r="AC685" s="23"/>
      <c r="AD685" s="23"/>
      <c r="AE685" s="23"/>
      <c r="AF685" s="23"/>
      <c r="AG685" s="23"/>
      <c r="AH685" s="23"/>
    </row>
    <row r="686" spans="3:34" ht="15.75" customHeight="1">
      <c r="C686" s="456"/>
      <c r="D686" s="459"/>
      <c r="E686" s="459"/>
      <c r="F686" s="8"/>
      <c r="G686" s="394"/>
      <c r="H686" s="394"/>
      <c r="I686" s="497"/>
      <c r="J686" s="497"/>
      <c r="K686" s="394"/>
      <c r="L686" s="497"/>
      <c r="M686" s="497"/>
      <c r="N686" s="394"/>
      <c r="O686" s="394"/>
      <c r="P686" s="394"/>
      <c r="Q686" s="394"/>
      <c r="R686" s="394"/>
      <c r="S686" s="394"/>
      <c r="T686" s="394"/>
      <c r="U686" s="394"/>
      <c r="V686" s="394"/>
      <c r="W686" s="394"/>
      <c r="X686" s="394"/>
      <c r="Y686" s="23"/>
      <c r="Z686" s="23"/>
      <c r="AA686" s="23"/>
      <c r="AB686" s="23"/>
      <c r="AC686" s="23"/>
      <c r="AD686" s="23"/>
      <c r="AE686" s="23"/>
      <c r="AF686" s="23"/>
      <c r="AG686" s="23"/>
      <c r="AH686" s="23"/>
    </row>
    <row r="687" spans="3:34" ht="15.75" customHeight="1">
      <c r="C687" s="456"/>
      <c r="D687" s="459"/>
      <c r="E687" s="459"/>
      <c r="F687" s="8"/>
      <c r="G687" s="394"/>
      <c r="H687" s="394"/>
      <c r="I687" s="497"/>
      <c r="J687" s="497"/>
      <c r="K687" s="394"/>
      <c r="L687" s="497"/>
      <c r="M687" s="497"/>
      <c r="N687" s="394"/>
      <c r="O687" s="394"/>
      <c r="P687" s="394"/>
      <c r="Q687" s="394"/>
      <c r="R687" s="394"/>
      <c r="S687" s="394"/>
      <c r="T687" s="394"/>
      <c r="U687" s="394"/>
      <c r="V687" s="394"/>
      <c r="W687" s="394"/>
      <c r="X687" s="394"/>
      <c r="Y687" s="23"/>
      <c r="Z687" s="23"/>
      <c r="AA687" s="23"/>
      <c r="AB687" s="23"/>
      <c r="AC687" s="23"/>
      <c r="AD687" s="23"/>
      <c r="AE687" s="23"/>
      <c r="AF687" s="23"/>
      <c r="AG687" s="23"/>
      <c r="AH687" s="23"/>
    </row>
    <row r="688" spans="3:34" ht="15.75" customHeight="1">
      <c r="C688" s="456"/>
      <c r="D688" s="459"/>
      <c r="E688" s="459"/>
      <c r="F688" s="8"/>
      <c r="G688" s="394"/>
      <c r="H688" s="394"/>
      <c r="I688" s="497"/>
      <c r="J688" s="497"/>
      <c r="K688" s="394"/>
      <c r="L688" s="497"/>
      <c r="M688" s="497"/>
      <c r="N688" s="394"/>
      <c r="O688" s="394"/>
      <c r="P688" s="394"/>
      <c r="Q688" s="394"/>
      <c r="R688" s="394"/>
      <c r="S688" s="394"/>
      <c r="T688" s="394"/>
      <c r="U688" s="394"/>
      <c r="V688" s="394"/>
      <c r="W688" s="394"/>
      <c r="X688" s="394"/>
      <c r="Y688" s="23"/>
      <c r="Z688" s="23"/>
      <c r="AA688" s="23"/>
      <c r="AB688" s="23"/>
      <c r="AC688" s="23"/>
      <c r="AD688" s="23"/>
      <c r="AE688" s="23"/>
      <c r="AF688" s="23"/>
      <c r="AG688" s="23"/>
      <c r="AH688" s="23"/>
    </row>
    <row r="689" spans="3:34" ht="15.75" customHeight="1">
      <c r="C689" s="456"/>
      <c r="D689" s="459"/>
      <c r="E689" s="459"/>
      <c r="F689" s="8"/>
      <c r="G689" s="394"/>
      <c r="H689" s="394"/>
      <c r="I689" s="497"/>
      <c r="J689" s="497"/>
      <c r="K689" s="394"/>
      <c r="L689" s="497"/>
      <c r="M689" s="497"/>
      <c r="N689" s="394"/>
      <c r="O689" s="394"/>
      <c r="P689" s="394"/>
      <c r="Q689" s="394"/>
      <c r="R689" s="394"/>
      <c r="S689" s="394"/>
      <c r="T689" s="394"/>
      <c r="U689" s="394"/>
      <c r="V689" s="394"/>
      <c r="W689" s="394"/>
      <c r="X689" s="394"/>
      <c r="Y689" s="23"/>
      <c r="Z689" s="23"/>
      <c r="AA689" s="23"/>
      <c r="AB689" s="23"/>
      <c r="AC689" s="23"/>
      <c r="AD689" s="23"/>
      <c r="AE689" s="23"/>
      <c r="AF689" s="23"/>
      <c r="AG689" s="23"/>
      <c r="AH689" s="23"/>
    </row>
    <row r="690" spans="3:34" ht="15.75" customHeight="1">
      <c r="C690" s="456"/>
      <c r="D690" s="459"/>
      <c r="E690" s="459"/>
      <c r="F690" s="8"/>
      <c r="G690" s="394"/>
      <c r="H690" s="394"/>
      <c r="I690" s="497"/>
      <c r="J690" s="497"/>
      <c r="K690" s="394"/>
      <c r="L690" s="497"/>
      <c r="M690" s="497"/>
      <c r="N690" s="394"/>
      <c r="O690" s="394"/>
      <c r="P690" s="394"/>
      <c r="Q690" s="394"/>
      <c r="R690" s="394"/>
      <c r="S690" s="394"/>
      <c r="T690" s="394"/>
      <c r="U690" s="394"/>
      <c r="V690" s="394"/>
      <c r="W690" s="394"/>
      <c r="X690" s="394"/>
      <c r="Y690" s="23"/>
      <c r="Z690" s="23"/>
      <c r="AA690" s="23"/>
      <c r="AB690" s="23"/>
      <c r="AC690" s="23"/>
      <c r="AD690" s="23"/>
      <c r="AE690" s="23"/>
      <c r="AF690" s="23"/>
      <c r="AG690" s="23"/>
      <c r="AH690" s="23"/>
    </row>
    <row r="691" spans="3:34" ht="15.75" customHeight="1">
      <c r="C691" s="456"/>
      <c r="D691" s="459"/>
      <c r="E691" s="459"/>
      <c r="F691" s="8"/>
      <c r="G691" s="394"/>
      <c r="H691" s="394"/>
      <c r="I691" s="497"/>
      <c r="J691" s="497"/>
      <c r="K691" s="394"/>
      <c r="L691" s="497"/>
      <c r="M691" s="497"/>
      <c r="N691" s="394"/>
      <c r="O691" s="394"/>
      <c r="P691" s="394"/>
      <c r="Q691" s="394"/>
      <c r="R691" s="394"/>
      <c r="S691" s="394"/>
      <c r="T691" s="394"/>
      <c r="U691" s="394"/>
      <c r="V691" s="394"/>
      <c r="W691" s="394"/>
      <c r="X691" s="394"/>
      <c r="Y691" s="23"/>
      <c r="Z691" s="23"/>
      <c r="AA691" s="23"/>
      <c r="AB691" s="23"/>
      <c r="AC691" s="23"/>
      <c r="AD691" s="23"/>
      <c r="AE691" s="23"/>
      <c r="AF691" s="23"/>
      <c r="AG691" s="23"/>
      <c r="AH691" s="23"/>
    </row>
    <row r="692" spans="3:34" ht="15.75" customHeight="1">
      <c r="C692" s="456"/>
      <c r="D692" s="459"/>
      <c r="E692" s="459"/>
      <c r="F692" s="8"/>
      <c r="G692" s="394"/>
      <c r="H692" s="394"/>
      <c r="I692" s="497"/>
      <c r="J692" s="497"/>
      <c r="K692" s="394"/>
      <c r="L692" s="497"/>
      <c r="M692" s="497"/>
      <c r="N692" s="394"/>
      <c r="O692" s="394"/>
      <c r="P692" s="394"/>
      <c r="Q692" s="394"/>
      <c r="R692" s="394"/>
      <c r="S692" s="394"/>
      <c r="T692" s="394"/>
      <c r="U692" s="394"/>
      <c r="V692" s="394"/>
      <c r="W692" s="394"/>
      <c r="X692" s="394"/>
      <c r="Y692" s="23"/>
      <c r="Z692" s="23"/>
      <c r="AA692" s="23"/>
      <c r="AB692" s="23"/>
      <c r="AC692" s="23"/>
      <c r="AD692" s="23"/>
      <c r="AE692" s="23"/>
      <c r="AF692" s="23"/>
      <c r="AG692" s="23"/>
      <c r="AH692" s="23"/>
    </row>
    <row r="693" spans="3:34" ht="15.75" customHeight="1">
      <c r="C693" s="456"/>
      <c r="D693" s="459"/>
      <c r="E693" s="459"/>
      <c r="F693" s="8"/>
      <c r="G693" s="394"/>
      <c r="H693" s="394"/>
      <c r="I693" s="497"/>
      <c r="J693" s="497"/>
      <c r="K693" s="394"/>
      <c r="L693" s="497"/>
      <c r="M693" s="497"/>
      <c r="N693" s="394"/>
      <c r="O693" s="394"/>
      <c r="P693" s="394"/>
      <c r="Q693" s="394"/>
      <c r="R693" s="394"/>
      <c r="S693" s="394"/>
      <c r="T693" s="394"/>
      <c r="U693" s="394"/>
      <c r="V693" s="394"/>
      <c r="W693" s="394"/>
      <c r="X693" s="394"/>
      <c r="Y693" s="23"/>
      <c r="Z693" s="23"/>
      <c r="AA693" s="23"/>
      <c r="AB693" s="23"/>
      <c r="AC693" s="23"/>
      <c r="AD693" s="23"/>
      <c r="AE693" s="23"/>
      <c r="AF693" s="23"/>
      <c r="AG693" s="23"/>
      <c r="AH693" s="23"/>
    </row>
    <row r="694" spans="3:34" ht="15.75" customHeight="1">
      <c r="C694" s="456"/>
      <c r="D694" s="459"/>
      <c r="E694" s="459"/>
      <c r="F694" s="8"/>
      <c r="G694" s="394"/>
      <c r="H694" s="394"/>
      <c r="I694" s="497"/>
      <c r="J694" s="497"/>
      <c r="K694" s="394"/>
      <c r="L694" s="497"/>
      <c r="M694" s="497"/>
      <c r="N694" s="394"/>
      <c r="O694" s="394"/>
      <c r="P694" s="394"/>
      <c r="Q694" s="394"/>
      <c r="R694" s="394"/>
      <c r="S694" s="394"/>
      <c r="T694" s="394"/>
      <c r="U694" s="394"/>
      <c r="V694" s="394"/>
      <c r="W694" s="394"/>
      <c r="X694" s="394"/>
      <c r="Y694" s="23"/>
      <c r="Z694" s="23"/>
      <c r="AA694" s="23"/>
      <c r="AB694" s="23"/>
      <c r="AC694" s="23"/>
      <c r="AD694" s="23"/>
      <c r="AE694" s="23"/>
      <c r="AF694" s="23"/>
      <c r="AG694" s="23"/>
      <c r="AH694" s="23"/>
    </row>
    <row r="695" spans="3:34" ht="15.75" customHeight="1">
      <c r="C695" s="456"/>
      <c r="D695" s="459"/>
      <c r="E695" s="459"/>
      <c r="F695" s="8"/>
      <c r="G695" s="394"/>
      <c r="H695" s="394"/>
      <c r="I695" s="497"/>
      <c r="J695" s="497"/>
      <c r="K695" s="394"/>
      <c r="L695" s="497"/>
      <c r="M695" s="497"/>
      <c r="N695" s="394"/>
      <c r="O695" s="394"/>
      <c r="P695" s="394"/>
      <c r="Q695" s="394"/>
      <c r="R695" s="394"/>
      <c r="S695" s="394"/>
      <c r="T695" s="394"/>
      <c r="U695" s="394"/>
      <c r="V695" s="394"/>
      <c r="W695" s="394"/>
      <c r="X695" s="394"/>
      <c r="Y695" s="23"/>
      <c r="Z695" s="23"/>
      <c r="AA695" s="23"/>
      <c r="AB695" s="23"/>
      <c r="AC695" s="23"/>
      <c r="AD695" s="23"/>
      <c r="AE695" s="23"/>
      <c r="AF695" s="23"/>
      <c r="AG695" s="23"/>
      <c r="AH695" s="23"/>
    </row>
    <row r="696" spans="3:34" ht="15.75" customHeight="1">
      <c r="C696" s="456"/>
      <c r="D696" s="459"/>
      <c r="E696" s="459"/>
      <c r="F696" s="8"/>
      <c r="G696" s="394"/>
      <c r="H696" s="394"/>
      <c r="I696" s="497"/>
      <c r="J696" s="497"/>
      <c r="K696" s="394"/>
      <c r="L696" s="497"/>
      <c r="M696" s="497"/>
      <c r="N696" s="394"/>
      <c r="O696" s="394"/>
      <c r="P696" s="394"/>
      <c r="Q696" s="394"/>
      <c r="R696" s="394"/>
      <c r="S696" s="394"/>
      <c r="T696" s="394"/>
      <c r="U696" s="394"/>
      <c r="V696" s="394"/>
      <c r="W696" s="394"/>
      <c r="X696" s="394"/>
      <c r="Y696" s="23"/>
      <c r="Z696" s="23"/>
      <c r="AA696" s="23"/>
      <c r="AB696" s="23"/>
      <c r="AC696" s="23"/>
      <c r="AD696" s="23"/>
      <c r="AE696" s="23"/>
      <c r="AF696" s="23"/>
      <c r="AG696" s="23"/>
      <c r="AH696" s="23"/>
    </row>
    <row r="697" spans="3:34" ht="15.75" customHeight="1">
      <c r="C697" s="456"/>
      <c r="D697" s="459"/>
      <c r="E697" s="459"/>
      <c r="F697" s="8"/>
      <c r="G697" s="394"/>
      <c r="H697" s="394"/>
      <c r="I697" s="497"/>
      <c r="J697" s="497"/>
      <c r="K697" s="394"/>
      <c r="L697" s="497"/>
      <c r="M697" s="497"/>
      <c r="N697" s="394"/>
      <c r="O697" s="394"/>
      <c r="P697" s="394"/>
      <c r="Q697" s="394"/>
      <c r="R697" s="394"/>
      <c r="S697" s="394"/>
      <c r="T697" s="394"/>
      <c r="U697" s="394"/>
      <c r="V697" s="394"/>
      <c r="W697" s="394"/>
      <c r="X697" s="394"/>
      <c r="Y697" s="23"/>
      <c r="Z697" s="23"/>
      <c r="AA697" s="23"/>
      <c r="AB697" s="23"/>
      <c r="AC697" s="23"/>
      <c r="AD697" s="23"/>
      <c r="AE697" s="23"/>
      <c r="AF697" s="23"/>
      <c r="AG697" s="23"/>
      <c r="AH697" s="23"/>
    </row>
    <row r="698" spans="3:34" ht="15.75" customHeight="1">
      <c r="C698" s="456"/>
      <c r="D698" s="459"/>
      <c r="E698" s="459"/>
      <c r="F698" s="8"/>
      <c r="G698" s="394"/>
      <c r="H698" s="394"/>
      <c r="I698" s="497"/>
      <c r="J698" s="497"/>
      <c r="K698" s="394"/>
      <c r="L698" s="497"/>
      <c r="M698" s="497"/>
      <c r="N698" s="394"/>
      <c r="O698" s="394"/>
      <c r="P698" s="394"/>
      <c r="Q698" s="394"/>
      <c r="R698" s="394"/>
      <c r="S698" s="394"/>
      <c r="T698" s="394"/>
      <c r="U698" s="394"/>
      <c r="V698" s="394"/>
      <c r="W698" s="394"/>
      <c r="X698" s="394"/>
      <c r="Y698" s="23"/>
      <c r="Z698" s="23"/>
      <c r="AA698" s="23"/>
      <c r="AB698" s="23"/>
      <c r="AC698" s="23"/>
      <c r="AD698" s="23"/>
      <c r="AE698" s="23"/>
      <c r="AF698" s="23"/>
      <c r="AG698" s="23"/>
      <c r="AH698" s="23"/>
    </row>
    <row r="699" spans="3:34" ht="15.75" customHeight="1">
      <c r="C699" s="456"/>
      <c r="D699" s="459"/>
      <c r="E699" s="459"/>
      <c r="F699" s="8"/>
      <c r="G699" s="394"/>
      <c r="H699" s="394"/>
      <c r="I699" s="497"/>
      <c r="J699" s="497"/>
      <c r="K699" s="394"/>
      <c r="L699" s="497"/>
      <c r="M699" s="497"/>
      <c r="N699" s="394"/>
      <c r="O699" s="394"/>
      <c r="P699" s="394"/>
      <c r="Q699" s="394"/>
      <c r="R699" s="394"/>
      <c r="S699" s="394"/>
      <c r="T699" s="394"/>
      <c r="U699" s="394"/>
      <c r="V699" s="394"/>
      <c r="W699" s="394"/>
      <c r="X699" s="394"/>
      <c r="Y699" s="23"/>
      <c r="Z699" s="23"/>
      <c r="AA699" s="23"/>
      <c r="AB699" s="23"/>
      <c r="AC699" s="23"/>
      <c r="AD699" s="23"/>
      <c r="AE699" s="23"/>
      <c r="AF699" s="23"/>
      <c r="AG699" s="23"/>
      <c r="AH699" s="23"/>
    </row>
    <row r="700" spans="3:34" ht="15.75" customHeight="1">
      <c r="C700" s="456"/>
      <c r="D700" s="459"/>
      <c r="E700" s="459"/>
      <c r="F700" s="8"/>
      <c r="G700" s="394"/>
      <c r="H700" s="394"/>
      <c r="I700" s="497"/>
      <c r="J700" s="497"/>
      <c r="K700" s="394"/>
      <c r="L700" s="497"/>
      <c r="M700" s="497"/>
      <c r="N700" s="394"/>
      <c r="O700" s="394"/>
      <c r="P700" s="394"/>
      <c r="Q700" s="394"/>
      <c r="R700" s="394"/>
      <c r="S700" s="394"/>
      <c r="T700" s="394"/>
      <c r="U700" s="394"/>
      <c r="V700" s="394"/>
      <c r="W700" s="394"/>
      <c r="X700" s="394"/>
      <c r="Y700" s="23"/>
      <c r="Z700" s="23"/>
      <c r="AA700" s="23"/>
      <c r="AB700" s="23"/>
      <c r="AC700" s="23"/>
      <c r="AD700" s="23"/>
      <c r="AE700" s="23"/>
      <c r="AF700" s="23"/>
      <c r="AG700" s="23"/>
      <c r="AH700" s="23"/>
    </row>
    <row r="701" spans="3:34" ht="15.75" customHeight="1">
      <c r="C701" s="456"/>
      <c r="D701" s="459"/>
      <c r="E701" s="459"/>
      <c r="F701" s="8"/>
      <c r="G701" s="394"/>
      <c r="H701" s="394"/>
      <c r="I701" s="497"/>
      <c r="J701" s="497"/>
      <c r="K701" s="394"/>
      <c r="L701" s="497"/>
      <c r="M701" s="497"/>
      <c r="N701" s="394"/>
      <c r="O701" s="394"/>
      <c r="P701" s="394"/>
      <c r="Q701" s="394"/>
      <c r="R701" s="394"/>
      <c r="S701" s="394"/>
      <c r="T701" s="394"/>
      <c r="U701" s="394"/>
      <c r="V701" s="394"/>
      <c r="W701" s="394"/>
      <c r="X701" s="394"/>
      <c r="Y701" s="23"/>
      <c r="Z701" s="23"/>
      <c r="AA701" s="23"/>
      <c r="AB701" s="23"/>
      <c r="AC701" s="23"/>
      <c r="AD701" s="23"/>
      <c r="AE701" s="23"/>
      <c r="AF701" s="23"/>
      <c r="AG701" s="23"/>
      <c r="AH701" s="23"/>
    </row>
    <row r="702" spans="3:34" ht="15.75" customHeight="1">
      <c r="C702" s="456"/>
      <c r="D702" s="459"/>
      <c r="E702" s="459"/>
      <c r="F702" s="8"/>
      <c r="G702" s="394"/>
      <c r="H702" s="394"/>
      <c r="I702" s="497"/>
      <c r="J702" s="497"/>
      <c r="K702" s="394"/>
      <c r="L702" s="497"/>
      <c r="M702" s="497"/>
      <c r="N702" s="394"/>
      <c r="O702" s="394"/>
      <c r="P702" s="394"/>
      <c r="Q702" s="394"/>
      <c r="R702" s="394"/>
      <c r="S702" s="394"/>
      <c r="T702" s="394"/>
      <c r="U702" s="394"/>
      <c r="V702" s="394"/>
      <c r="W702" s="394"/>
      <c r="X702" s="394"/>
      <c r="Y702" s="23"/>
      <c r="Z702" s="23"/>
      <c r="AA702" s="23"/>
      <c r="AB702" s="23"/>
      <c r="AC702" s="23"/>
      <c r="AD702" s="23"/>
      <c r="AE702" s="23"/>
      <c r="AF702" s="23"/>
      <c r="AG702" s="23"/>
      <c r="AH702" s="23"/>
    </row>
    <row r="703" spans="3:34" ht="15.75" customHeight="1">
      <c r="C703" s="456"/>
      <c r="D703" s="459"/>
      <c r="E703" s="459"/>
      <c r="F703" s="8"/>
      <c r="G703" s="394"/>
      <c r="H703" s="394"/>
      <c r="I703" s="497"/>
      <c r="J703" s="497"/>
      <c r="K703" s="394"/>
      <c r="L703" s="497"/>
      <c r="M703" s="497"/>
      <c r="N703" s="394"/>
      <c r="O703" s="394"/>
      <c r="P703" s="394"/>
      <c r="Q703" s="394"/>
      <c r="R703" s="394"/>
      <c r="S703" s="394"/>
      <c r="T703" s="394"/>
      <c r="U703" s="394"/>
      <c r="V703" s="394"/>
      <c r="W703" s="394"/>
      <c r="X703" s="394"/>
      <c r="Y703" s="23"/>
      <c r="Z703" s="23"/>
      <c r="AA703" s="23"/>
      <c r="AB703" s="23"/>
      <c r="AC703" s="23"/>
      <c r="AD703" s="23"/>
      <c r="AE703" s="23"/>
      <c r="AF703" s="23"/>
      <c r="AG703" s="23"/>
      <c r="AH703" s="23"/>
    </row>
    <row r="704" spans="3:34" ht="15.75" customHeight="1">
      <c r="C704" s="456"/>
      <c r="D704" s="459"/>
      <c r="E704" s="459"/>
      <c r="F704" s="8"/>
      <c r="G704" s="394"/>
      <c r="H704" s="394"/>
      <c r="I704" s="497"/>
      <c r="J704" s="497"/>
      <c r="K704" s="394"/>
      <c r="L704" s="497"/>
      <c r="M704" s="497"/>
      <c r="N704" s="394"/>
      <c r="O704" s="394"/>
      <c r="P704" s="394"/>
      <c r="Q704" s="394"/>
      <c r="R704" s="394"/>
      <c r="S704" s="394"/>
      <c r="T704" s="394"/>
      <c r="U704" s="394"/>
      <c r="V704" s="394"/>
      <c r="W704" s="394"/>
      <c r="X704" s="394"/>
      <c r="Y704" s="23"/>
      <c r="Z704" s="23"/>
      <c r="AA704" s="23"/>
      <c r="AB704" s="23"/>
      <c r="AC704" s="23"/>
      <c r="AD704" s="23"/>
      <c r="AE704" s="23"/>
      <c r="AF704" s="23"/>
      <c r="AG704" s="23"/>
      <c r="AH704" s="23"/>
    </row>
    <row r="705" spans="3:34" ht="15.75" customHeight="1">
      <c r="C705" s="456"/>
      <c r="D705" s="459"/>
      <c r="E705" s="459"/>
      <c r="F705" s="8"/>
      <c r="G705" s="394"/>
      <c r="H705" s="394"/>
      <c r="I705" s="497"/>
      <c r="J705" s="497"/>
      <c r="K705" s="394"/>
      <c r="L705" s="497"/>
      <c r="M705" s="497"/>
      <c r="N705" s="394"/>
      <c r="O705" s="394"/>
      <c r="P705" s="394"/>
      <c r="Q705" s="394"/>
      <c r="R705" s="394"/>
      <c r="S705" s="394"/>
      <c r="T705" s="394"/>
      <c r="U705" s="394"/>
      <c r="V705" s="394"/>
      <c r="W705" s="394"/>
      <c r="X705" s="394"/>
      <c r="Y705" s="23"/>
      <c r="Z705" s="23"/>
      <c r="AA705" s="23"/>
      <c r="AB705" s="23"/>
      <c r="AC705" s="23"/>
      <c r="AD705" s="23"/>
      <c r="AE705" s="23"/>
      <c r="AF705" s="23"/>
      <c r="AG705" s="23"/>
      <c r="AH705" s="23"/>
    </row>
    <row r="706" spans="3:34" ht="15.75" customHeight="1">
      <c r="C706" s="456"/>
      <c r="D706" s="459"/>
      <c r="E706" s="459"/>
      <c r="F706" s="8"/>
      <c r="G706" s="394"/>
      <c r="H706" s="394"/>
      <c r="I706" s="497"/>
      <c r="J706" s="497"/>
      <c r="K706" s="394"/>
      <c r="L706" s="497"/>
      <c r="M706" s="497"/>
      <c r="N706" s="394"/>
      <c r="O706" s="394"/>
      <c r="P706" s="394"/>
      <c r="Q706" s="394"/>
      <c r="R706" s="394"/>
      <c r="S706" s="394"/>
      <c r="T706" s="394"/>
      <c r="U706" s="394"/>
      <c r="V706" s="394"/>
      <c r="W706" s="394"/>
      <c r="X706" s="394"/>
      <c r="Y706" s="23"/>
      <c r="Z706" s="23"/>
      <c r="AA706" s="23"/>
      <c r="AB706" s="23"/>
      <c r="AC706" s="23"/>
      <c r="AD706" s="23"/>
      <c r="AE706" s="23"/>
      <c r="AF706" s="23"/>
      <c r="AG706" s="23"/>
      <c r="AH706" s="23"/>
    </row>
    <row r="707" spans="3:34" ht="15.75" customHeight="1">
      <c r="C707" s="456"/>
      <c r="D707" s="459"/>
      <c r="E707" s="459"/>
      <c r="F707" s="8"/>
      <c r="G707" s="394"/>
      <c r="H707" s="394"/>
      <c r="I707" s="497"/>
      <c r="J707" s="497"/>
      <c r="K707" s="394"/>
      <c r="L707" s="497"/>
      <c r="M707" s="497"/>
      <c r="N707" s="394"/>
      <c r="O707" s="394"/>
      <c r="P707" s="394"/>
      <c r="Q707" s="394"/>
      <c r="R707" s="394"/>
      <c r="S707" s="394"/>
      <c r="T707" s="394"/>
      <c r="U707" s="394"/>
      <c r="V707" s="394"/>
      <c r="W707" s="394"/>
      <c r="X707" s="394"/>
      <c r="Y707" s="23"/>
      <c r="Z707" s="23"/>
      <c r="AA707" s="23"/>
      <c r="AB707" s="23"/>
      <c r="AC707" s="23"/>
      <c r="AD707" s="23"/>
      <c r="AE707" s="23"/>
      <c r="AF707" s="23"/>
      <c r="AG707" s="23"/>
      <c r="AH707" s="23"/>
    </row>
    <row r="708" spans="3:34" ht="15.75" customHeight="1">
      <c r="C708" s="456"/>
      <c r="D708" s="459"/>
      <c r="E708" s="459"/>
      <c r="F708" s="8"/>
      <c r="G708" s="394"/>
      <c r="H708" s="394"/>
      <c r="I708" s="497"/>
      <c r="J708" s="497"/>
      <c r="K708" s="394"/>
      <c r="L708" s="497"/>
      <c r="M708" s="497"/>
      <c r="N708" s="394"/>
      <c r="O708" s="394"/>
      <c r="P708" s="394"/>
      <c r="Q708" s="394"/>
      <c r="R708" s="394"/>
      <c r="S708" s="394"/>
      <c r="T708" s="394"/>
      <c r="U708" s="394"/>
      <c r="V708" s="394"/>
      <c r="W708" s="394"/>
      <c r="X708" s="394"/>
      <c r="Y708" s="23"/>
      <c r="Z708" s="23"/>
      <c r="AA708" s="23"/>
      <c r="AB708" s="23"/>
      <c r="AC708" s="23"/>
      <c r="AD708" s="23"/>
      <c r="AE708" s="23"/>
      <c r="AF708" s="23"/>
      <c r="AG708" s="23"/>
      <c r="AH708" s="23"/>
    </row>
    <row r="709" spans="3:34" ht="15.75" customHeight="1">
      <c r="C709" s="456"/>
      <c r="D709" s="459"/>
      <c r="E709" s="459"/>
      <c r="F709" s="8"/>
      <c r="G709" s="394"/>
      <c r="H709" s="394"/>
      <c r="I709" s="497"/>
      <c r="J709" s="497"/>
      <c r="K709" s="394"/>
      <c r="L709" s="497"/>
      <c r="M709" s="497"/>
      <c r="N709" s="394"/>
      <c r="O709" s="394"/>
      <c r="P709" s="394"/>
      <c r="Q709" s="394"/>
      <c r="R709" s="394"/>
      <c r="S709" s="394"/>
      <c r="T709" s="394"/>
      <c r="U709" s="394"/>
      <c r="V709" s="394"/>
      <c r="W709" s="394"/>
      <c r="X709" s="394"/>
      <c r="Y709" s="23"/>
      <c r="Z709" s="23"/>
      <c r="AA709" s="23"/>
      <c r="AB709" s="23"/>
      <c r="AC709" s="23"/>
      <c r="AD709" s="23"/>
      <c r="AE709" s="23"/>
      <c r="AF709" s="23"/>
      <c r="AG709" s="23"/>
      <c r="AH709" s="23"/>
    </row>
    <row r="710" spans="3:34" ht="15.75" customHeight="1">
      <c r="C710" s="456"/>
      <c r="D710" s="459"/>
      <c r="E710" s="459"/>
      <c r="F710" s="8"/>
      <c r="G710" s="394"/>
      <c r="H710" s="394"/>
      <c r="I710" s="497"/>
      <c r="J710" s="497"/>
      <c r="K710" s="394"/>
      <c r="L710" s="497"/>
      <c r="M710" s="497"/>
      <c r="N710" s="394"/>
      <c r="O710" s="394"/>
      <c r="P710" s="394"/>
      <c r="Q710" s="394"/>
      <c r="R710" s="394"/>
      <c r="S710" s="394"/>
      <c r="T710" s="394"/>
      <c r="U710" s="394"/>
      <c r="V710" s="394"/>
      <c r="W710" s="394"/>
      <c r="X710" s="394"/>
      <c r="Y710" s="23"/>
      <c r="Z710" s="23"/>
      <c r="AA710" s="23"/>
      <c r="AB710" s="23"/>
      <c r="AC710" s="23"/>
      <c r="AD710" s="23"/>
      <c r="AE710" s="23"/>
      <c r="AF710" s="23"/>
      <c r="AG710" s="23"/>
      <c r="AH710" s="23"/>
    </row>
    <row r="711" spans="3:34" ht="15.75" customHeight="1">
      <c r="C711" s="456"/>
      <c r="D711" s="459"/>
      <c r="E711" s="459"/>
      <c r="F711" s="8"/>
      <c r="G711" s="394"/>
      <c r="H711" s="394"/>
      <c r="I711" s="497"/>
      <c r="J711" s="497"/>
      <c r="K711" s="394"/>
      <c r="L711" s="497"/>
      <c r="M711" s="497"/>
      <c r="N711" s="394"/>
      <c r="O711" s="394"/>
      <c r="P711" s="394"/>
      <c r="Q711" s="394"/>
      <c r="R711" s="394"/>
      <c r="S711" s="394"/>
      <c r="T711" s="394"/>
      <c r="U711" s="394"/>
      <c r="V711" s="394"/>
      <c r="W711" s="394"/>
      <c r="X711" s="394"/>
      <c r="Y711" s="23"/>
      <c r="Z711" s="23"/>
      <c r="AA711" s="23"/>
      <c r="AB711" s="23"/>
      <c r="AC711" s="23"/>
      <c r="AD711" s="23"/>
      <c r="AE711" s="23"/>
      <c r="AF711" s="23"/>
      <c r="AG711" s="23"/>
      <c r="AH711" s="23"/>
    </row>
    <row r="712" spans="3:34" ht="15.75" customHeight="1">
      <c r="C712" s="456"/>
      <c r="D712" s="459"/>
      <c r="E712" s="459"/>
      <c r="F712" s="8"/>
      <c r="G712" s="394"/>
      <c r="H712" s="394"/>
      <c r="I712" s="497"/>
      <c r="J712" s="497"/>
      <c r="K712" s="394"/>
      <c r="L712" s="497"/>
      <c r="M712" s="497"/>
      <c r="N712" s="394"/>
      <c r="O712" s="394"/>
      <c r="P712" s="394"/>
      <c r="Q712" s="394"/>
      <c r="R712" s="394"/>
      <c r="S712" s="394"/>
      <c r="T712" s="394"/>
      <c r="U712" s="394"/>
      <c r="V712" s="394"/>
      <c r="W712" s="394"/>
      <c r="X712" s="394"/>
      <c r="Y712" s="23"/>
      <c r="Z712" s="23"/>
      <c r="AA712" s="23"/>
      <c r="AB712" s="23"/>
      <c r="AC712" s="23"/>
      <c r="AD712" s="23"/>
      <c r="AE712" s="23"/>
      <c r="AF712" s="23"/>
      <c r="AG712" s="23"/>
      <c r="AH712" s="23"/>
    </row>
    <row r="713" spans="3:34" ht="15.75" customHeight="1">
      <c r="C713" s="456"/>
      <c r="D713" s="459"/>
      <c r="E713" s="459"/>
      <c r="F713" s="8"/>
      <c r="G713" s="394"/>
      <c r="H713" s="394"/>
      <c r="I713" s="497"/>
      <c r="J713" s="497"/>
      <c r="K713" s="394"/>
      <c r="L713" s="497"/>
      <c r="M713" s="497"/>
      <c r="N713" s="394"/>
      <c r="O713" s="394"/>
      <c r="P713" s="394"/>
      <c r="Q713" s="394"/>
      <c r="R713" s="394"/>
      <c r="S713" s="394"/>
      <c r="T713" s="394"/>
      <c r="U713" s="394"/>
      <c r="V713" s="394"/>
      <c r="W713" s="394"/>
      <c r="X713" s="394"/>
      <c r="Y713" s="23"/>
      <c r="Z713" s="23"/>
      <c r="AA713" s="23"/>
      <c r="AB713" s="23"/>
      <c r="AC713" s="23"/>
      <c r="AD713" s="23"/>
      <c r="AE713" s="23"/>
      <c r="AF713" s="23"/>
      <c r="AG713" s="23"/>
      <c r="AH713" s="23"/>
    </row>
    <row r="714" spans="3:34" ht="15.75" customHeight="1">
      <c r="C714" s="456"/>
      <c r="D714" s="459"/>
      <c r="E714" s="459"/>
      <c r="F714" s="8"/>
      <c r="G714" s="394"/>
      <c r="H714" s="394"/>
      <c r="I714" s="497"/>
      <c r="J714" s="497"/>
      <c r="K714" s="394"/>
      <c r="L714" s="497"/>
      <c r="M714" s="497"/>
      <c r="N714" s="394"/>
      <c r="O714" s="394"/>
      <c r="P714" s="394"/>
      <c r="Q714" s="394"/>
      <c r="R714" s="394"/>
      <c r="S714" s="394"/>
      <c r="T714" s="394"/>
      <c r="U714" s="394"/>
      <c r="V714" s="394"/>
      <c r="W714" s="394"/>
      <c r="X714" s="394"/>
      <c r="Y714" s="23"/>
      <c r="Z714" s="23"/>
      <c r="AA714" s="23"/>
      <c r="AB714" s="23"/>
      <c r="AC714" s="23"/>
      <c r="AD714" s="23"/>
      <c r="AE714" s="23"/>
      <c r="AF714" s="23"/>
      <c r="AG714" s="23"/>
      <c r="AH714" s="23"/>
    </row>
    <row r="715" spans="3:34" ht="15.75" customHeight="1">
      <c r="C715" s="456"/>
      <c r="D715" s="459"/>
      <c r="E715" s="459"/>
      <c r="F715" s="8"/>
      <c r="G715" s="394"/>
      <c r="H715" s="394"/>
      <c r="I715" s="497"/>
      <c r="J715" s="497"/>
      <c r="K715" s="394"/>
      <c r="L715" s="497"/>
      <c r="M715" s="497"/>
      <c r="N715" s="394"/>
      <c r="O715" s="394"/>
      <c r="P715" s="394"/>
      <c r="Q715" s="394"/>
      <c r="R715" s="394"/>
      <c r="S715" s="394"/>
      <c r="T715" s="394"/>
      <c r="U715" s="394"/>
      <c r="V715" s="394"/>
      <c r="W715" s="394"/>
      <c r="X715" s="394"/>
      <c r="Y715" s="23"/>
      <c r="Z715" s="23"/>
      <c r="AA715" s="23"/>
      <c r="AB715" s="23"/>
      <c r="AC715" s="23"/>
      <c r="AD715" s="23"/>
      <c r="AE715" s="23"/>
      <c r="AF715" s="23"/>
      <c r="AG715" s="23"/>
      <c r="AH715" s="23"/>
    </row>
    <row r="716" spans="3:34" ht="15.75" customHeight="1">
      <c r="C716" s="456"/>
      <c r="D716" s="459"/>
      <c r="E716" s="459"/>
      <c r="F716" s="8"/>
      <c r="G716" s="394"/>
      <c r="H716" s="394"/>
      <c r="I716" s="497"/>
      <c r="J716" s="497"/>
      <c r="K716" s="394"/>
      <c r="L716" s="497"/>
      <c r="M716" s="497"/>
      <c r="N716" s="394"/>
      <c r="O716" s="394"/>
      <c r="P716" s="394"/>
      <c r="Q716" s="394"/>
      <c r="R716" s="394"/>
      <c r="S716" s="394"/>
      <c r="T716" s="394"/>
      <c r="U716" s="394"/>
      <c r="V716" s="394"/>
      <c r="W716" s="394"/>
      <c r="X716" s="394"/>
      <c r="Y716" s="23"/>
      <c r="Z716" s="23"/>
      <c r="AA716" s="23"/>
      <c r="AB716" s="23"/>
      <c r="AC716" s="23"/>
      <c r="AD716" s="23"/>
      <c r="AE716" s="23"/>
      <c r="AF716" s="23"/>
      <c r="AG716" s="23"/>
      <c r="AH716" s="23"/>
    </row>
    <row r="717" spans="3:34" ht="15.75" customHeight="1">
      <c r="C717" s="456"/>
      <c r="D717" s="459"/>
      <c r="E717" s="459"/>
      <c r="F717" s="8"/>
      <c r="G717" s="394"/>
      <c r="H717" s="394"/>
      <c r="I717" s="497"/>
      <c r="J717" s="497"/>
      <c r="K717" s="394"/>
      <c r="L717" s="497"/>
      <c r="M717" s="497"/>
      <c r="N717" s="394"/>
      <c r="O717" s="394"/>
      <c r="P717" s="394"/>
      <c r="Q717" s="394"/>
      <c r="R717" s="394"/>
      <c r="S717" s="394"/>
      <c r="T717" s="394"/>
      <c r="U717" s="394"/>
      <c r="V717" s="394"/>
      <c r="W717" s="394"/>
      <c r="X717" s="394"/>
      <c r="Y717" s="23"/>
      <c r="Z717" s="23"/>
      <c r="AA717" s="23"/>
      <c r="AB717" s="23"/>
      <c r="AC717" s="23"/>
      <c r="AD717" s="23"/>
      <c r="AE717" s="23"/>
      <c r="AF717" s="23"/>
      <c r="AG717" s="23"/>
      <c r="AH717" s="23"/>
    </row>
    <row r="718" spans="3:34" ht="15.75" customHeight="1">
      <c r="C718" s="456"/>
      <c r="D718" s="459"/>
      <c r="E718" s="459"/>
      <c r="F718" s="8"/>
      <c r="G718" s="394"/>
      <c r="H718" s="394"/>
      <c r="I718" s="497"/>
      <c r="J718" s="497"/>
      <c r="K718" s="394"/>
      <c r="L718" s="497"/>
      <c r="M718" s="497"/>
      <c r="N718" s="394"/>
      <c r="O718" s="394"/>
      <c r="P718" s="394"/>
      <c r="Q718" s="394"/>
      <c r="R718" s="394"/>
      <c r="S718" s="394"/>
      <c r="T718" s="394"/>
      <c r="U718" s="394"/>
      <c r="V718" s="394"/>
      <c r="W718" s="394"/>
      <c r="X718" s="394"/>
      <c r="Y718" s="23"/>
      <c r="Z718" s="23"/>
      <c r="AA718" s="23"/>
      <c r="AB718" s="23"/>
      <c r="AC718" s="23"/>
      <c r="AD718" s="23"/>
      <c r="AE718" s="23"/>
      <c r="AF718" s="23"/>
      <c r="AG718" s="23"/>
      <c r="AH718" s="23"/>
    </row>
    <row r="719" spans="3:34" ht="15.75" customHeight="1">
      <c r="C719" s="456"/>
      <c r="D719" s="459"/>
      <c r="E719" s="459"/>
      <c r="F719" s="8"/>
      <c r="G719" s="394"/>
      <c r="H719" s="394"/>
      <c r="I719" s="497"/>
      <c r="J719" s="497"/>
      <c r="K719" s="394"/>
      <c r="L719" s="497"/>
      <c r="M719" s="497"/>
      <c r="N719" s="394"/>
      <c r="O719" s="394"/>
      <c r="P719" s="394"/>
      <c r="Q719" s="394"/>
      <c r="R719" s="394"/>
      <c r="S719" s="394"/>
      <c r="T719" s="394"/>
      <c r="U719" s="394"/>
      <c r="V719" s="394"/>
      <c r="W719" s="394"/>
      <c r="X719" s="394"/>
      <c r="Y719" s="23"/>
      <c r="Z719" s="23"/>
      <c r="AA719" s="23"/>
      <c r="AB719" s="23"/>
      <c r="AC719" s="23"/>
      <c r="AD719" s="23"/>
      <c r="AE719" s="23"/>
      <c r="AF719" s="23"/>
      <c r="AG719" s="23"/>
      <c r="AH719" s="23"/>
    </row>
    <row r="720" spans="3:34" ht="15.75" customHeight="1">
      <c r="C720" s="456"/>
      <c r="D720" s="459"/>
      <c r="E720" s="459"/>
      <c r="F720" s="8"/>
      <c r="G720" s="394"/>
      <c r="H720" s="394"/>
      <c r="I720" s="497"/>
      <c r="J720" s="497"/>
      <c r="K720" s="394"/>
      <c r="L720" s="497"/>
      <c r="M720" s="497"/>
      <c r="N720" s="394"/>
      <c r="O720" s="394"/>
      <c r="P720" s="394"/>
      <c r="Q720" s="394"/>
      <c r="R720" s="394"/>
      <c r="S720" s="394"/>
      <c r="T720" s="394"/>
      <c r="U720" s="394"/>
      <c r="V720" s="394"/>
      <c r="W720" s="394"/>
      <c r="X720" s="394"/>
      <c r="Y720" s="23"/>
      <c r="Z720" s="23"/>
      <c r="AA720" s="23"/>
      <c r="AB720" s="23"/>
      <c r="AC720" s="23"/>
      <c r="AD720" s="23"/>
      <c r="AE720" s="23"/>
      <c r="AF720" s="23"/>
      <c r="AG720" s="23"/>
      <c r="AH720" s="23"/>
    </row>
    <row r="721" spans="3:34" ht="15.75" customHeight="1">
      <c r="C721" s="456"/>
      <c r="D721" s="459"/>
      <c r="E721" s="459"/>
      <c r="F721" s="8"/>
      <c r="G721" s="394"/>
      <c r="H721" s="394"/>
      <c r="I721" s="497"/>
      <c r="J721" s="497"/>
      <c r="K721" s="394"/>
      <c r="L721" s="497"/>
      <c r="M721" s="497"/>
      <c r="N721" s="394"/>
      <c r="O721" s="394"/>
      <c r="P721" s="394"/>
      <c r="Q721" s="394"/>
      <c r="R721" s="394"/>
      <c r="S721" s="394"/>
      <c r="T721" s="394"/>
      <c r="U721" s="394"/>
      <c r="V721" s="394"/>
      <c r="W721" s="394"/>
      <c r="X721" s="394"/>
      <c r="Y721" s="23"/>
      <c r="Z721" s="23"/>
      <c r="AA721" s="23"/>
      <c r="AB721" s="23"/>
      <c r="AC721" s="23"/>
      <c r="AD721" s="23"/>
      <c r="AE721" s="23"/>
      <c r="AF721" s="23"/>
      <c r="AG721" s="23"/>
      <c r="AH721" s="23"/>
    </row>
    <row r="722" spans="3:34" ht="15.75" customHeight="1">
      <c r="C722" s="456"/>
      <c r="D722" s="459"/>
      <c r="E722" s="459"/>
      <c r="F722" s="8"/>
      <c r="G722" s="394"/>
      <c r="H722" s="394"/>
      <c r="I722" s="497"/>
      <c r="J722" s="497"/>
      <c r="K722" s="394"/>
      <c r="L722" s="497"/>
      <c r="M722" s="497"/>
      <c r="N722" s="394"/>
      <c r="O722" s="394"/>
      <c r="P722" s="394"/>
      <c r="Q722" s="394"/>
      <c r="R722" s="394"/>
      <c r="S722" s="394"/>
      <c r="T722" s="394"/>
      <c r="U722" s="394"/>
      <c r="V722" s="394"/>
      <c r="W722" s="394"/>
      <c r="X722" s="394"/>
      <c r="Y722" s="23"/>
      <c r="Z722" s="23"/>
      <c r="AA722" s="23"/>
      <c r="AB722" s="23"/>
      <c r="AC722" s="23"/>
      <c r="AD722" s="23"/>
      <c r="AE722" s="23"/>
      <c r="AF722" s="23"/>
      <c r="AG722" s="23"/>
      <c r="AH722" s="23"/>
    </row>
    <row r="723" spans="3:34" ht="15.75" customHeight="1">
      <c r="C723" s="456"/>
      <c r="D723" s="459"/>
      <c r="E723" s="459"/>
      <c r="F723" s="8"/>
      <c r="G723" s="394"/>
      <c r="H723" s="394"/>
      <c r="I723" s="497"/>
      <c r="J723" s="497"/>
      <c r="K723" s="394"/>
      <c r="L723" s="497"/>
      <c r="M723" s="497"/>
      <c r="N723" s="394"/>
      <c r="O723" s="394"/>
      <c r="P723" s="394"/>
      <c r="Q723" s="394"/>
      <c r="R723" s="394"/>
      <c r="S723" s="394"/>
      <c r="T723" s="394"/>
      <c r="U723" s="394"/>
      <c r="V723" s="394"/>
      <c r="W723" s="394"/>
      <c r="X723" s="394"/>
      <c r="Y723" s="23"/>
      <c r="Z723" s="23"/>
      <c r="AA723" s="23"/>
      <c r="AB723" s="23"/>
      <c r="AC723" s="23"/>
      <c r="AD723" s="23"/>
      <c r="AE723" s="23"/>
      <c r="AF723" s="23"/>
      <c r="AG723" s="23"/>
      <c r="AH723" s="23"/>
    </row>
    <row r="724" spans="3:34" ht="15.75" customHeight="1">
      <c r="C724" s="456"/>
      <c r="D724" s="459"/>
      <c r="E724" s="459"/>
      <c r="F724" s="8"/>
      <c r="G724" s="394"/>
      <c r="H724" s="394"/>
      <c r="I724" s="497"/>
      <c r="J724" s="497"/>
      <c r="K724" s="394"/>
      <c r="L724" s="497"/>
      <c r="M724" s="497"/>
      <c r="N724" s="394"/>
      <c r="O724" s="394"/>
      <c r="P724" s="394"/>
      <c r="Q724" s="394"/>
      <c r="R724" s="394"/>
      <c r="S724" s="394"/>
      <c r="T724" s="394"/>
      <c r="U724" s="394"/>
      <c r="V724" s="394"/>
      <c r="W724" s="394"/>
      <c r="X724" s="394"/>
      <c r="Y724" s="23"/>
      <c r="Z724" s="23"/>
      <c r="AA724" s="23"/>
      <c r="AB724" s="23"/>
      <c r="AC724" s="23"/>
      <c r="AD724" s="23"/>
      <c r="AE724" s="23"/>
      <c r="AF724" s="23"/>
      <c r="AG724" s="23"/>
      <c r="AH724" s="23"/>
    </row>
    <row r="725" spans="3:34" ht="15.75" customHeight="1">
      <c r="C725" s="456"/>
      <c r="D725" s="459"/>
      <c r="E725" s="459"/>
      <c r="F725" s="8"/>
      <c r="G725" s="394"/>
      <c r="H725" s="394"/>
      <c r="I725" s="497"/>
      <c r="J725" s="497"/>
      <c r="K725" s="394"/>
      <c r="L725" s="497"/>
      <c r="M725" s="497"/>
      <c r="N725" s="394"/>
      <c r="O725" s="394"/>
      <c r="P725" s="394"/>
      <c r="Q725" s="394"/>
      <c r="R725" s="394"/>
      <c r="S725" s="394"/>
      <c r="T725" s="394"/>
      <c r="U725" s="394"/>
      <c r="V725" s="394"/>
      <c r="W725" s="394"/>
      <c r="X725" s="394"/>
      <c r="Y725" s="23"/>
      <c r="Z725" s="23"/>
      <c r="AA725" s="23"/>
      <c r="AB725" s="23"/>
      <c r="AC725" s="23"/>
      <c r="AD725" s="23"/>
      <c r="AE725" s="23"/>
      <c r="AF725" s="23"/>
      <c r="AG725" s="23"/>
      <c r="AH725" s="23"/>
    </row>
    <row r="726" spans="3:34" ht="15.75" customHeight="1">
      <c r="C726" s="456"/>
      <c r="D726" s="459"/>
      <c r="E726" s="459"/>
      <c r="F726" s="8"/>
      <c r="G726" s="394"/>
      <c r="H726" s="394"/>
      <c r="I726" s="497"/>
      <c r="J726" s="497"/>
      <c r="K726" s="394"/>
      <c r="L726" s="497"/>
      <c r="M726" s="497"/>
      <c r="N726" s="394"/>
      <c r="O726" s="394"/>
      <c r="P726" s="394"/>
      <c r="Q726" s="394"/>
      <c r="R726" s="394"/>
      <c r="S726" s="394"/>
      <c r="T726" s="394"/>
      <c r="U726" s="394"/>
      <c r="V726" s="394"/>
      <c r="W726" s="394"/>
      <c r="X726" s="394"/>
      <c r="Y726" s="23"/>
      <c r="Z726" s="23"/>
      <c r="AA726" s="23"/>
      <c r="AB726" s="23"/>
      <c r="AC726" s="23"/>
      <c r="AD726" s="23"/>
      <c r="AE726" s="23"/>
      <c r="AF726" s="23"/>
      <c r="AG726" s="23"/>
      <c r="AH726" s="23"/>
    </row>
    <row r="727" spans="3:34" ht="15.75" customHeight="1">
      <c r="C727" s="456"/>
      <c r="D727" s="459"/>
      <c r="E727" s="459"/>
      <c r="F727" s="8"/>
      <c r="G727" s="394"/>
      <c r="H727" s="394"/>
      <c r="I727" s="497"/>
      <c r="J727" s="497"/>
      <c r="K727" s="394"/>
      <c r="L727" s="497"/>
      <c r="M727" s="497"/>
      <c r="N727" s="394"/>
      <c r="O727" s="394"/>
      <c r="P727" s="394"/>
      <c r="Q727" s="394"/>
      <c r="R727" s="394"/>
      <c r="S727" s="394"/>
      <c r="T727" s="394"/>
      <c r="U727" s="394"/>
      <c r="V727" s="394"/>
      <c r="W727" s="394"/>
      <c r="X727" s="394"/>
      <c r="Y727" s="23"/>
      <c r="Z727" s="23"/>
      <c r="AA727" s="23"/>
      <c r="AB727" s="23"/>
      <c r="AC727" s="23"/>
      <c r="AD727" s="23"/>
      <c r="AE727" s="23"/>
      <c r="AF727" s="23"/>
      <c r="AG727" s="23"/>
      <c r="AH727" s="23"/>
    </row>
    <row r="728" spans="3:34" ht="15.75" customHeight="1">
      <c r="C728" s="456"/>
      <c r="D728" s="459"/>
      <c r="E728" s="459"/>
      <c r="F728" s="8"/>
      <c r="G728" s="394"/>
      <c r="H728" s="394"/>
      <c r="I728" s="497"/>
      <c r="J728" s="497"/>
      <c r="K728" s="394"/>
      <c r="L728" s="497"/>
      <c r="M728" s="497"/>
      <c r="N728" s="394"/>
      <c r="O728" s="394"/>
      <c r="P728" s="394"/>
      <c r="Q728" s="394"/>
      <c r="R728" s="394"/>
      <c r="S728" s="394"/>
      <c r="T728" s="394"/>
      <c r="U728" s="394"/>
      <c r="V728" s="394"/>
      <c r="W728" s="394"/>
      <c r="X728" s="394"/>
      <c r="Y728" s="23"/>
      <c r="Z728" s="23"/>
      <c r="AA728" s="23"/>
      <c r="AB728" s="23"/>
      <c r="AC728" s="23"/>
      <c r="AD728" s="23"/>
      <c r="AE728" s="23"/>
      <c r="AF728" s="23"/>
      <c r="AG728" s="23"/>
      <c r="AH728" s="23"/>
    </row>
    <row r="729" spans="3:34" ht="15.75" customHeight="1">
      <c r="C729" s="456"/>
      <c r="D729" s="459"/>
      <c r="E729" s="459"/>
      <c r="F729" s="8"/>
      <c r="G729" s="394"/>
      <c r="H729" s="394"/>
      <c r="I729" s="497"/>
      <c r="J729" s="497"/>
      <c r="K729" s="394"/>
      <c r="L729" s="497"/>
      <c r="M729" s="497"/>
      <c r="N729" s="394"/>
      <c r="O729" s="394"/>
      <c r="P729" s="394"/>
      <c r="Q729" s="394"/>
      <c r="R729" s="394"/>
      <c r="S729" s="394"/>
      <c r="T729" s="394"/>
      <c r="U729" s="394"/>
      <c r="V729" s="394"/>
      <c r="W729" s="394"/>
      <c r="X729" s="394"/>
      <c r="Y729" s="23"/>
      <c r="Z729" s="23"/>
      <c r="AA729" s="23"/>
      <c r="AB729" s="23"/>
      <c r="AC729" s="23"/>
      <c r="AD729" s="23"/>
      <c r="AE729" s="23"/>
      <c r="AF729" s="23"/>
      <c r="AG729" s="23"/>
      <c r="AH729" s="23"/>
    </row>
    <row r="730" spans="3:34" ht="15.75" customHeight="1">
      <c r="C730" s="456"/>
      <c r="D730" s="459"/>
      <c r="E730" s="459"/>
      <c r="F730" s="8"/>
      <c r="G730" s="394"/>
      <c r="H730" s="394"/>
      <c r="I730" s="497"/>
      <c r="J730" s="497"/>
      <c r="K730" s="394"/>
      <c r="L730" s="497"/>
      <c r="M730" s="497"/>
      <c r="N730" s="394"/>
      <c r="O730" s="394"/>
      <c r="P730" s="394"/>
      <c r="Q730" s="394"/>
      <c r="R730" s="394"/>
      <c r="S730" s="394"/>
      <c r="T730" s="394"/>
      <c r="U730" s="394"/>
      <c r="V730" s="394"/>
      <c r="W730" s="394"/>
      <c r="X730" s="394"/>
      <c r="Y730" s="23"/>
      <c r="Z730" s="23"/>
      <c r="AA730" s="23"/>
      <c r="AB730" s="23"/>
      <c r="AC730" s="23"/>
      <c r="AD730" s="23"/>
      <c r="AE730" s="23"/>
      <c r="AF730" s="23"/>
      <c r="AG730" s="23"/>
      <c r="AH730" s="23"/>
    </row>
    <row r="731" spans="3:34" ht="15.75" customHeight="1">
      <c r="C731" s="456"/>
      <c r="D731" s="459"/>
      <c r="E731" s="459"/>
      <c r="F731" s="8"/>
      <c r="G731" s="394"/>
      <c r="H731" s="394"/>
      <c r="I731" s="497"/>
      <c r="J731" s="497"/>
      <c r="K731" s="394"/>
      <c r="L731" s="497"/>
      <c r="M731" s="497"/>
      <c r="N731" s="394"/>
      <c r="O731" s="394"/>
      <c r="P731" s="394"/>
      <c r="Q731" s="394"/>
      <c r="R731" s="394"/>
      <c r="S731" s="394"/>
      <c r="T731" s="394"/>
      <c r="U731" s="394"/>
      <c r="V731" s="394"/>
      <c r="W731" s="394"/>
      <c r="X731" s="394"/>
      <c r="Y731" s="23"/>
      <c r="Z731" s="23"/>
      <c r="AA731" s="23"/>
      <c r="AB731" s="23"/>
      <c r="AC731" s="23"/>
      <c r="AD731" s="23"/>
      <c r="AE731" s="23"/>
      <c r="AF731" s="23"/>
      <c r="AG731" s="23"/>
      <c r="AH731" s="23"/>
    </row>
    <row r="732" spans="3:34" ht="15.75" customHeight="1">
      <c r="C732" s="456"/>
      <c r="D732" s="459"/>
      <c r="E732" s="459"/>
      <c r="F732" s="8"/>
      <c r="G732" s="394"/>
      <c r="H732" s="394"/>
      <c r="I732" s="497"/>
      <c r="J732" s="497"/>
      <c r="K732" s="394"/>
      <c r="L732" s="497"/>
      <c r="M732" s="497"/>
      <c r="N732" s="394"/>
      <c r="O732" s="394"/>
      <c r="P732" s="394"/>
      <c r="Q732" s="394"/>
      <c r="R732" s="394"/>
      <c r="S732" s="394"/>
      <c r="T732" s="394"/>
      <c r="U732" s="394"/>
      <c r="V732" s="394"/>
      <c r="W732" s="394"/>
      <c r="X732" s="394"/>
      <c r="Y732" s="23"/>
      <c r="Z732" s="23"/>
      <c r="AA732" s="23"/>
      <c r="AB732" s="23"/>
      <c r="AC732" s="23"/>
      <c r="AD732" s="23"/>
      <c r="AE732" s="23"/>
      <c r="AF732" s="23"/>
      <c r="AG732" s="23"/>
      <c r="AH732" s="23"/>
    </row>
    <row r="733" spans="3:34" ht="15.75" customHeight="1">
      <c r="C733" s="456"/>
      <c r="D733" s="459"/>
      <c r="E733" s="459"/>
      <c r="F733" s="8"/>
      <c r="G733" s="394"/>
      <c r="H733" s="394"/>
      <c r="I733" s="497"/>
      <c r="J733" s="497"/>
      <c r="K733" s="394"/>
      <c r="L733" s="497"/>
      <c r="M733" s="497"/>
      <c r="N733" s="394"/>
      <c r="O733" s="394"/>
      <c r="P733" s="394"/>
      <c r="Q733" s="394"/>
      <c r="R733" s="394"/>
      <c r="S733" s="394"/>
      <c r="T733" s="394"/>
      <c r="U733" s="394"/>
      <c r="V733" s="394"/>
      <c r="W733" s="394"/>
      <c r="X733" s="394"/>
      <c r="Y733" s="23"/>
      <c r="Z733" s="23"/>
      <c r="AA733" s="23"/>
      <c r="AB733" s="23"/>
      <c r="AC733" s="23"/>
      <c r="AD733" s="23"/>
      <c r="AE733" s="23"/>
      <c r="AF733" s="23"/>
      <c r="AG733" s="23"/>
      <c r="AH733" s="23"/>
    </row>
    <row r="734" spans="3:34" ht="15.75" customHeight="1">
      <c r="C734" s="456"/>
      <c r="D734" s="459"/>
      <c r="E734" s="459"/>
      <c r="F734" s="8"/>
      <c r="G734" s="394"/>
      <c r="H734" s="394"/>
      <c r="I734" s="497"/>
      <c r="J734" s="497"/>
      <c r="K734" s="394"/>
      <c r="L734" s="497"/>
      <c r="M734" s="497"/>
      <c r="N734" s="394"/>
      <c r="O734" s="394"/>
      <c r="P734" s="394"/>
      <c r="Q734" s="394"/>
      <c r="R734" s="394"/>
      <c r="S734" s="394"/>
      <c r="T734" s="394"/>
      <c r="U734" s="394"/>
      <c r="V734" s="394"/>
      <c r="W734" s="394"/>
      <c r="X734" s="394"/>
      <c r="Y734" s="23"/>
      <c r="Z734" s="23"/>
      <c r="AA734" s="23"/>
      <c r="AB734" s="23"/>
      <c r="AC734" s="23"/>
      <c r="AD734" s="23"/>
      <c r="AE734" s="23"/>
      <c r="AF734" s="23"/>
      <c r="AG734" s="23"/>
      <c r="AH734" s="23"/>
    </row>
    <row r="735" spans="3:34" ht="15.75" customHeight="1">
      <c r="C735" s="456"/>
      <c r="D735" s="459"/>
      <c r="E735" s="459"/>
      <c r="F735" s="8"/>
      <c r="G735" s="394"/>
      <c r="H735" s="394"/>
      <c r="I735" s="497"/>
      <c r="J735" s="497"/>
      <c r="K735" s="394"/>
      <c r="L735" s="497"/>
      <c r="M735" s="497"/>
      <c r="N735" s="394"/>
      <c r="O735" s="394"/>
      <c r="P735" s="394"/>
      <c r="Q735" s="394"/>
      <c r="R735" s="394"/>
      <c r="S735" s="394"/>
      <c r="T735" s="394"/>
      <c r="U735" s="394"/>
      <c r="V735" s="394"/>
      <c r="W735" s="394"/>
      <c r="X735" s="394"/>
      <c r="Y735" s="23"/>
      <c r="Z735" s="23"/>
      <c r="AA735" s="23"/>
      <c r="AB735" s="23"/>
      <c r="AC735" s="23"/>
      <c r="AD735" s="23"/>
      <c r="AE735" s="23"/>
      <c r="AF735" s="23"/>
      <c r="AG735" s="23"/>
      <c r="AH735" s="23"/>
    </row>
    <row r="736" spans="3:34" ht="15.75" customHeight="1">
      <c r="C736" s="456"/>
      <c r="D736" s="459"/>
      <c r="E736" s="459"/>
      <c r="F736" s="8"/>
      <c r="G736" s="394"/>
      <c r="H736" s="394"/>
      <c r="I736" s="497"/>
      <c r="J736" s="497"/>
      <c r="K736" s="394"/>
      <c r="L736" s="497"/>
      <c r="M736" s="497"/>
      <c r="N736" s="394"/>
      <c r="O736" s="394"/>
      <c r="P736" s="394"/>
      <c r="Q736" s="394"/>
      <c r="R736" s="394"/>
      <c r="S736" s="394"/>
      <c r="T736" s="394"/>
      <c r="U736" s="394"/>
      <c r="V736" s="394"/>
      <c r="W736" s="394"/>
      <c r="X736" s="394"/>
      <c r="Y736" s="23"/>
      <c r="Z736" s="23"/>
      <c r="AA736" s="23"/>
      <c r="AB736" s="23"/>
      <c r="AC736" s="23"/>
      <c r="AD736" s="23"/>
      <c r="AE736" s="23"/>
      <c r="AF736" s="23"/>
      <c r="AG736" s="23"/>
      <c r="AH736" s="23"/>
    </row>
    <row r="737" spans="3:34" ht="15.75" customHeight="1">
      <c r="C737" s="456"/>
      <c r="D737" s="459"/>
      <c r="E737" s="459"/>
      <c r="F737" s="8"/>
      <c r="G737" s="394"/>
      <c r="H737" s="394"/>
      <c r="I737" s="497"/>
      <c r="J737" s="497"/>
      <c r="K737" s="394"/>
      <c r="L737" s="497"/>
      <c r="M737" s="497"/>
      <c r="N737" s="394"/>
      <c r="O737" s="394"/>
      <c r="P737" s="394"/>
      <c r="Q737" s="394"/>
      <c r="R737" s="394"/>
      <c r="S737" s="394"/>
      <c r="T737" s="394"/>
      <c r="U737" s="394"/>
      <c r="V737" s="394"/>
      <c r="W737" s="394"/>
      <c r="X737" s="394"/>
      <c r="Y737" s="23"/>
      <c r="Z737" s="23"/>
      <c r="AA737" s="23"/>
      <c r="AB737" s="23"/>
      <c r="AC737" s="23"/>
      <c r="AD737" s="23"/>
      <c r="AE737" s="23"/>
      <c r="AF737" s="23"/>
      <c r="AG737" s="23"/>
      <c r="AH737" s="23"/>
    </row>
    <row r="738" spans="3:34" ht="15.75" customHeight="1">
      <c r="C738" s="456"/>
      <c r="D738" s="459"/>
      <c r="E738" s="459"/>
      <c r="F738" s="8"/>
      <c r="G738" s="394"/>
      <c r="H738" s="394"/>
      <c r="I738" s="497"/>
      <c r="J738" s="497"/>
      <c r="K738" s="394"/>
      <c r="L738" s="497"/>
      <c r="M738" s="497"/>
      <c r="N738" s="394"/>
      <c r="O738" s="394"/>
      <c r="P738" s="394"/>
      <c r="Q738" s="394"/>
      <c r="R738" s="394"/>
      <c r="S738" s="394"/>
      <c r="T738" s="394"/>
      <c r="U738" s="394"/>
      <c r="V738" s="394"/>
      <c r="W738" s="394"/>
      <c r="X738" s="394"/>
      <c r="Y738" s="23"/>
      <c r="Z738" s="23"/>
      <c r="AA738" s="23"/>
      <c r="AB738" s="23"/>
      <c r="AC738" s="23"/>
      <c r="AD738" s="23"/>
      <c r="AE738" s="23"/>
      <c r="AF738" s="23"/>
      <c r="AG738" s="23"/>
      <c r="AH738" s="23"/>
    </row>
    <row r="739" spans="3:34" ht="15.75" customHeight="1">
      <c r="C739" s="456"/>
      <c r="D739" s="459"/>
      <c r="E739" s="459"/>
      <c r="F739" s="8"/>
      <c r="G739" s="394"/>
      <c r="H739" s="394"/>
      <c r="I739" s="497"/>
      <c r="J739" s="497"/>
      <c r="K739" s="394"/>
      <c r="L739" s="497"/>
      <c r="M739" s="497"/>
      <c r="N739" s="394"/>
      <c r="O739" s="394"/>
      <c r="P739" s="394"/>
      <c r="Q739" s="394"/>
      <c r="R739" s="394"/>
      <c r="S739" s="394"/>
      <c r="T739" s="394"/>
      <c r="U739" s="394"/>
      <c r="V739" s="394"/>
      <c r="W739" s="394"/>
      <c r="X739" s="394"/>
      <c r="Y739" s="23"/>
      <c r="Z739" s="23"/>
      <c r="AA739" s="23"/>
      <c r="AB739" s="23"/>
      <c r="AC739" s="23"/>
      <c r="AD739" s="23"/>
      <c r="AE739" s="23"/>
      <c r="AF739" s="23"/>
      <c r="AG739" s="23"/>
      <c r="AH739" s="23"/>
    </row>
    <row r="740" spans="3:34" ht="15.75" customHeight="1">
      <c r="C740" s="456"/>
      <c r="D740" s="459"/>
      <c r="E740" s="459"/>
      <c r="F740" s="8"/>
      <c r="G740" s="394"/>
      <c r="H740" s="394"/>
      <c r="I740" s="497"/>
      <c r="J740" s="497"/>
      <c r="K740" s="394"/>
      <c r="L740" s="497"/>
      <c r="M740" s="497"/>
      <c r="N740" s="394"/>
      <c r="O740" s="394"/>
      <c r="P740" s="394"/>
      <c r="Q740" s="394"/>
      <c r="R740" s="394"/>
      <c r="S740" s="394"/>
      <c r="T740" s="394"/>
      <c r="U740" s="394"/>
      <c r="V740" s="394"/>
      <c r="W740" s="394"/>
      <c r="X740" s="394"/>
      <c r="Y740" s="23"/>
      <c r="Z740" s="23"/>
      <c r="AA740" s="23"/>
      <c r="AB740" s="23"/>
      <c r="AC740" s="23"/>
      <c r="AD740" s="23"/>
      <c r="AE740" s="23"/>
      <c r="AF740" s="23"/>
      <c r="AG740" s="23"/>
      <c r="AH740" s="23"/>
    </row>
    <row r="741" spans="3:34" ht="15.75" customHeight="1">
      <c r="C741" s="456"/>
      <c r="D741" s="459"/>
      <c r="E741" s="459"/>
      <c r="F741" s="8"/>
      <c r="G741" s="394"/>
      <c r="H741" s="394"/>
      <c r="I741" s="497"/>
      <c r="J741" s="497"/>
      <c r="K741" s="394"/>
      <c r="L741" s="497"/>
      <c r="M741" s="497"/>
      <c r="N741" s="394"/>
      <c r="O741" s="394"/>
      <c r="P741" s="394"/>
      <c r="Q741" s="394"/>
      <c r="R741" s="394"/>
      <c r="S741" s="394"/>
      <c r="T741" s="394"/>
      <c r="U741" s="394"/>
      <c r="V741" s="394"/>
      <c r="W741" s="394"/>
      <c r="X741" s="394"/>
      <c r="Y741" s="23"/>
      <c r="Z741" s="23"/>
      <c r="AA741" s="23"/>
      <c r="AB741" s="23"/>
      <c r="AC741" s="23"/>
      <c r="AD741" s="23"/>
      <c r="AE741" s="23"/>
      <c r="AF741" s="23"/>
      <c r="AG741" s="23"/>
      <c r="AH741" s="23"/>
    </row>
    <row r="742" spans="3:34" ht="15.75" customHeight="1">
      <c r="C742" s="456"/>
      <c r="D742" s="459"/>
      <c r="E742" s="459"/>
      <c r="F742" s="8"/>
      <c r="G742" s="394"/>
      <c r="H742" s="394"/>
      <c r="I742" s="497"/>
      <c r="J742" s="497"/>
      <c r="K742" s="394"/>
      <c r="L742" s="497"/>
      <c r="M742" s="497"/>
      <c r="N742" s="394"/>
      <c r="O742" s="394"/>
      <c r="P742" s="394"/>
      <c r="Q742" s="394"/>
      <c r="R742" s="394"/>
      <c r="S742" s="394"/>
      <c r="T742" s="394"/>
      <c r="U742" s="394"/>
      <c r="V742" s="394"/>
      <c r="W742" s="394"/>
      <c r="X742" s="394"/>
      <c r="Y742" s="23"/>
      <c r="Z742" s="23"/>
      <c r="AA742" s="23"/>
      <c r="AB742" s="23"/>
      <c r="AC742" s="23"/>
      <c r="AD742" s="23"/>
      <c r="AE742" s="23"/>
      <c r="AF742" s="23"/>
      <c r="AG742" s="23"/>
      <c r="AH742" s="23"/>
    </row>
    <row r="743" spans="3:34" ht="15.75" customHeight="1">
      <c r="C743" s="456"/>
      <c r="D743" s="459"/>
      <c r="E743" s="459"/>
      <c r="F743" s="8"/>
      <c r="G743" s="394"/>
      <c r="H743" s="394"/>
      <c r="I743" s="497"/>
      <c r="J743" s="497"/>
      <c r="K743" s="394"/>
      <c r="L743" s="497"/>
      <c r="M743" s="497"/>
      <c r="N743" s="394"/>
      <c r="O743" s="394"/>
      <c r="P743" s="394"/>
      <c r="Q743" s="394"/>
      <c r="R743" s="394"/>
      <c r="S743" s="394"/>
      <c r="T743" s="394"/>
      <c r="U743" s="394"/>
      <c r="V743" s="394"/>
      <c r="W743" s="394"/>
      <c r="X743" s="394"/>
      <c r="Y743" s="23"/>
      <c r="Z743" s="23"/>
      <c r="AA743" s="23"/>
      <c r="AB743" s="23"/>
      <c r="AC743" s="23"/>
      <c r="AD743" s="23"/>
      <c r="AE743" s="23"/>
      <c r="AF743" s="23"/>
      <c r="AG743" s="23"/>
      <c r="AH743" s="23"/>
    </row>
    <row r="744" spans="3:34" ht="15.75" customHeight="1">
      <c r="C744" s="456"/>
      <c r="D744" s="459"/>
      <c r="E744" s="459"/>
      <c r="F744" s="8"/>
      <c r="G744" s="394"/>
      <c r="H744" s="394"/>
      <c r="I744" s="497"/>
      <c r="J744" s="497"/>
      <c r="K744" s="394"/>
      <c r="L744" s="497"/>
      <c r="M744" s="497"/>
      <c r="N744" s="394"/>
      <c r="O744" s="394"/>
      <c r="P744" s="394"/>
      <c r="Q744" s="394"/>
      <c r="R744" s="394"/>
      <c r="S744" s="394"/>
      <c r="T744" s="394"/>
      <c r="U744" s="394"/>
      <c r="V744" s="394"/>
      <c r="W744" s="394"/>
      <c r="X744" s="394"/>
      <c r="Y744" s="23"/>
      <c r="Z744" s="23"/>
      <c r="AA744" s="23"/>
      <c r="AB744" s="23"/>
      <c r="AC744" s="23"/>
      <c r="AD744" s="23"/>
      <c r="AE744" s="23"/>
      <c r="AF744" s="23"/>
      <c r="AG744" s="23"/>
      <c r="AH744" s="23"/>
    </row>
    <row r="745" spans="3:34" ht="15.75" customHeight="1">
      <c r="C745" s="456"/>
      <c r="D745" s="459"/>
      <c r="E745" s="459"/>
      <c r="F745" s="8"/>
      <c r="G745" s="394"/>
      <c r="H745" s="394"/>
      <c r="I745" s="497"/>
      <c r="J745" s="497"/>
      <c r="K745" s="394"/>
      <c r="L745" s="497"/>
      <c r="M745" s="497"/>
      <c r="N745" s="394"/>
      <c r="O745" s="394"/>
      <c r="P745" s="394"/>
      <c r="Q745" s="394"/>
      <c r="R745" s="394"/>
      <c r="S745" s="394"/>
      <c r="T745" s="394"/>
      <c r="U745" s="394"/>
      <c r="V745" s="394"/>
      <c r="W745" s="394"/>
      <c r="X745" s="394"/>
      <c r="Y745" s="23"/>
      <c r="Z745" s="23"/>
      <c r="AA745" s="23"/>
      <c r="AB745" s="23"/>
      <c r="AC745" s="23"/>
      <c r="AD745" s="23"/>
      <c r="AE745" s="23"/>
      <c r="AF745" s="23"/>
      <c r="AG745" s="23"/>
      <c r="AH745" s="23"/>
    </row>
    <row r="746" spans="3:34" ht="15.75" customHeight="1">
      <c r="C746" s="456"/>
      <c r="D746" s="459"/>
      <c r="E746" s="459"/>
      <c r="F746" s="8"/>
      <c r="G746" s="394"/>
      <c r="H746" s="394"/>
      <c r="I746" s="497"/>
      <c r="J746" s="497"/>
      <c r="K746" s="394"/>
      <c r="L746" s="497"/>
      <c r="M746" s="497"/>
      <c r="N746" s="394"/>
      <c r="O746" s="394"/>
      <c r="P746" s="394"/>
      <c r="Q746" s="394"/>
      <c r="R746" s="394"/>
      <c r="S746" s="394"/>
      <c r="T746" s="394"/>
      <c r="U746" s="394"/>
      <c r="V746" s="394"/>
      <c r="W746" s="394"/>
      <c r="X746" s="394"/>
      <c r="Y746" s="23"/>
      <c r="Z746" s="23"/>
      <c r="AA746" s="23"/>
      <c r="AB746" s="23"/>
      <c r="AC746" s="23"/>
      <c r="AD746" s="23"/>
      <c r="AE746" s="23"/>
      <c r="AF746" s="23"/>
      <c r="AG746" s="23"/>
      <c r="AH746" s="23"/>
    </row>
    <row r="747" spans="3:34" ht="15.75" customHeight="1">
      <c r="C747" s="456"/>
      <c r="D747" s="459"/>
      <c r="E747" s="459"/>
      <c r="F747" s="8"/>
      <c r="G747" s="394"/>
      <c r="H747" s="394"/>
      <c r="I747" s="497"/>
      <c r="J747" s="497"/>
      <c r="K747" s="394"/>
      <c r="L747" s="497"/>
      <c r="M747" s="497"/>
      <c r="N747" s="394"/>
      <c r="O747" s="394"/>
      <c r="P747" s="394"/>
      <c r="Q747" s="394"/>
      <c r="R747" s="394"/>
      <c r="S747" s="394"/>
      <c r="T747" s="394"/>
      <c r="U747" s="394"/>
      <c r="V747" s="394"/>
      <c r="W747" s="394"/>
      <c r="X747" s="394"/>
      <c r="Y747" s="23"/>
      <c r="Z747" s="23"/>
      <c r="AA747" s="23"/>
      <c r="AB747" s="23"/>
      <c r="AC747" s="23"/>
      <c r="AD747" s="23"/>
      <c r="AE747" s="23"/>
      <c r="AF747" s="23"/>
      <c r="AG747" s="23"/>
      <c r="AH747" s="23"/>
    </row>
    <row r="748" spans="3:34" ht="15.75" customHeight="1">
      <c r="C748" s="456"/>
      <c r="D748" s="459"/>
      <c r="E748" s="459"/>
      <c r="F748" s="8"/>
      <c r="G748" s="394"/>
      <c r="H748" s="394"/>
      <c r="I748" s="497"/>
      <c r="J748" s="497"/>
      <c r="K748" s="394"/>
      <c r="L748" s="497"/>
      <c r="M748" s="497"/>
      <c r="N748" s="394"/>
      <c r="O748" s="394"/>
      <c r="P748" s="394"/>
      <c r="Q748" s="394"/>
      <c r="R748" s="394"/>
      <c r="S748" s="394"/>
      <c r="T748" s="394"/>
      <c r="U748" s="394"/>
      <c r="V748" s="394"/>
      <c r="W748" s="394"/>
      <c r="X748" s="394"/>
      <c r="Y748" s="23"/>
      <c r="Z748" s="23"/>
      <c r="AA748" s="23"/>
      <c r="AB748" s="23"/>
      <c r="AC748" s="23"/>
      <c r="AD748" s="23"/>
      <c r="AE748" s="23"/>
      <c r="AF748" s="23"/>
      <c r="AG748" s="23"/>
      <c r="AH748" s="23"/>
    </row>
    <row r="749" spans="3:34" ht="15.75" customHeight="1">
      <c r="C749" s="456"/>
      <c r="D749" s="459"/>
      <c r="E749" s="459"/>
      <c r="F749" s="8"/>
      <c r="G749" s="394"/>
      <c r="H749" s="394"/>
      <c r="I749" s="497"/>
      <c r="J749" s="497"/>
      <c r="K749" s="394"/>
      <c r="L749" s="497"/>
      <c r="M749" s="497"/>
      <c r="N749" s="394"/>
      <c r="O749" s="394"/>
      <c r="P749" s="394"/>
      <c r="Q749" s="394"/>
      <c r="R749" s="394"/>
      <c r="S749" s="394"/>
      <c r="T749" s="394"/>
      <c r="U749" s="394"/>
      <c r="V749" s="394"/>
      <c r="W749" s="394"/>
      <c r="X749" s="394"/>
      <c r="Y749" s="23"/>
      <c r="Z749" s="23"/>
      <c r="AA749" s="23"/>
      <c r="AB749" s="23"/>
      <c r="AC749" s="23"/>
      <c r="AD749" s="23"/>
      <c r="AE749" s="23"/>
      <c r="AF749" s="23"/>
      <c r="AG749" s="23"/>
      <c r="AH749" s="23"/>
    </row>
    <row r="750" spans="3:34" ht="15.75" customHeight="1">
      <c r="C750" s="456"/>
      <c r="D750" s="459"/>
      <c r="E750" s="459"/>
      <c r="F750" s="8"/>
      <c r="G750" s="394"/>
      <c r="H750" s="394"/>
      <c r="I750" s="497"/>
      <c r="J750" s="497"/>
      <c r="K750" s="394"/>
      <c r="L750" s="497"/>
      <c r="M750" s="497"/>
      <c r="N750" s="394"/>
      <c r="O750" s="394"/>
      <c r="P750" s="394"/>
      <c r="Q750" s="394"/>
      <c r="R750" s="394"/>
      <c r="S750" s="394"/>
      <c r="T750" s="394"/>
      <c r="U750" s="394"/>
      <c r="V750" s="394"/>
      <c r="W750" s="394"/>
      <c r="X750" s="394"/>
      <c r="Y750" s="23"/>
      <c r="Z750" s="23"/>
      <c r="AA750" s="23"/>
      <c r="AB750" s="23"/>
      <c r="AC750" s="23"/>
      <c r="AD750" s="23"/>
      <c r="AE750" s="23"/>
      <c r="AF750" s="23"/>
      <c r="AG750" s="23"/>
      <c r="AH750" s="23"/>
    </row>
    <row r="751" spans="3:34" ht="15.75" customHeight="1">
      <c r="C751" s="456"/>
      <c r="D751" s="459"/>
      <c r="E751" s="459"/>
      <c r="F751" s="8"/>
      <c r="G751" s="394"/>
      <c r="H751" s="394"/>
      <c r="I751" s="497"/>
      <c r="J751" s="497"/>
      <c r="K751" s="394"/>
      <c r="L751" s="497"/>
      <c r="M751" s="497"/>
      <c r="N751" s="394"/>
      <c r="O751" s="394"/>
      <c r="P751" s="394"/>
      <c r="Q751" s="394"/>
      <c r="R751" s="394"/>
      <c r="S751" s="394"/>
      <c r="T751" s="394"/>
      <c r="U751" s="394"/>
      <c r="V751" s="394"/>
      <c r="W751" s="394"/>
      <c r="X751" s="394"/>
      <c r="Y751" s="23"/>
      <c r="Z751" s="23"/>
      <c r="AA751" s="23"/>
      <c r="AB751" s="23"/>
      <c r="AC751" s="23"/>
      <c r="AD751" s="23"/>
      <c r="AE751" s="23"/>
      <c r="AF751" s="23"/>
      <c r="AG751" s="23"/>
      <c r="AH751" s="23"/>
    </row>
    <row r="752" spans="3:34" ht="15.75" customHeight="1">
      <c r="C752" s="456"/>
      <c r="D752" s="459"/>
      <c r="E752" s="459"/>
      <c r="F752" s="8"/>
      <c r="G752" s="394"/>
      <c r="H752" s="394"/>
      <c r="I752" s="497"/>
      <c r="J752" s="497"/>
      <c r="K752" s="394"/>
      <c r="L752" s="497"/>
      <c r="M752" s="497"/>
      <c r="N752" s="394"/>
      <c r="O752" s="394"/>
      <c r="P752" s="394"/>
      <c r="Q752" s="394"/>
      <c r="R752" s="394"/>
      <c r="S752" s="394"/>
      <c r="T752" s="394"/>
      <c r="U752" s="394"/>
      <c r="V752" s="394"/>
      <c r="W752" s="394"/>
      <c r="X752" s="394"/>
      <c r="Y752" s="23"/>
      <c r="Z752" s="23"/>
      <c r="AA752" s="23"/>
      <c r="AB752" s="23"/>
      <c r="AC752" s="23"/>
      <c r="AD752" s="23"/>
      <c r="AE752" s="23"/>
      <c r="AF752" s="23"/>
      <c r="AG752" s="23"/>
      <c r="AH752" s="23"/>
    </row>
    <row r="753" spans="3:34" ht="15.75" customHeight="1">
      <c r="C753" s="456"/>
      <c r="D753" s="459"/>
      <c r="E753" s="459"/>
      <c r="F753" s="8"/>
      <c r="G753" s="394"/>
      <c r="H753" s="394"/>
      <c r="I753" s="497"/>
      <c r="J753" s="497"/>
      <c r="K753" s="394"/>
      <c r="L753" s="497"/>
      <c r="M753" s="497"/>
      <c r="N753" s="394"/>
      <c r="O753" s="394"/>
      <c r="P753" s="394"/>
      <c r="Q753" s="394"/>
      <c r="R753" s="394"/>
      <c r="S753" s="394"/>
      <c r="T753" s="394"/>
      <c r="U753" s="394"/>
      <c r="V753" s="394"/>
      <c r="W753" s="394"/>
      <c r="X753" s="394"/>
      <c r="Y753" s="23"/>
      <c r="Z753" s="23"/>
      <c r="AA753" s="23"/>
      <c r="AB753" s="23"/>
      <c r="AC753" s="23"/>
      <c r="AD753" s="23"/>
      <c r="AE753" s="23"/>
      <c r="AF753" s="23"/>
      <c r="AG753" s="23"/>
      <c r="AH753" s="23"/>
    </row>
    <row r="754" spans="3:34" ht="15.75" customHeight="1">
      <c r="C754" s="456"/>
      <c r="D754" s="459"/>
      <c r="E754" s="459"/>
      <c r="F754" s="8"/>
      <c r="G754" s="394"/>
      <c r="H754" s="394"/>
      <c r="I754" s="497"/>
      <c r="J754" s="497"/>
      <c r="K754" s="394"/>
      <c r="L754" s="497"/>
      <c r="M754" s="497"/>
      <c r="N754" s="394"/>
      <c r="O754" s="394"/>
      <c r="P754" s="394"/>
      <c r="Q754" s="394"/>
      <c r="R754" s="394"/>
      <c r="S754" s="394"/>
      <c r="T754" s="394"/>
      <c r="U754" s="394"/>
      <c r="V754" s="394"/>
      <c r="W754" s="394"/>
      <c r="X754" s="394"/>
      <c r="Y754" s="23"/>
      <c r="Z754" s="23"/>
      <c r="AA754" s="23"/>
      <c r="AB754" s="23"/>
      <c r="AC754" s="23"/>
      <c r="AD754" s="23"/>
      <c r="AE754" s="23"/>
      <c r="AF754" s="23"/>
      <c r="AG754" s="23"/>
      <c r="AH754" s="23"/>
    </row>
    <row r="755" spans="3:34" ht="15.75" customHeight="1">
      <c r="C755" s="456"/>
      <c r="D755" s="459"/>
      <c r="E755" s="459"/>
      <c r="F755" s="8"/>
      <c r="G755" s="394"/>
      <c r="H755" s="394"/>
      <c r="I755" s="497"/>
      <c r="J755" s="497"/>
      <c r="K755" s="394"/>
      <c r="L755" s="497"/>
      <c r="M755" s="497"/>
      <c r="N755" s="394"/>
      <c r="O755" s="394"/>
      <c r="P755" s="394"/>
      <c r="Q755" s="394"/>
      <c r="R755" s="394"/>
      <c r="S755" s="394"/>
      <c r="T755" s="394"/>
      <c r="U755" s="394"/>
      <c r="V755" s="394"/>
      <c r="W755" s="394"/>
      <c r="X755" s="394"/>
      <c r="Y755" s="23"/>
      <c r="Z755" s="23"/>
      <c r="AA755" s="23"/>
      <c r="AB755" s="23"/>
      <c r="AC755" s="23"/>
      <c r="AD755" s="23"/>
      <c r="AE755" s="23"/>
      <c r="AF755" s="23"/>
      <c r="AG755" s="23"/>
      <c r="AH755" s="23"/>
    </row>
    <row r="756" spans="3:34" ht="15.75" customHeight="1">
      <c r="C756" s="456"/>
      <c r="D756" s="459"/>
      <c r="E756" s="459"/>
      <c r="F756" s="8"/>
      <c r="G756" s="394"/>
      <c r="H756" s="394"/>
      <c r="I756" s="497"/>
      <c r="J756" s="497"/>
      <c r="K756" s="394"/>
      <c r="L756" s="497"/>
      <c r="M756" s="497"/>
      <c r="N756" s="394"/>
      <c r="O756" s="394"/>
      <c r="P756" s="394"/>
      <c r="Q756" s="394"/>
      <c r="R756" s="394"/>
      <c r="S756" s="394"/>
      <c r="T756" s="394"/>
      <c r="U756" s="394"/>
      <c r="V756" s="394"/>
      <c r="W756" s="394"/>
      <c r="X756" s="394"/>
      <c r="Y756" s="23"/>
      <c r="Z756" s="23"/>
      <c r="AA756" s="23"/>
      <c r="AB756" s="23"/>
      <c r="AC756" s="23"/>
      <c r="AD756" s="23"/>
      <c r="AE756" s="23"/>
      <c r="AF756" s="23"/>
      <c r="AG756" s="23"/>
      <c r="AH756" s="23"/>
    </row>
    <row r="757" spans="3:34" ht="15.75" customHeight="1">
      <c r="C757" s="456"/>
      <c r="D757" s="459"/>
      <c r="E757" s="459"/>
      <c r="F757" s="8"/>
      <c r="G757" s="394"/>
      <c r="H757" s="394"/>
      <c r="I757" s="497"/>
      <c r="J757" s="497"/>
      <c r="K757" s="394"/>
      <c r="L757" s="497"/>
      <c r="M757" s="497"/>
      <c r="N757" s="394"/>
      <c r="O757" s="394"/>
      <c r="P757" s="394"/>
      <c r="Q757" s="394"/>
      <c r="R757" s="394"/>
      <c r="S757" s="394"/>
      <c r="T757" s="394"/>
      <c r="U757" s="394"/>
      <c r="V757" s="394"/>
      <c r="W757" s="394"/>
      <c r="X757" s="394"/>
      <c r="Y757" s="23"/>
      <c r="Z757" s="23"/>
      <c r="AA757" s="23"/>
      <c r="AB757" s="23"/>
      <c r="AC757" s="23"/>
      <c r="AD757" s="23"/>
      <c r="AE757" s="23"/>
      <c r="AF757" s="23"/>
      <c r="AG757" s="23"/>
      <c r="AH757" s="23"/>
    </row>
    <row r="758" spans="3:34" ht="15.75" customHeight="1">
      <c r="C758" s="456"/>
      <c r="D758" s="459"/>
      <c r="E758" s="459"/>
      <c r="F758" s="8"/>
      <c r="G758" s="394"/>
      <c r="H758" s="394"/>
      <c r="I758" s="497"/>
      <c r="J758" s="497"/>
      <c r="K758" s="394"/>
      <c r="L758" s="497"/>
      <c r="M758" s="497"/>
      <c r="N758" s="394"/>
      <c r="O758" s="394"/>
      <c r="P758" s="394"/>
      <c r="Q758" s="394"/>
      <c r="R758" s="394"/>
      <c r="S758" s="394"/>
      <c r="T758" s="394"/>
      <c r="U758" s="394"/>
      <c r="V758" s="394"/>
      <c r="W758" s="394"/>
      <c r="X758" s="394"/>
      <c r="Y758" s="23"/>
      <c r="Z758" s="23"/>
      <c r="AA758" s="23"/>
      <c r="AB758" s="23"/>
      <c r="AC758" s="23"/>
      <c r="AD758" s="23"/>
      <c r="AE758" s="23"/>
      <c r="AF758" s="23"/>
      <c r="AG758" s="23"/>
      <c r="AH758" s="23"/>
    </row>
    <row r="759" spans="3:34" ht="15.75" customHeight="1">
      <c r="C759" s="456"/>
      <c r="D759" s="459"/>
      <c r="E759" s="459"/>
      <c r="F759" s="8"/>
      <c r="G759" s="394"/>
      <c r="H759" s="394"/>
      <c r="I759" s="497"/>
      <c r="J759" s="497"/>
      <c r="K759" s="394"/>
      <c r="L759" s="497"/>
      <c r="M759" s="497"/>
      <c r="N759" s="394"/>
      <c r="O759" s="394"/>
      <c r="P759" s="394"/>
      <c r="Q759" s="394"/>
      <c r="R759" s="394"/>
      <c r="S759" s="394"/>
      <c r="T759" s="394"/>
      <c r="U759" s="394"/>
      <c r="V759" s="394"/>
      <c r="W759" s="394"/>
      <c r="X759" s="394"/>
      <c r="Y759" s="23"/>
      <c r="Z759" s="23"/>
      <c r="AA759" s="23"/>
      <c r="AB759" s="23"/>
      <c r="AC759" s="23"/>
      <c r="AD759" s="23"/>
      <c r="AE759" s="23"/>
      <c r="AF759" s="23"/>
      <c r="AG759" s="23"/>
      <c r="AH759" s="23"/>
    </row>
    <row r="760" spans="3:34" ht="15.75" customHeight="1">
      <c r="C760" s="456"/>
      <c r="D760" s="459"/>
      <c r="E760" s="459"/>
      <c r="F760" s="8"/>
      <c r="G760" s="394"/>
      <c r="H760" s="394"/>
      <c r="I760" s="497"/>
      <c r="J760" s="497"/>
      <c r="K760" s="394"/>
      <c r="L760" s="497"/>
      <c r="M760" s="497"/>
      <c r="N760" s="394"/>
      <c r="O760" s="394"/>
      <c r="P760" s="394"/>
      <c r="Q760" s="394"/>
      <c r="R760" s="394"/>
      <c r="S760" s="394"/>
      <c r="T760" s="394"/>
      <c r="U760" s="394"/>
      <c r="V760" s="394"/>
      <c r="W760" s="394"/>
      <c r="X760" s="394"/>
      <c r="Y760" s="23"/>
      <c r="Z760" s="23"/>
      <c r="AA760" s="23"/>
      <c r="AB760" s="23"/>
      <c r="AC760" s="23"/>
      <c r="AD760" s="23"/>
      <c r="AE760" s="23"/>
      <c r="AF760" s="23"/>
      <c r="AG760" s="23"/>
      <c r="AH760" s="23"/>
    </row>
    <row r="761" spans="3:34" ht="15.75" customHeight="1">
      <c r="C761" s="456"/>
      <c r="D761" s="459"/>
      <c r="E761" s="459"/>
      <c r="F761" s="8"/>
      <c r="G761" s="394"/>
      <c r="H761" s="394"/>
      <c r="I761" s="497"/>
      <c r="J761" s="497"/>
      <c r="K761" s="394"/>
      <c r="L761" s="497"/>
      <c r="M761" s="497"/>
      <c r="N761" s="394"/>
      <c r="O761" s="394"/>
      <c r="P761" s="394"/>
      <c r="Q761" s="394"/>
      <c r="R761" s="394"/>
      <c r="S761" s="394"/>
      <c r="T761" s="394"/>
      <c r="U761" s="394"/>
      <c r="V761" s="394"/>
      <c r="W761" s="394"/>
      <c r="X761" s="394"/>
      <c r="Y761" s="23"/>
      <c r="Z761" s="23"/>
      <c r="AA761" s="23"/>
      <c r="AB761" s="23"/>
      <c r="AC761" s="23"/>
      <c r="AD761" s="23"/>
      <c r="AE761" s="23"/>
      <c r="AF761" s="23"/>
      <c r="AG761" s="23"/>
      <c r="AH761" s="23"/>
    </row>
    <row r="762" spans="3:34" ht="15.75" customHeight="1">
      <c r="C762" s="456"/>
      <c r="D762" s="459"/>
      <c r="E762" s="459"/>
      <c r="F762" s="8"/>
      <c r="G762" s="394"/>
      <c r="H762" s="394"/>
      <c r="I762" s="497"/>
      <c r="J762" s="497"/>
      <c r="K762" s="394"/>
      <c r="L762" s="497"/>
      <c r="M762" s="497"/>
      <c r="N762" s="394"/>
      <c r="O762" s="394"/>
      <c r="P762" s="394"/>
      <c r="Q762" s="394"/>
      <c r="R762" s="394"/>
      <c r="S762" s="394"/>
      <c r="T762" s="394"/>
      <c r="U762" s="394"/>
      <c r="V762" s="394"/>
      <c r="W762" s="394"/>
      <c r="X762" s="394"/>
      <c r="Y762" s="23"/>
      <c r="Z762" s="23"/>
      <c r="AA762" s="23"/>
      <c r="AB762" s="23"/>
      <c r="AC762" s="23"/>
      <c r="AD762" s="23"/>
      <c r="AE762" s="23"/>
      <c r="AF762" s="23"/>
      <c r="AG762" s="23"/>
      <c r="AH762" s="23"/>
    </row>
    <row r="763" spans="3:34" ht="15.75" customHeight="1">
      <c r="C763" s="456"/>
      <c r="D763" s="459"/>
      <c r="E763" s="459"/>
      <c r="F763" s="8"/>
      <c r="G763" s="394"/>
      <c r="H763" s="394"/>
      <c r="I763" s="497"/>
      <c r="J763" s="497"/>
      <c r="K763" s="394"/>
      <c r="L763" s="497"/>
      <c r="M763" s="497"/>
      <c r="N763" s="394"/>
      <c r="O763" s="394"/>
      <c r="P763" s="394"/>
      <c r="Q763" s="394"/>
      <c r="R763" s="394"/>
      <c r="S763" s="394"/>
      <c r="T763" s="394"/>
      <c r="U763" s="394"/>
      <c r="V763" s="394"/>
      <c r="W763" s="394"/>
      <c r="X763" s="394"/>
      <c r="Y763" s="23"/>
      <c r="Z763" s="23"/>
      <c r="AA763" s="23"/>
      <c r="AB763" s="23"/>
      <c r="AC763" s="23"/>
      <c r="AD763" s="23"/>
      <c r="AE763" s="23"/>
      <c r="AF763" s="23"/>
      <c r="AG763" s="23"/>
      <c r="AH763" s="23"/>
    </row>
    <row r="764" spans="3:34" ht="15.75" customHeight="1">
      <c r="C764" s="456"/>
      <c r="D764" s="459"/>
      <c r="E764" s="459"/>
      <c r="F764" s="8"/>
      <c r="G764" s="394"/>
      <c r="H764" s="394"/>
      <c r="I764" s="497"/>
      <c r="J764" s="497"/>
      <c r="K764" s="394"/>
      <c r="L764" s="497"/>
      <c r="M764" s="497"/>
      <c r="N764" s="394"/>
      <c r="O764" s="394"/>
      <c r="P764" s="394"/>
      <c r="Q764" s="394"/>
      <c r="R764" s="394"/>
      <c r="S764" s="394"/>
      <c r="T764" s="394"/>
      <c r="U764" s="394"/>
      <c r="V764" s="394"/>
      <c r="W764" s="394"/>
      <c r="X764" s="394"/>
      <c r="Y764" s="23"/>
      <c r="Z764" s="23"/>
      <c r="AA764" s="23"/>
      <c r="AB764" s="23"/>
      <c r="AC764" s="23"/>
      <c r="AD764" s="23"/>
      <c r="AE764" s="23"/>
      <c r="AF764" s="23"/>
      <c r="AG764" s="23"/>
      <c r="AH764" s="23"/>
    </row>
    <row r="765" spans="3:34" ht="15.75" customHeight="1">
      <c r="C765" s="456"/>
      <c r="D765" s="459"/>
      <c r="E765" s="459"/>
      <c r="F765" s="8"/>
      <c r="G765" s="394"/>
      <c r="H765" s="394"/>
      <c r="I765" s="497"/>
      <c r="J765" s="497"/>
      <c r="K765" s="394"/>
      <c r="L765" s="497"/>
      <c r="M765" s="497"/>
      <c r="N765" s="394"/>
      <c r="O765" s="394"/>
      <c r="P765" s="394"/>
      <c r="Q765" s="394"/>
      <c r="R765" s="394"/>
      <c r="S765" s="394"/>
      <c r="T765" s="394"/>
      <c r="U765" s="394"/>
      <c r="V765" s="394"/>
      <c r="W765" s="394"/>
      <c r="X765" s="394"/>
      <c r="Y765" s="23"/>
      <c r="Z765" s="23"/>
      <c r="AA765" s="23"/>
      <c r="AB765" s="23"/>
      <c r="AC765" s="23"/>
      <c r="AD765" s="23"/>
      <c r="AE765" s="23"/>
      <c r="AF765" s="23"/>
      <c r="AG765" s="23"/>
      <c r="AH765" s="23"/>
    </row>
    <row r="766" spans="3:34" ht="15.75" customHeight="1">
      <c r="C766" s="456"/>
      <c r="D766" s="459"/>
      <c r="E766" s="459"/>
      <c r="F766" s="8"/>
      <c r="G766" s="394"/>
      <c r="H766" s="394"/>
      <c r="I766" s="497"/>
      <c r="J766" s="497"/>
      <c r="K766" s="394"/>
      <c r="L766" s="497"/>
      <c r="M766" s="497"/>
      <c r="N766" s="394"/>
      <c r="O766" s="394"/>
      <c r="P766" s="394"/>
      <c r="Q766" s="394"/>
      <c r="R766" s="394"/>
      <c r="S766" s="394"/>
      <c r="T766" s="394"/>
      <c r="U766" s="394"/>
      <c r="V766" s="394"/>
      <c r="W766" s="394"/>
      <c r="X766" s="394"/>
      <c r="Y766" s="23"/>
      <c r="Z766" s="23"/>
      <c r="AA766" s="23"/>
      <c r="AB766" s="23"/>
      <c r="AC766" s="23"/>
      <c r="AD766" s="23"/>
      <c r="AE766" s="23"/>
      <c r="AF766" s="23"/>
      <c r="AG766" s="23"/>
      <c r="AH766" s="23"/>
    </row>
    <row r="767" spans="3:34" ht="15.75" customHeight="1">
      <c r="C767" s="456"/>
      <c r="D767" s="459"/>
      <c r="E767" s="459"/>
      <c r="F767" s="8"/>
      <c r="G767" s="394"/>
      <c r="H767" s="394"/>
      <c r="I767" s="497"/>
      <c r="J767" s="497"/>
      <c r="K767" s="394"/>
      <c r="L767" s="497"/>
      <c r="M767" s="497"/>
      <c r="N767" s="394"/>
      <c r="O767" s="394"/>
      <c r="P767" s="394"/>
      <c r="Q767" s="394"/>
      <c r="R767" s="394"/>
      <c r="S767" s="394"/>
      <c r="T767" s="394"/>
      <c r="U767" s="394"/>
      <c r="V767" s="394"/>
      <c r="W767" s="394"/>
      <c r="X767" s="394"/>
      <c r="Y767" s="23"/>
      <c r="Z767" s="23"/>
      <c r="AA767" s="23"/>
      <c r="AB767" s="23"/>
      <c r="AC767" s="23"/>
      <c r="AD767" s="23"/>
      <c r="AE767" s="23"/>
      <c r="AF767" s="23"/>
      <c r="AG767" s="23"/>
      <c r="AH767" s="23"/>
    </row>
    <row r="768" spans="3:34" ht="15.75" customHeight="1">
      <c r="C768" s="456"/>
      <c r="D768" s="459"/>
      <c r="E768" s="459"/>
      <c r="F768" s="8"/>
      <c r="G768" s="394"/>
      <c r="H768" s="394"/>
      <c r="I768" s="497"/>
      <c r="J768" s="497"/>
      <c r="K768" s="394"/>
      <c r="L768" s="497"/>
      <c r="M768" s="497"/>
      <c r="N768" s="394"/>
      <c r="O768" s="394"/>
      <c r="P768" s="394"/>
      <c r="Q768" s="394"/>
      <c r="R768" s="394"/>
      <c r="S768" s="394"/>
      <c r="T768" s="394"/>
      <c r="U768" s="394"/>
      <c r="V768" s="394"/>
      <c r="W768" s="394"/>
      <c r="X768" s="394"/>
      <c r="Y768" s="23"/>
      <c r="Z768" s="23"/>
      <c r="AA768" s="23"/>
      <c r="AB768" s="23"/>
      <c r="AC768" s="23"/>
      <c r="AD768" s="23"/>
      <c r="AE768" s="23"/>
      <c r="AF768" s="23"/>
      <c r="AG768" s="23"/>
      <c r="AH768" s="23"/>
    </row>
    <row r="769" spans="3:34" ht="15.75" customHeight="1">
      <c r="C769" s="456"/>
      <c r="D769" s="459"/>
      <c r="E769" s="459"/>
      <c r="F769" s="8"/>
      <c r="G769" s="394"/>
      <c r="H769" s="394"/>
      <c r="I769" s="497"/>
      <c r="J769" s="497"/>
      <c r="K769" s="394"/>
      <c r="L769" s="497"/>
      <c r="M769" s="497"/>
      <c r="N769" s="394"/>
      <c r="O769" s="394"/>
      <c r="P769" s="394"/>
      <c r="Q769" s="394"/>
      <c r="R769" s="394"/>
      <c r="S769" s="394"/>
      <c r="T769" s="394"/>
      <c r="U769" s="394"/>
      <c r="V769" s="394"/>
      <c r="W769" s="394"/>
      <c r="X769" s="394"/>
      <c r="Y769" s="23"/>
      <c r="Z769" s="23"/>
      <c r="AA769" s="23"/>
      <c r="AB769" s="23"/>
      <c r="AC769" s="23"/>
      <c r="AD769" s="23"/>
      <c r="AE769" s="23"/>
      <c r="AF769" s="23"/>
      <c r="AG769" s="23"/>
      <c r="AH769" s="23"/>
    </row>
    <row r="770" spans="3:34" ht="15.75" customHeight="1">
      <c r="C770" s="456"/>
      <c r="D770" s="459"/>
      <c r="E770" s="459"/>
      <c r="F770" s="8"/>
      <c r="G770" s="394"/>
      <c r="H770" s="394"/>
      <c r="I770" s="497"/>
      <c r="J770" s="497"/>
      <c r="K770" s="394"/>
      <c r="L770" s="497"/>
      <c r="M770" s="497"/>
      <c r="N770" s="394"/>
      <c r="O770" s="394"/>
      <c r="P770" s="394"/>
      <c r="Q770" s="394"/>
      <c r="R770" s="394"/>
      <c r="S770" s="394"/>
      <c r="T770" s="394"/>
      <c r="U770" s="394"/>
      <c r="V770" s="394"/>
      <c r="W770" s="394"/>
      <c r="X770" s="394"/>
      <c r="Y770" s="23"/>
      <c r="Z770" s="23"/>
      <c r="AA770" s="23"/>
      <c r="AB770" s="23"/>
      <c r="AC770" s="23"/>
      <c r="AD770" s="23"/>
      <c r="AE770" s="23"/>
      <c r="AF770" s="23"/>
      <c r="AG770" s="23"/>
      <c r="AH770" s="23"/>
    </row>
    <row r="771" spans="3:34" ht="15.75" customHeight="1">
      <c r="C771" s="456"/>
      <c r="D771" s="459"/>
      <c r="E771" s="459"/>
      <c r="F771" s="8"/>
      <c r="G771" s="394"/>
      <c r="H771" s="394"/>
      <c r="I771" s="497"/>
      <c r="J771" s="497"/>
      <c r="K771" s="394"/>
      <c r="L771" s="497"/>
      <c r="M771" s="497"/>
      <c r="N771" s="394"/>
      <c r="O771" s="394"/>
      <c r="P771" s="394"/>
      <c r="Q771" s="394"/>
      <c r="R771" s="394"/>
      <c r="S771" s="394"/>
      <c r="T771" s="394"/>
      <c r="U771" s="394"/>
      <c r="V771" s="394"/>
      <c r="W771" s="394"/>
      <c r="X771" s="394"/>
      <c r="Y771" s="23"/>
      <c r="Z771" s="23"/>
      <c r="AA771" s="23"/>
      <c r="AB771" s="23"/>
      <c r="AC771" s="23"/>
      <c r="AD771" s="23"/>
      <c r="AE771" s="23"/>
      <c r="AF771" s="23"/>
      <c r="AG771" s="23"/>
      <c r="AH771" s="23"/>
    </row>
    <row r="772" spans="3:34" ht="15.75" customHeight="1">
      <c r="C772" s="456"/>
      <c r="D772" s="459"/>
      <c r="E772" s="459"/>
      <c r="F772" s="8"/>
      <c r="G772" s="394"/>
      <c r="H772" s="394"/>
      <c r="I772" s="497"/>
      <c r="J772" s="497"/>
      <c r="K772" s="394"/>
      <c r="L772" s="497"/>
      <c r="M772" s="497"/>
      <c r="N772" s="394"/>
      <c r="O772" s="394"/>
      <c r="P772" s="394"/>
      <c r="Q772" s="394"/>
      <c r="R772" s="394"/>
      <c r="S772" s="394"/>
      <c r="T772" s="394"/>
      <c r="U772" s="394"/>
      <c r="V772" s="394"/>
      <c r="W772" s="394"/>
      <c r="X772" s="394"/>
      <c r="Y772" s="23"/>
      <c r="Z772" s="23"/>
      <c r="AA772" s="23"/>
      <c r="AB772" s="23"/>
      <c r="AC772" s="23"/>
      <c r="AD772" s="23"/>
      <c r="AE772" s="23"/>
      <c r="AF772" s="23"/>
      <c r="AG772" s="23"/>
      <c r="AH772" s="23"/>
    </row>
    <row r="773" spans="3:34" ht="15.75" customHeight="1">
      <c r="C773" s="456"/>
      <c r="D773" s="459"/>
      <c r="E773" s="459"/>
      <c r="F773" s="8"/>
      <c r="G773" s="394"/>
      <c r="H773" s="394"/>
      <c r="I773" s="497"/>
      <c r="J773" s="497"/>
      <c r="K773" s="394"/>
      <c r="L773" s="497"/>
      <c r="M773" s="497"/>
      <c r="N773" s="394"/>
      <c r="O773" s="394"/>
      <c r="P773" s="394"/>
      <c r="Q773" s="394"/>
      <c r="R773" s="394"/>
      <c r="S773" s="394"/>
      <c r="T773" s="394"/>
      <c r="U773" s="394"/>
      <c r="V773" s="394"/>
      <c r="W773" s="394"/>
      <c r="X773" s="394"/>
      <c r="Y773" s="23"/>
      <c r="Z773" s="23"/>
      <c r="AA773" s="23"/>
      <c r="AB773" s="23"/>
      <c r="AC773" s="23"/>
      <c r="AD773" s="23"/>
      <c r="AE773" s="23"/>
      <c r="AF773" s="23"/>
      <c r="AG773" s="23"/>
      <c r="AH773" s="23"/>
    </row>
    <row r="774" spans="3:34" ht="15.75" customHeight="1">
      <c r="C774" s="456"/>
      <c r="D774" s="459"/>
      <c r="E774" s="459"/>
      <c r="F774" s="8"/>
      <c r="G774" s="394"/>
      <c r="H774" s="394"/>
      <c r="I774" s="497"/>
      <c r="J774" s="497"/>
      <c r="K774" s="394"/>
      <c r="L774" s="497"/>
      <c r="M774" s="497"/>
      <c r="N774" s="394"/>
      <c r="O774" s="394"/>
      <c r="P774" s="394"/>
      <c r="Q774" s="394"/>
      <c r="R774" s="394"/>
      <c r="S774" s="394"/>
      <c r="T774" s="394"/>
      <c r="U774" s="394"/>
      <c r="V774" s="394"/>
      <c r="W774" s="394"/>
      <c r="X774" s="394"/>
      <c r="Y774" s="23"/>
      <c r="Z774" s="23"/>
      <c r="AA774" s="23"/>
      <c r="AB774" s="23"/>
      <c r="AC774" s="23"/>
      <c r="AD774" s="23"/>
      <c r="AE774" s="23"/>
      <c r="AF774" s="23"/>
      <c r="AG774" s="23"/>
      <c r="AH774" s="23"/>
    </row>
    <row r="775" spans="3:34" ht="15.75" customHeight="1">
      <c r="C775" s="456"/>
      <c r="D775" s="459"/>
      <c r="E775" s="459"/>
      <c r="F775" s="8"/>
      <c r="G775" s="394"/>
      <c r="H775" s="394"/>
      <c r="I775" s="497"/>
      <c r="J775" s="497"/>
      <c r="K775" s="394"/>
      <c r="L775" s="497"/>
      <c r="M775" s="497"/>
      <c r="N775" s="394"/>
      <c r="O775" s="394"/>
      <c r="P775" s="394"/>
      <c r="Q775" s="394"/>
      <c r="R775" s="394"/>
      <c r="S775" s="394"/>
      <c r="T775" s="394"/>
      <c r="U775" s="394"/>
      <c r="V775" s="394"/>
      <c r="W775" s="394"/>
      <c r="X775" s="394"/>
      <c r="Y775" s="23"/>
      <c r="Z775" s="23"/>
      <c r="AA775" s="23"/>
      <c r="AB775" s="23"/>
      <c r="AC775" s="23"/>
      <c r="AD775" s="23"/>
      <c r="AE775" s="23"/>
      <c r="AF775" s="23"/>
      <c r="AG775" s="23"/>
      <c r="AH775" s="23"/>
    </row>
    <row r="776" spans="3:34" ht="15.75" customHeight="1">
      <c r="C776" s="456"/>
      <c r="D776" s="459"/>
      <c r="E776" s="459"/>
      <c r="F776" s="8"/>
      <c r="G776" s="394"/>
      <c r="H776" s="394"/>
      <c r="I776" s="497"/>
      <c r="J776" s="497"/>
      <c r="K776" s="394"/>
      <c r="L776" s="497"/>
      <c r="M776" s="497"/>
      <c r="N776" s="394"/>
      <c r="O776" s="394"/>
      <c r="P776" s="394"/>
      <c r="Q776" s="394"/>
      <c r="R776" s="394"/>
      <c r="S776" s="394"/>
      <c r="T776" s="394"/>
      <c r="U776" s="394"/>
      <c r="V776" s="394"/>
      <c r="W776" s="394"/>
      <c r="X776" s="394"/>
      <c r="Y776" s="23"/>
      <c r="Z776" s="23"/>
      <c r="AA776" s="23"/>
      <c r="AB776" s="23"/>
      <c r="AC776" s="23"/>
      <c r="AD776" s="23"/>
      <c r="AE776" s="23"/>
      <c r="AF776" s="23"/>
      <c r="AG776" s="23"/>
      <c r="AH776" s="23"/>
    </row>
    <row r="777" spans="3:34" ht="15.75" customHeight="1">
      <c r="C777" s="456"/>
      <c r="D777" s="459"/>
      <c r="E777" s="459"/>
      <c r="F777" s="8"/>
      <c r="G777" s="394"/>
      <c r="H777" s="394"/>
      <c r="I777" s="497"/>
      <c r="J777" s="497"/>
      <c r="K777" s="394"/>
      <c r="L777" s="497"/>
      <c r="M777" s="497"/>
      <c r="N777" s="394"/>
      <c r="O777" s="394"/>
      <c r="P777" s="394"/>
      <c r="Q777" s="394"/>
      <c r="R777" s="394"/>
      <c r="S777" s="394"/>
      <c r="T777" s="394"/>
      <c r="U777" s="394"/>
      <c r="V777" s="394"/>
      <c r="W777" s="394"/>
      <c r="X777" s="394"/>
      <c r="Y777" s="23"/>
      <c r="Z777" s="23"/>
      <c r="AA777" s="23"/>
      <c r="AB777" s="23"/>
      <c r="AC777" s="23"/>
      <c r="AD777" s="23"/>
      <c r="AE777" s="23"/>
      <c r="AF777" s="23"/>
      <c r="AG777" s="23"/>
      <c r="AH777" s="23"/>
    </row>
    <row r="778" spans="3:34" ht="15.75" customHeight="1">
      <c r="C778" s="456"/>
      <c r="D778" s="459"/>
      <c r="E778" s="459"/>
      <c r="F778" s="8"/>
      <c r="G778" s="394"/>
      <c r="H778" s="394"/>
      <c r="I778" s="497"/>
      <c r="J778" s="497"/>
      <c r="K778" s="394"/>
      <c r="L778" s="497"/>
      <c r="M778" s="497"/>
      <c r="N778" s="394"/>
      <c r="O778" s="394"/>
      <c r="P778" s="394"/>
      <c r="Q778" s="394"/>
      <c r="R778" s="394"/>
      <c r="S778" s="394"/>
      <c r="T778" s="394"/>
      <c r="U778" s="394"/>
      <c r="V778" s="394"/>
      <c r="W778" s="394"/>
      <c r="X778" s="394"/>
      <c r="Y778" s="23"/>
      <c r="Z778" s="23"/>
      <c r="AA778" s="23"/>
      <c r="AB778" s="23"/>
      <c r="AC778" s="23"/>
      <c r="AD778" s="23"/>
      <c r="AE778" s="23"/>
      <c r="AF778" s="23"/>
      <c r="AG778" s="23"/>
      <c r="AH778" s="23"/>
    </row>
    <row r="779" spans="3:34" ht="15.75" customHeight="1">
      <c r="C779" s="456"/>
      <c r="D779" s="459"/>
      <c r="E779" s="459"/>
      <c r="F779" s="8"/>
      <c r="G779" s="394"/>
      <c r="H779" s="394"/>
      <c r="I779" s="497"/>
      <c r="J779" s="497"/>
      <c r="K779" s="394"/>
      <c r="L779" s="497"/>
      <c r="M779" s="497"/>
      <c r="N779" s="394"/>
      <c r="O779" s="394"/>
      <c r="P779" s="394"/>
      <c r="Q779" s="394"/>
      <c r="R779" s="394"/>
      <c r="S779" s="394"/>
      <c r="T779" s="394"/>
      <c r="U779" s="394"/>
      <c r="V779" s="394"/>
      <c r="W779" s="394"/>
      <c r="X779" s="394"/>
      <c r="Y779" s="23"/>
      <c r="Z779" s="23"/>
      <c r="AA779" s="23"/>
      <c r="AB779" s="23"/>
      <c r="AC779" s="23"/>
      <c r="AD779" s="23"/>
      <c r="AE779" s="23"/>
      <c r="AF779" s="23"/>
      <c r="AG779" s="23"/>
      <c r="AH779" s="23"/>
    </row>
    <row r="780" spans="3:34" ht="15.75" customHeight="1">
      <c r="C780" s="456"/>
      <c r="D780" s="459"/>
      <c r="E780" s="459"/>
      <c r="F780" s="8"/>
      <c r="G780" s="394"/>
      <c r="H780" s="394"/>
      <c r="I780" s="497"/>
      <c r="J780" s="497"/>
      <c r="K780" s="394"/>
      <c r="L780" s="497"/>
      <c r="M780" s="497"/>
      <c r="N780" s="394"/>
      <c r="O780" s="394"/>
      <c r="P780" s="394"/>
      <c r="Q780" s="394"/>
      <c r="R780" s="394"/>
      <c r="S780" s="394"/>
      <c r="T780" s="394"/>
      <c r="U780" s="394"/>
      <c r="V780" s="394"/>
      <c r="W780" s="394"/>
      <c r="X780" s="394"/>
      <c r="Y780" s="23"/>
      <c r="Z780" s="23"/>
      <c r="AA780" s="23"/>
      <c r="AB780" s="23"/>
      <c r="AC780" s="23"/>
      <c r="AD780" s="23"/>
      <c r="AE780" s="23"/>
      <c r="AF780" s="23"/>
      <c r="AG780" s="23"/>
      <c r="AH780" s="23"/>
    </row>
    <row r="781" spans="3:34" ht="15.75" customHeight="1">
      <c r="C781" s="456"/>
      <c r="D781" s="459"/>
      <c r="E781" s="459"/>
      <c r="F781" s="8"/>
      <c r="G781" s="394"/>
      <c r="H781" s="394"/>
      <c r="I781" s="497"/>
      <c r="J781" s="497"/>
      <c r="K781" s="394"/>
      <c r="L781" s="497"/>
      <c r="M781" s="497"/>
      <c r="N781" s="394"/>
      <c r="O781" s="394"/>
      <c r="P781" s="394"/>
      <c r="Q781" s="394"/>
      <c r="R781" s="394"/>
      <c r="S781" s="394"/>
      <c r="T781" s="394"/>
      <c r="U781" s="394"/>
      <c r="V781" s="394"/>
      <c r="W781" s="394"/>
      <c r="X781" s="394"/>
      <c r="Y781" s="23"/>
      <c r="Z781" s="23"/>
      <c r="AA781" s="23"/>
      <c r="AB781" s="23"/>
      <c r="AC781" s="23"/>
      <c r="AD781" s="23"/>
      <c r="AE781" s="23"/>
      <c r="AF781" s="23"/>
      <c r="AG781" s="23"/>
      <c r="AH781" s="23"/>
    </row>
    <row r="782" spans="3:34" ht="15.75" customHeight="1">
      <c r="C782" s="456"/>
      <c r="D782" s="459"/>
      <c r="E782" s="459"/>
      <c r="F782" s="8"/>
      <c r="G782" s="394"/>
      <c r="H782" s="394"/>
      <c r="I782" s="497"/>
      <c r="J782" s="497"/>
      <c r="K782" s="394"/>
      <c r="L782" s="497"/>
      <c r="M782" s="497"/>
      <c r="N782" s="394"/>
      <c r="O782" s="394"/>
      <c r="P782" s="394"/>
      <c r="Q782" s="394"/>
      <c r="R782" s="394"/>
      <c r="S782" s="394"/>
      <c r="T782" s="394"/>
      <c r="U782" s="394"/>
      <c r="V782" s="394"/>
      <c r="W782" s="394"/>
      <c r="X782" s="394"/>
      <c r="Y782" s="23"/>
      <c r="Z782" s="23"/>
      <c r="AA782" s="23"/>
      <c r="AB782" s="23"/>
      <c r="AC782" s="23"/>
      <c r="AD782" s="23"/>
      <c r="AE782" s="23"/>
      <c r="AF782" s="23"/>
      <c r="AG782" s="23"/>
      <c r="AH782" s="23"/>
    </row>
    <row r="783" spans="3:34" ht="15.75" customHeight="1">
      <c r="C783" s="456"/>
      <c r="D783" s="459"/>
      <c r="E783" s="459"/>
      <c r="F783" s="8"/>
      <c r="G783" s="394"/>
      <c r="H783" s="394"/>
      <c r="I783" s="497"/>
      <c r="J783" s="497"/>
      <c r="K783" s="394"/>
      <c r="L783" s="497"/>
      <c r="M783" s="497"/>
      <c r="N783" s="394"/>
      <c r="O783" s="394"/>
      <c r="P783" s="394"/>
      <c r="Q783" s="394"/>
      <c r="R783" s="394"/>
      <c r="S783" s="394"/>
      <c r="T783" s="394"/>
      <c r="U783" s="394"/>
      <c r="V783" s="394"/>
      <c r="W783" s="394"/>
      <c r="X783" s="394"/>
      <c r="Y783" s="23"/>
      <c r="Z783" s="23"/>
      <c r="AA783" s="23"/>
      <c r="AB783" s="23"/>
      <c r="AC783" s="23"/>
      <c r="AD783" s="23"/>
      <c r="AE783" s="23"/>
      <c r="AF783" s="23"/>
      <c r="AG783" s="23"/>
      <c r="AH783" s="23"/>
    </row>
    <row r="784" spans="3:34" ht="15.75" customHeight="1">
      <c r="C784" s="456"/>
      <c r="D784" s="459"/>
      <c r="E784" s="459"/>
      <c r="F784" s="8"/>
      <c r="G784" s="394"/>
      <c r="H784" s="394"/>
      <c r="I784" s="497"/>
      <c r="J784" s="497"/>
      <c r="K784" s="394"/>
      <c r="L784" s="497"/>
      <c r="M784" s="497"/>
      <c r="N784" s="394"/>
      <c r="O784" s="394"/>
      <c r="P784" s="394"/>
      <c r="Q784" s="394"/>
      <c r="R784" s="394"/>
      <c r="S784" s="394"/>
      <c r="T784" s="394"/>
      <c r="U784" s="394"/>
      <c r="V784" s="394"/>
      <c r="W784" s="394"/>
      <c r="X784" s="394"/>
      <c r="Y784" s="23"/>
      <c r="Z784" s="23"/>
      <c r="AA784" s="23"/>
      <c r="AB784" s="23"/>
      <c r="AC784" s="23"/>
      <c r="AD784" s="23"/>
      <c r="AE784" s="23"/>
      <c r="AF784" s="23"/>
      <c r="AG784" s="23"/>
      <c r="AH784" s="23"/>
    </row>
    <row r="785" spans="3:34" ht="15.75" customHeight="1">
      <c r="C785" s="456"/>
      <c r="D785" s="459"/>
      <c r="E785" s="459"/>
      <c r="F785" s="8"/>
      <c r="G785" s="394"/>
      <c r="H785" s="394"/>
      <c r="I785" s="497"/>
      <c r="J785" s="497"/>
      <c r="K785" s="394"/>
      <c r="L785" s="497"/>
      <c r="M785" s="497"/>
      <c r="N785" s="394"/>
      <c r="O785" s="394"/>
      <c r="P785" s="394"/>
      <c r="Q785" s="394"/>
      <c r="R785" s="394"/>
      <c r="S785" s="394"/>
      <c r="T785" s="394"/>
      <c r="U785" s="394"/>
      <c r="V785" s="394"/>
      <c r="W785" s="394"/>
      <c r="X785" s="394"/>
      <c r="Y785" s="23"/>
      <c r="Z785" s="23"/>
      <c r="AA785" s="23"/>
      <c r="AB785" s="23"/>
      <c r="AC785" s="23"/>
      <c r="AD785" s="23"/>
      <c r="AE785" s="23"/>
      <c r="AF785" s="23"/>
      <c r="AG785" s="23"/>
      <c r="AH785" s="23"/>
    </row>
    <row r="786" spans="3:34" ht="15.75" customHeight="1">
      <c r="C786" s="456"/>
      <c r="D786" s="459"/>
      <c r="E786" s="459"/>
      <c r="F786" s="8"/>
      <c r="G786" s="394"/>
      <c r="H786" s="394"/>
      <c r="I786" s="497"/>
      <c r="J786" s="497"/>
      <c r="K786" s="394"/>
      <c r="L786" s="497"/>
      <c r="M786" s="497"/>
      <c r="N786" s="394"/>
      <c r="O786" s="394"/>
      <c r="P786" s="394"/>
      <c r="Q786" s="394"/>
      <c r="R786" s="394"/>
      <c r="S786" s="394"/>
      <c r="T786" s="394"/>
      <c r="U786" s="394"/>
      <c r="V786" s="394"/>
      <c r="W786" s="394"/>
      <c r="X786" s="394"/>
      <c r="Y786" s="23"/>
      <c r="Z786" s="23"/>
      <c r="AA786" s="23"/>
      <c r="AB786" s="23"/>
      <c r="AC786" s="23"/>
      <c r="AD786" s="23"/>
      <c r="AE786" s="23"/>
      <c r="AF786" s="23"/>
      <c r="AG786" s="23"/>
      <c r="AH786" s="23"/>
    </row>
    <row r="787" spans="3:34" ht="15.75" customHeight="1">
      <c r="C787" s="456"/>
      <c r="D787" s="459"/>
      <c r="E787" s="459"/>
      <c r="F787" s="8"/>
      <c r="G787" s="394"/>
      <c r="H787" s="394"/>
      <c r="I787" s="497"/>
      <c r="J787" s="497"/>
      <c r="K787" s="394"/>
      <c r="L787" s="497"/>
      <c r="M787" s="497"/>
      <c r="N787" s="394"/>
      <c r="O787" s="394"/>
      <c r="P787" s="394"/>
      <c r="Q787" s="394"/>
      <c r="R787" s="394"/>
      <c r="S787" s="394"/>
      <c r="T787" s="394"/>
      <c r="U787" s="394"/>
      <c r="V787" s="394"/>
      <c r="W787" s="394"/>
      <c r="X787" s="394"/>
      <c r="Y787" s="23"/>
      <c r="Z787" s="23"/>
      <c r="AA787" s="23"/>
      <c r="AB787" s="23"/>
      <c r="AC787" s="23"/>
      <c r="AD787" s="23"/>
      <c r="AE787" s="23"/>
      <c r="AF787" s="23"/>
      <c r="AG787" s="23"/>
      <c r="AH787" s="23"/>
    </row>
    <row r="788" spans="3:34" ht="15.75" customHeight="1">
      <c r="C788" s="456"/>
      <c r="D788" s="459"/>
      <c r="E788" s="459"/>
      <c r="F788" s="8"/>
      <c r="G788" s="394"/>
      <c r="H788" s="394"/>
      <c r="I788" s="497"/>
      <c r="J788" s="497"/>
      <c r="K788" s="394"/>
      <c r="L788" s="497"/>
      <c r="M788" s="497"/>
      <c r="N788" s="394"/>
      <c r="O788" s="394"/>
      <c r="P788" s="394"/>
      <c r="Q788" s="394"/>
      <c r="R788" s="394"/>
      <c r="S788" s="394"/>
      <c r="T788" s="394"/>
      <c r="U788" s="394"/>
      <c r="V788" s="394"/>
      <c r="W788" s="394"/>
      <c r="X788" s="394"/>
      <c r="Y788" s="23"/>
      <c r="Z788" s="23"/>
      <c r="AA788" s="23"/>
      <c r="AB788" s="23"/>
      <c r="AC788" s="23"/>
      <c r="AD788" s="23"/>
      <c r="AE788" s="23"/>
      <c r="AF788" s="23"/>
      <c r="AG788" s="23"/>
      <c r="AH788" s="23"/>
    </row>
    <row r="789" spans="3:34" ht="15.75" customHeight="1">
      <c r="C789" s="456"/>
      <c r="D789" s="459"/>
      <c r="E789" s="459"/>
      <c r="F789" s="8"/>
      <c r="G789" s="394"/>
      <c r="H789" s="394"/>
      <c r="I789" s="497"/>
      <c r="J789" s="497"/>
      <c r="K789" s="394"/>
      <c r="L789" s="497"/>
      <c r="M789" s="497"/>
      <c r="N789" s="394"/>
      <c r="O789" s="394"/>
      <c r="P789" s="394"/>
      <c r="Q789" s="394"/>
      <c r="R789" s="394"/>
      <c r="S789" s="394"/>
      <c r="T789" s="394"/>
      <c r="U789" s="394"/>
      <c r="V789" s="394"/>
      <c r="W789" s="394"/>
      <c r="X789" s="394"/>
      <c r="Y789" s="23"/>
      <c r="Z789" s="23"/>
      <c r="AA789" s="23"/>
      <c r="AB789" s="23"/>
      <c r="AC789" s="23"/>
      <c r="AD789" s="23"/>
      <c r="AE789" s="23"/>
      <c r="AF789" s="23"/>
      <c r="AG789" s="23"/>
      <c r="AH789" s="23"/>
    </row>
    <row r="790" spans="3:34" ht="15.75" customHeight="1">
      <c r="C790" s="456"/>
      <c r="D790" s="459"/>
      <c r="E790" s="459"/>
      <c r="F790" s="8"/>
      <c r="G790" s="394"/>
      <c r="H790" s="394"/>
      <c r="I790" s="497"/>
      <c r="J790" s="497"/>
      <c r="K790" s="394"/>
      <c r="L790" s="497"/>
      <c r="M790" s="497"/>
      <c r="N790" s="394"/>
      <c r="O790" s="394"/>
      <c r="P790" s="394"/>
      <c r="Q790" s="394"/>
      <c r="R790" s="394"/>
      <c r="S790" s="394"/>
      <c r="T790" s="394"/>
      <c r="U790" s="394"/>
      <c r="V790" s="394"/>
      <c r="W790" s="394"/>
      <c r="X790" s="394"/>
      <c r="Y790" s="23"/>
      <c r="Z790" s="23"/>
      <c r="AA790" s="23"/>
      <c r="AB790" s="23"/>
      <c r="AC790" s="23"/>
      <c r="AD790" s="23"/>
      <c r="AE790" s="23"/>
      <c r="AF790" s="23"/>
      <c r="AG790" s="23"/>
      <c r="AH790" s="23"/>
    </row>
    <row r="791" spans="3:34" ht="15.75" customHeight="1">
      <c r="C791" s="456"/>
      <c r="D791" s="459"/>
      <c r="E791" s="459"/>
      <c r="F791" s="8"/>
      <c r="G791" s="394"/>
      <c r="H791" s="394"/>
      <c r="I791" s="497"/>
      <c r="J791" s="497"/>
      <c r="K791" s="394"/>
      <c r="L791" s="497"/>
      <c r="M791" s="497"/>
      <c r="N791" s="394"/>
      <c r="O791" s="394"/>
      <c r="P791" s="394"/>
      <c r="Q791" s="394"/>
      <c r="R791" s="394"/>
      <c r="S791" s="394"/>
      <c r="T791" s="394"/>
      <c r="U791" s="394"/>
      <c r="V791" s="394"/>
      <c r="W791" s="394"/>
      <c r="X791" s="394"/>
      <c r="Y791" s="23"/>
      <c r="Z791" s="23"/>
      <c r="AA791" s="23"/>
      <c r="AB791" s="23"/>
      <c r="AC791" s="23"/>
      <c r="AD791" s="23"/>
      <c r="AE791" s="23"/>
      <c r="AF791" s="23"/>
      <c r="AG791" s="23"/>
      <c r="AH791" s="23"/>
    </row>
    <row r="792" spans="3:34" ht="15.75" customHeight="1">
      <c r="C792" s="456"/>
      <c r="D792" s="459"/>
      <c r="E792" s="459"/>
      <c r="F792" s="8"/>
      <c r="G792" s="394"/>
      <c r="H792" s="394"/>
      <c r="I792" s="497"/>
      <c r="J792" s="497"/>
      <c r="K792" s="394"/>
      <c r="L792" s="497"/>
      <c r="M792" s="497"/>
      <c r="N792" s="394"/>
      <c r="O792" s="394"/>
      <c r="P792" s="394"/>
      <c r="Q792" s="394"/>
      <c r="R792" s="394"/>
      <c r="S792" s="394"/>
      <c r="T792" s="394"/>
      <c r="U792" s="394"/>
      <c r="V792" s="394"/>
      <c r="W792" s="394"/>
      <c r="X792" s="394"/>
      <c r="Y792" s="23"/>
      <c r="Z792" s="23"/>
      <c r="AA792" s="23"/>
      <c r="AB792" s="23"/>
      <c r="AC792" s="23"/>
      <c r="AD792" s="23"/>
      <c r="AE792" s="23"/>
      <c r="AF792" s="23"/>
      <c r="AG792" s="23"/>
      <c r="AH792" s="23"/>
    </row>
    <row r="793" spans="3:34" ht="15.75" customHeight="1">
      <c r="C793" s="456"/>
      <c r="D793" s="459"/>
      <c r="E793" s="459"/>
      <c r="F793" s="8"/>
      <c r="G793" s="394"/>
      <c r="H793" s="394"/>
      <c r="I793" s="497"/>
      <c r="J793" s="497"/>
      <c r="K793" s="394"/>
      <c r="L793" s="497"/>
      <c r="M793" s="497"/>
      <c r="N793" s="394"/>
      <c r="O793" s="394"/>
      <c r="P793" s="394"/>
      <c r="Q793" s="394"/>
      <c r="R793" s="394"/>
      <c r="S793" s="394"/>
      <c r="T793" s="394"/>
      <c r="U793" s="394"/>
      <c r="V793" s="394"/>
      <c r="W793" s="394"/>
      <c r="X793" s="394"/>
      <c r="Y793" s="23"/>
      <c r="Z793" s="23"/>
      <c r="AA793" s="23"/>
      <c r="AB793" s="23"/>
      <c r="AC793" s="23"/>
      <c r="AD793" s="23"/>
      <c r="AE793" s="23"/>
      <c r="AF793" s="23"/>
      <c r="AG793" s="23"/>
      <c r="AH793" s="23"/>
    </row>
    <row r="794" spans="3:34" ht="15.75" customHeight="1">
      <c r="C794" s="456"/>
      <c r="D794" s="459"/>
      <c r="E794" s="459"/>
      <c r="F794" s="8"/>
      <c r="G794" s="394"/>
      <c r="H794" s="394"/>
      <c r="I794" s="497"/>
      <c r="J794" s="497"/>
      <c r="K794" s="394"/>
      <c r="L794" s="497"/>
      <c r="M794" s="497"/>
      <c r="N794" s="394"/>
      <c r="O794" s="394"/>
      <c r="P794" s="394"/>
      <c r="Q794" s="394"/>
      <c r="R794" s="394"/>
      <c r="S794" s="394"/>
      <c r="T794" s="394"/>
      <c r="U794" s="394"/>
      <c r="V794" s="394"/>
      <c r="W794" s="394"/>
      <c r="X794" s="394"/>
      <c r="Y794" s="23"/>
      <c r="Z794" s="23"/>
      <c r="AA794" s="23"/>
      <c r="AB794" s="23"/>
      <c r="AC794" s="23"/>
      <c r="AD794" s="23"/>
      <c r="AE794" s="23"/>
      <c r="AF794" s="23"/>
      <c r="AG794" s="23"/>
      <c r="AH794" s="23"/>
    </row>
    <row r="795" spans="3:34" ht="15.75" customHeight="1">
      <c r="C795" s="456"/>
      <c r="D795" s="459"/>
      <c r="E795" s="459"/>
      <c r="F795" s="8"/>
      <c r="G795" s="394"/>
      <c r="H795" s="394"/>
      <c r="I795" s="497"/>
      <c r="J795" s="497"/>
      <c r="K795" s="394"/>
      <c r="L795" s="497"/>
      <c r="M795" s="497"/>
      <c r="N795" s="394"/>
      <c r="O795" s="394"/>
      <c r="P795" s="394"/>
      <c r="Q795" s="394"/>
      <c r="R795" s="394"/>
      <c r="S795" s="394"/>
      <c r="T795" s="394"/>
      <c r="U795" s="394"/>
      <c r="V795" s="394"/>
      <c r="W795" s="394"/>
      <c r="X795" s="394"/>
      <c r="Y795" s="23"/>
      <c r="Z795" s="23"/>
      <c r="AA795" s="23"/>
      <c r="AB795" s="23"/>
      <c r="AC795" s="23"/>
      <c r="AD795" s="23"/>
      <c r="AE795" s="23"/>
      <c r="AF795" s="23"/>
      <c r="AG795" s="23"/>
      <c r="AH795" s="23"/>
    </row>
    <row r="796" spans="3:34" ht="15.75" customHeight="1">
      <c r="C796" s="456"/>
      <c r="D796" s="459"/>
      <c r="E796" s="459"/>
      <c r="F796" s="8"/>
      <c r="G796" s="394"/>
      <c r="H796" s="394"/>
      <c r="I796" s="497"/>
      <c r="J796" s="497"/>
      <c r="K796" s="394"/>
      <c r="L796" s="497"/>
      <c r="M796" s="497"/>
      <c r="N796" s="394"/>
      <c r="O796" s="394"/>
      <c r="P796" s="394"/>
      <c r="Q796" s="394"/>
      <c r="R796" s="394"/>
      <c r="S796" s="394"/>
      <c r="T796" s="394"/>
      <c r="U796" s="394"/>
      <c r="V796" s="394"/>
      <c r="W796" s="394"/>
      <c r="X796" s="394"/>
      <c r="Y796" s="23"/>
      <c r="Z796" s="23"/>
      <c r="AA796" s="23"/>
      <c r="AB796" s="23"/>
      <c r="AC796" s="23"/>
      <c r="AD796" s="23"/>
      <c r="AE796" s="23"/>
      <c r="AF796" s="23"/>
      <c r="AG796" s="23"/>
      <c r="AH796" s="23"/>
    </row>
    <row r="797" spans="3:34" ht="15.75" customHeight="1">
      <c r="C797" s="456"/>
      <c r="D797" s="459"/>
      <c r="E797" s="459"/>
      <c r="F797" s="8"/>
      <c r="G797" s="394"/>
      <c r="H797" s="394"/>
      <c r="I797" s="497"/>
      <c r="J797" s="497"/>
      <c r="K797" s="394"/>
      <c r="L797" s="497"/>
      <c r="M797" s="497"/>
      <c r="N797" s="394"/>
      <c r="O797" s="394"/>
      <c r="P797" s="394"/>
      <c r="Q797" s="394"/>
      <c r="R797" s="394"/>
      <c r="S797" s="394"/>
      <c r="T797" s="394"/>
      <c r="U797" s="394"/>
      <c r="V797" s="394"/>
      <c r="W797" s="394"/>
      <c r="X797" s="394"/>
      <c r="Y797" s="23"/>
      <c r="Z797" s="23"/>
      <c r="AA797" s="23"/>
      <c r="AB797" s="23"/>
      <c r="AC797" s="23"/>
      <c r="AD797" s="23"/>
      <c r="AE797" s="23"/>
      <c r="AF797" s="23"/>
      <c r="AG797" s="23"/>
      <c r="AH797" s="23"/>
    </row>
    <row r="798" spans="3:34" ht="15.75" customHeight="1">
      <c r="C798" s="456"/>
      <c r="D798" s="459"/>
      <c r="E798" s="459"/>
      <c r="F798" s="8"/>
      <c r="G798" s="394"/>
      <c r="H798" s="394"/>
      <c r="I798" s="497"/>
      <c r="J798" s="497"/>
      <c r="K798" s="394"/>
      <c r="L798" s="497"/>
      <c r="M798" s="497"/>
      <c r="N798" s="394"/>
      <c r="O798" s="394"/>
      <c r="P798" s="394"/>
      <c r="Q798" s="394"/>
      <c r="R798" s="394"/>
      <c r="S798" s="394"/>
      <c r="T798" s="394"/>
      <c r="U798" s="394"/>
      <c r="V798" s="394"/>
      <c r="W798" s="394"/>
      <c r="X798" s="394"/>
      <c r="Y798" s="23"/>
      <c r="Z798" s="23"/>
      <c r="AA798" s="23"/>
      <c r="AB798" s="23"/>
      <c r="AC798" s="23"/>
      <c r="AD798" s="23"/>
      <c r="AE798" s="23"/>
      <c r="AF798" s="23"/>
      <c r="AG798" s="23"/>
      <c r="AH798" s="23"/>
    </row>
    <row r="799" spans="3:34" ht="15.75" customHeight="1">
      <c r="C799" s="456"/>
      <c r="D799" s="459"/>
      <c r="E799" s="459"/>
      <c r="F799" s="8"/>
      <c r="G799" s="394"/>
      <c r="H799" s="394"/>
      <c r="I799" s="497"/>
      <c r="J799" s="497"/>
      <c r="K799" s="394"/>
      <c r="L799" s="497"/>
      <c r="M799" s="497"/>
      <c r="N799" s="394"/>
      <c r="O799" s="394"/>
      <c r="P799" s="394"/>
      <c r="Q799" s="394"/>
      <c r="R799" s="394"/>
      <c r="S799" s="394"/>
      <c r="T799" s="394"/>
      <c r="U799" s="394"/>
      <c r="V799" s="394"/>
      <c r="W799" s="394"/>
      <c r="X799" s="394"/>
      <c r="Y799" s="23"/>
      <c r="Z799" s="23"/>
      <c r="AA799" s="23"/>
      <c r="AB799" s="23"/>
      <c r="AC799" s="23"/>
      <c r="AD799" s="23"/>
      <c r="AE799" s="23"/>
      <c r="AF799" s="23"/>
      <c r="AG799" s="23"/>
      <c r="AH799" s="23"/>
    </row>
    <row r="800" spans="3:34" ht="15.75" customHeight="1">
      <c r="C800" s="456"/>
      <c r="D800" s="459"/>
      <c r="E800" s="459"/>
      <c r="F800" s="8"/>
      <c r="G800" s="394"/>
      <c r="H800" s="394"/>
      <c r="I800" s="497"/>
      <c r="J800" s="497"/>
      <c r="K800" s="394"/>
      <c r="L800" s="497"/>
      <c r="M800" s="497"/>
      <c r="N800" s="394"/>
      <c r="O800" s="394"/>
      <c r="P800" s="394"/>
      <c r="Q800" s="394"/>
      <c r="R800" s="394"/>
      <c r="S800" s="394"/>
      <c r="T800" s="394"/>
      <c r="U800" s="394"/>
      <c r="V800" s="394"/>
      <c r="W800" s="394"/>
      <c r="X800" s="394"/>
      <c r="Y800" s="23"/>
      <c r="Z800" s="23"/>
      <c r="AA800" s="23"/>
      <c r="AB800" s="23"/>
      <c r="AC800" s="23"/>
      <c r="AD800" s="23"/>
      <c r="AE800" s="23"/>
      <c r="AF800" s="23"/>
      <c r="AG800" s="23"/>
      <c r="AH800" s="23"/>
    </row>
    <row r="801" spans="3:34" ht="15.75" customHeight="1">
      <c r="C801" s="456"/>
      <c r="D801" s="459"/>
      <c r="E801" s="459"/>
      <c r="F801" s="8"/>
      <c r="G801" s="394"/>
      <c r="H801" s="394"/>
      <c r="I801" s="497"/>
      <c r="J801" s="497"/>
      <c r="K801" s="394"/>
      <c r="L801" s="497"/>
      <c r="M801" s="497"/>
      <c r="N801" s="394"/>
      <c r="O801" s="394"/>
      <c r="P801" s="394"/>
      <c r="Q801" s="394"/>
      <c r="R801" s="394"/>
      <c r="S801" s="394"/>
      <c r="T801" s="394"/>
      <c r="U801" s="394"/>
      <c r="V801" s="394"/>
      <c r="W801" s="394"/>
      <c r="X801" s="394"/>
      <c r="Y801" s="23"/>
      <c r="Z801" s="23"/>
      <c r="AA801" s="23"/>
      <c r="AB801" s="23"/>
      <c r="AC801" s="23"/>
      <c r="AD801" s="23"/>
      <c r="AE801" s="23"/>
      <c r="AF801" s="23"/>
      <c r="AG801" s="23"/>
      <c r="AH801" s="23"/>
    </row>
    <row r="802" spans="3:34" ht="15.75" customHeight="1">
      <c r="C802" s="456"/>
      <c r="D802" s="459"/>
      <c r="E802" s="459"/>
      <c r="F802" s="8"/>
      <c r="G802" s="394"/>
      <c r="H802" s="394"/>
      <c r="I802" s="497"/>
      <c r="J802" s="497"/>
      <c r="K802" s="394"/>
      <c r="L802" s="497"/>
      <c r="M802" s="497"/>
      <c r="N802" s="394"/>
      <c r="O802" s="394"/>
      <c r="P802" s="394"/>
      <c r="Q802" s="394"/>
      <c r="R802" s="394"/>
      <c r="S802" s="394"/>
      <c r="T802" s="394"/>
      <c r="U802" s="394"/>
      <c r="V802" s="394"/>
      <c r="W802" s="394"/>
      <c r="X802" s="394"/>
      <c r="Y802" s="23"/>
      <c r="Z802" s="23"/>
      <c r="AA802" s="23"/>
      <c r="AB802" s="23"/>
      <c r="AC802" s="23"/>
      <c r="AD802" s="23"/>
      <c r="AE802" s="23"/>
      <c r="AF802" s="23"/>
      <c r="AG802" s="23"/>
      <c r="AH802" s="23"/>
    </row>
    <row r="803" spans="3:34" ht="15.75" customHeight="1">
      <c r="C803" s="456"/>
      <c r="D803" s="459"/>
      <c r="E803" s="459"/>
      <c r="F803" s="8"/>
      <c r="G803" s="394"/>
      <c r="H803" s="394"/>
      <c r="I803" s="497"/>
      <c r="J803" s="497"/>
      <c r="K803" s="394"/>
      <c r="L803" s="497"/>
      <c r="M803" s="497"/>
      <c r="N803" s="394"/>
      <c r="O803" s="394"/>
      <c r="P803" s="394"/>
      <c r="Q803" s="394"/>
      <c r="R803" s="394"/>
      <c r="S803" s="394"/>
      <c r="T803" s="394"/>
      <c r="U803" s="394"/>
      <c r="V803" s="394"/>
      <c r="W803" s="394"/>
      <c r="X803" s="394"/>
      <c r="Y803" s="23"/>
      <c r="Z803" s="23"/>
      <c r="AA803" s="23"/>
      <c r="AB803" s="23"/>
      <c r="AC803" s="23"/>
      <c r="AD803" s="23"/>
      <c r="AE803" s="23"/>
      <c r="AF803" s="23"/>
      <c r="AG803" s="23"/>
      <c r="AH803" s="23"/>
    </row>
    <row r="804" spans="3:34" ht="15.75" customHeight="1">
      <c r="C804" s="456"/>
      <c r="D804" s="459"/>
      <c r="E804" s="459"/>
      <c r="F804" s="8"/>
      <c r="G804" s="394"/>
      <c r="H804" s="394"/>
      <c r="I804" s="497"/>
      <c r="J804" s="497"/>
      <c r="K804" s="394"/>
      <c r="L804" s="497"/>
      <c r="M804" s="497"/>
      <c r="N804" s="394"/>
      <c r="O804" s="394"/>
      <c r="P804" s="394"/>
      <c r="Q804" s="394"/>
      <c r="R804" s="394"/>
      <c r="S804" s="394"/>
      <c r="T804" s="394"/>
      <c r="U804" s="394"/>
      <c r="V804" s="394"/>
      <c r="W804" s="394"/>
      <c r="X804" s="394"/>
      <c r="Y804" s="23"/>
      <c r="Z804" s="23"/>
      <c r="AA804" s="23"/>
      <c r="AB804" s="23"/>
      <c r="AC804" s="23"/>
      <c r="AD804" s="23"/>
      <c r="AE804" s="23"/>
      <c r="AF804" s="23"/>
      <c r="AG804" s="23"/>
      <c r="AH804" s="23"/>
    </row>
    <row r="805" spans="3:34" ht="15.75" customHeight="1">
      <c r="C805" s="456"/>
      <c r="D805" s="459"/>
      <c r="E805" s="459"/>
      <c r="F805" s="8"/>
      <c r="G805" s="394"/>
      <c r="H805" s="394"/>
      <c r="I805" s="497"/>
      <c r="J805" s="497"/>
      <c r="K805" s="394"/>
      <c r="L805" s="497"/>
      <c r="M805" s="497"/>
      <c r="N805" s="394"/>
      <c r="O805" s="394"/>
      <c r="P805" s="394"/>
      <c r="Q805" s="394"/>
      <c r="R805" s="394"/>
      <c r="S805" s="394"/>
      <c r="T805" s="394"/>
      <c r="U805" s="394"/>
      <c r="V805" s="394"/>
      <c r="W805" s="394"/>
      <c r="X805" s="394"/>
      <c r="Y805" s="23"/>
      <c r="Z805" s="23"/>
      <c r="AA805" s="23"/>
      <c r="AB805" s="23"/>
      <c r="AC805" s="23"/>
      <c r="AD805" s="23"/>
      <c r="AE805" s="23"/>
      <c r="AF805" s="23"/>
      <c r="AG805" s="23"/>
      <c r="AH805" s="23"/>
    </row>
    <row r="806" spans="3:34" ht="15.75" customHeight="1">
      <c r="C806" s="456"/>
      <c r="D806" s="459"/>
      <c r="E806" s="459"/>
      <c r="F806" s="8"/>
      <c r="G806" s="394"/>
      <c r="H806" s="394"/>
      <c r="I806" s="497"/>
      <c r="J806" s="497"/>
      <c r="K806" s="394"/>
      <c r="L806" s="497"/>
      <c r="M806" s="497"/>
      <c r="N806" s="394"/>
      <c r="O806" s="394"/>
      <c r="P806" s="394"/>
      <c r="Q806" s="394"/>
      <c r="R806" s="394"/>
      <c r="S806" s="394"/>
      <c r="T806" s="394"/>
      <c r="U806" s="394"/>
      <c r="V806" s="394"/>
      <c r="W806" s="394"/>
      <c r="X806" s="394"/>
      <c r="Y806" s="23"/>
      <c r="Z806" s="23"/>
      <c r="AA806" s="23"/>
      <c r="AB806" s="23"/>
      <c r="AC806" s="23"/>
      <c r="AD806" s="23"/>
      <c r="AE806" s="23"/>
      <c r="AF806" s="23"/>
      <c r="AG806" s="23"/>
      <c r="AH806" s="23"/>
    </row>
    <row r="807" spans="3:34" ht="15.75" customHeight="1">
      <c r="C807" s="456"/>
      <c r="D807" s="459"/>
      <c r="E807" s="459"/>
      <c r="F807" s="8"/>
      <c r="G807" s="394"/>
      <c r="H807" s="394"/>
      <c r="I807" s="497"/>
      <c r="J807" s="497"/>
      <c r="K807" s="394"/>
      <c r="L807" s="497"/>
      <c r="M807" s="497"/>
      <c r="N807" s="394"/>
      <c r="O807" s="394"/>
      <c r="P807" s="394"/>
      <c r="Q807" s="394"/>
      <c r="R807" s="394"/>
      <c r="S807" s="394"/>
      <c r="T807" s="394"/>
      <c r="U807" s="394"/>
      <c r="V807" s="394"/>
      <c r="W807" s="394"/>
      <c r="X807" s="394"/>
      <c r="Y807" s="23"/>
      <c r="Z807" s="23"/>
      <c r="AA807" s="23"/>
      <c r="AB807" s="23"/>
      <c r="AC807" s="23"/>
      <c r="AD807" s="23"/>
      <c r="AE807" s="23"/>
      <c r="AF807" s="23"/>
      <c r="AG807" s="23"/>
      <c r="AH807" s="23"/>
    </row>
    <row r="808" spans="3:34" ht="15.75" customHeight="1">
      <c r="C808" s="456"/>
      <c r="D808" s="459"/>
      <c r="E808" s="459"/>
      <c r="F808" s="8"/>
      <c r="G808" s="394"/>
      <c r="H808" s="394"/>
      <c r="I808" s="497"/>
      <c r="J808" s="497"/>
      <c r="K808" s="394"/>
      <c r="L808" s="497"/>
      <c r="M808" s="497"/>
      <c r="N808" s="394"/>
      <c r="O808" s="394"/>
      <c r="P808" s="394"/>
      <c r="Q808" s="394"/>
      <c r="R808" s="394"/>
      <c r="S808" s="394"/>
      <c r="T808" s="394"/>
      <c r="U808" s="394"/>
      <c r="V808" s="394"/>
      <c r="W808" s="394"/>
      <c r="X808" s="394"/>
      <c r="Y808" s="23"/>
      <c r="Z808" s="23"/>
      <c r="AA808" s="23"/>
      <c r="AB808" s="23"/>
      <c r="AC808" s="23"/>
      <c r="AD808" s="23"/>
      <c r="AE808" s="23"/>
      <c r="AF808" s="23"/>
      <c r="AG808" s="23"/>
      <c r="AH808" s="23"/>
    </row>
    <row r="809" spans="3:34" ht="15.75" customHeight="1">
      <c r="C809" s="456"/>
      <c r="D809" s="459"/>
      <c r="E809" s="459"/>
      <c r="F809" s="8"/>
      <c r="G809" s="394"/>
      <c r="H809" s="394"/>
      <c r="I809" s="497"/>
      <c r="J809" s="497"/>
      <c r="K809" s="394"/>
      <c r="L809" s="497"/>
      <c r="M809" s="497"/>
      <c r="N809" s="394"/>
      <c r="O809" s="394"/>
      <c r="P809" s="394"/>
      <c r="Q809" s="394"/>
      <c r="R809" s="394"/>
      <c r="S809" s="394"/>
      <c r="T809" s="394"/>
      <c r="U809" s="394"/>
      <c r="V809" s="394"/>
      <c r="W809" s="394"/>
      <c r="X809" s="394"/>
      <c r="Y809" s="23"/>
      <c r="Z809" s="23"/>
      <c r="AA809" s="23"/>
      <c r="AB809" s="23"/>
      <c r="AC809" s="23"/>
      <c r="AD809" s="23"/>
      <c r="AE809" s="23"/>
      <c r="AF809" s="23"/>
      <c r="AG809" s="23"/>
      <c r="AH809" s="23"/>
    </row>
    <row r="810" spans="3:34" ht="15.75" customHeight="1">
      <c r="C810" s="456"/>
      <c r="D810" s="459"/>
      <c r="E810" s="459"/>
      <c r="F810" s="8"/>
      <c r="G810" s="394"/>
      <c r="H810" s="394"/>
      <c r="I810" s="497"/>
      <c r="J810" s="497"/>
      <c r="K810" s="394"/>
      <c r="L810" s="497"/>
      <c r="M810" s="497"/>
      <c r="N810" s="394"/>
      <c r="O810" s="394"/>
      <c r="P810" s="394"/>
      <c r="Q810" s="394"/>
      <c r="R810" s="394"/>
      <c r="S810" s="394"/>
      <c r="T810" s="394"/>
      <c r="U810" s="394"/>
      <c r="V810" s="394"/>
      <c r="W810" s="394"/>
      <c r="X810" s="394"/>
      <c r="Y810" s="23"/>
      <c r="Z810" s="23"/>
      <c r="AA810" s="23"/>
      <c r="AB810" s="23"/>
      <c r="AC810" s="23"/>
      <c r="AD810" s="23"/>
      <c r="AE810" s="23"/>
      <c r="AF810" s="23"/>
      <c r="AG810" s="23"/>
      <c r="AH810" s="23"/>
    </row>
    <row r="811" spans="3:34" ht="15.75" customHeight="1">
      <c r="C811" s="456"/>
      <c r="D811" s="459"/>
      <c r="E811" s="459"/>
      <c r="F811" s="8"/>
      <c r="G811" s="394"/>
      <c r="H811" s="394"/>
      <c r="I811" s="497"/>
      <c r="J811" s="497"/>
      <c r="K811" s="394"/>
      <c r="L811" s="497"/>
      <c r="M811" s="497"/>
      <c r="N811" s="394"/>
      <c r="O811" s="394"/>
      <c r="P811" s="394"/>
      <c r="Q811" s="394"/>
      <c r="R811" s="394"/>
      <c r="S811" s="394"/>
      <c r="T811" s="394"/>
      <c r="U811" s="394"/>
      <c r="V811" s="394"/>
      <c r="W811" s="394"/>
      <c r="X811" s="394"/>
      <c r="Y811" s="23"/>
      <c r="Z811" s="23"/>
      <c r="AA811" s="23"/>
      <c r="AB811" s="23"/>
      <c r="AC811" s="23"/>
      <c r="AD811" s="23"/>
      <c r="AE811" s="23"/>
      <c r="AF811" s="23"/>
      <c r="AG811" s="23"/>
      <c r="AH811" s="23"/>
    </row>
    <row r="812" spans="3:34" ht="15.75" customHeight="1">
      <c r="C812" s="456"/>
      <c r="D812" s="459"/>
      <c r="E812" s="459"/>
      <c r="F812" s="8"/>
      <c r="G812" s="394"/>
      <c r="H812" s="394"/>
      <c r="I812" s="497"/>
      <c r="J812" s="497"/>
      <c r="K812" s="394"/>
      <c r="L812" s="497"/>
      <c r="M812" s="497"/>
      <c r="N812" s="394"/>
      <c r="O812" s="394"/>
      <c r="P812" s="394"/>
      <c r="Q812" s="394"/>
      <c r="R812" s="394"/>
      <c r="S812" s="394"/>
      <c r="T812" s="394"/>
      <c r="U812" s="394"/>
      <c r="V812" s="394"/>
      <c r="W812" s="394"/>
      <c r="X812" s="394"/>
      <c r="Y812" s="23"/>
      <c r="Z812" s="23"/>
      <c r="AA812" s="23"/>
      <c r="AB812" s="23"/>
      <c r="AC812" s="23"/>
      <c r="AD812" s="23"/>
      <c r="AE812" s="23"/>
      <c r="AF812" s="23"/>
      <c r="AG812" s="23"/>
      <c r="AH812" s="23"/>
    </row>
    <row r="813" spans="3:34" ht="15.75" customHeight="1">
      <c r="C813" s="456"/>
      <c r="D813" s="459"/>
      <c r="E813" s="459"/>
      <c r="F813" s="8"/>
      <c r="G813" s="394"/>
      <c r="H813" s="394"/>
      <c r="I813" s="497"/>
      <c r="J813" s="497"/>
      <c r="K813" s="394"/>
      <c r="L813" s="497"/>
      <c r="M813" s="497"/>
      <c r="N813" s="394"/>
      <c r="O813" s="394"/>
      <c r="P813" s="394"/>
      <c r="Q813" s="394"/>
      <c r="R813" s="394"/>
      <c r="S813" s="394"/>
      <c r="T813" s="394"/>
      <c r="U813" s="394"/>
      <c r="V813" s="394"/>
      <c r="W813" s="394"/>
      <c r="X813" s="394"/>
      <c r="Y813" s="23"/>
      <c r="Z813" s="23"/>
      <c r="AA813" s="23"/>
      <c r="AB813" s="23"/>
      <c r="AC813" s="23"/>
      <c r="AD813" s="23"/>
      <c r="AE813" s="23"/>
      <c r="AF813" s="23"/>
      <c r="AG813" s="23"/>
      <c r="AH813" s="23"/>
    </row>
    <row r="814" spans="3:34" ht="15.75" customHeight="1">
      <c r="C814" s="456"/>
      <c r="D814" s="459"/>
      <c r="E814" s="459"/>
      <c r="F814" s="8"/>
      <c r="G814" s="394"/>
      <c r="H814" s="394"/>
      <c r="I814" s="497"/>
      <c r="J814" s="497"/>
      <c r="K814" s="394"/>
      <c r="L814" s="497"/>
      <c r="M814" s="497"/>
      <c r="N814" s="394"/>
      <c r="O814" s="394"/>
      <c r="P814" s="394"/>
      <c r="Q814" s="394"/>
      <c r="R814" s="394"/>
      <c r="S814" s="394"/>
      <c r="T814" s="394"/>
      <c r="U814" s="394"/>
      <c r="V814" s="394"/>
      <c r="W814" s="394"/>
      <c r="X814" s="394"/>
      <c r="Y814" s="23"/>
      <c r="Z814" s="23"/>
      <c r="AA814" s="23"/>
      <c r="AB814" s="23"/>
      <c r="AC814" s="23"/>
      <c r="AD814" s="23"/>
      <c r="AE814" s="23"/>
      <c r="AF814" s="23"/>
      <c r="AG814" s="23"/>
      <c r="AH814" s="23"/>
    </row>
    <row r="815" spans="3:34" ht="15.75" customHeight="1">
      <c r="C815" s="456"/>
      <c r="D815" s="459"/>
      <c r="E815" s="459"/>
      <c r="F815" s="8"/>
      <c r="G815" s="394"/>
      <c r="H815" s="394"/>
      <c r="I815" s="497"/>
      <c r="J815" s="497"/>
      <c r="K815" s="394"/>
      <c r="L815" s="497"/>
      <c r="M815" s="497"/>
      <c r="N815" s="394"/>
      <c r="O815" s="394"/>
      <c r="P815" s="394"/>
      <c r="Q815" s="394"/>
      <c r="R815" s="394"/>
      <c r="S815" s="394"/>
      <c r="T815" s="394"/>
      <c r="U815" s="394"/>
      <c r="V815" s="394"/>
      <c r="W815" s="394"/>
      <c r="X815" s="394"/>
      <c r="Y815" s="23"/>
      <c r="Z815" s="23"/>
      <c r="AA815" s="23"/>
      <c r="AB815" s="23"/>
      <c r="AC815" s="23"/>
      <c r="AD815" s="23"/>
      <c r="AE815" s="23"/>
      <c r="AF815" s="23"/>
      <c r="AG815" s="23"/>
      <c r="AH815" s="23"/>
    </row>
    <row r="816" spans="3:34" ht="15.75" customHeight="1">
      <c r="C816" s="456"/>
      <c r="D816" s="459"/>
      <c r="E816" s="459"/>
      <c r="F816" s="8"/>
      <c r="G816" s="394"/>
      <c r="H816" s="394"/>
      <c r="I816" s="497"/>
      <c r="J816" s="497"/>
      <c r="K816" s="394"/>
      <c r="L816" s="497"/>
      <c r="M816" s="497"/>
      <c r="N816" s="394"/>
      <c r="O816" s="394"/>
      <c r="P816" s="394"/>
      <c r="Q816" s="394"/>
      <c r="R816" s="394"/>
      <c r="S816" s="394"/>
      <c r="T816" s="394"/>
      <c r="U816" s="394"/>
      <c r="V816" s="394"/>
      <c r="W816" s="394"/>
      <c r="X816" s="394"/>
      <c r="Y816" s="23"/>
      <c r="Z816" s="23"/>
      <c r="AA816" s="23"/>
      <c r="AB816" s="23"/>
      <c r="AC816" s="23"/>
      <c r="AD816" s="23"/>
      <c r="AE816" s="23"/>
      <c r="AF816" s="23"/>
      <c r="AG816" s="23"/>
      <c r="AH816" s="23"/>
    </row>
    <row r="817" spans="3:34" ht="15.75" customHeight="1">
      <c r="C817" s="456"/>
      <c r="D817" s="459"/>
      <c r="E817" s="459"/>
      <c r="F817" s="8"/>
      <c r="G817" s="394"/>
      <c r="H817" s="394"/>
      <c r="I817" s="497"/>
      <c r="J817" s="497"/>
      <c r="K817" s="394"/>
      <c r="L817" s="497"/>
      <c r="M817" s="497"/>
      <c r="N817" s="394"/>
      <c r="O817" s="394"/>
      <c r="P817" s="394"/>
      <c r="Q817" s="394"/>
      <c r="R817" s="394"/>
      <c r="S817" s="394"/>
      <c r="T817" s="394"/>
      <c r="U817" s="394"/>
      <c r="V817" s="394"/>
      <c r="W817" s="394"/>
      <c r="X817" s="394"/>
      <c r="Y817" s="23"/>
      <c r="Z817" s="23"/>
      <c r="AA817" s="23"/>
      <c r="AB817" s="23"/>
      <c r="AC817" s="23"/>
      <c r="AD817" s="23"/>
      <c r="AE817" s="23"/>
      <c r="AF817" s="23"/>
      <c r="AG817" s="23"/>
      <c r="AH817" s="23"/>
    </row>
    <row r="818" spans="3:34" ht="15.75" customHeight="1">
      <c r="C818" s="456"/>
      <c r="D818" s="459"/>
      <c r="E818" s="459"/>
      <c r="F818" s="8"/>
      <c r="G818" s="394"/>
      <c r="H818" s="394"/>
      <c r="I818" s="497"/>
      <c r="J818" s="497"/>
      <c r="K818" s="394"/>
      <c r="L818" s="497"/>
      <c r="M818" s="497"/>
      <c r="N818" s="394"/>
      <c r="O818" s="394"/>
      <c r="P818" s="394"/>
      <c r="Q818" s="394"/>
      <c r="R818" s="394"/>
      <c r="S818" s="394"/>
      <c r="T818" s="394"/>
      <c r="U818" s="394"/>
      <c r="V818" s="394"/>
      <c r="W818" s="394"/>
      <c r="X818" s="394"/>
      <c r="Y818" s="23"/>
      <c r="Z818" s="23"/>
      <c r="AA818" s="23"/>
      <c r="AB818" s="23"/>
      <c r="AC818" s="23"/>
      <c r="AD818" s="23"/>
      <c r="AE818" s="23"/>
      <c r="AF818" s="23"/>
      <c r="AG818" s="23"/>
      <c r="AH818" s="23"/>
    </row>
    <row r="819" spans="3:34" ht="15.75" customHeight="1">
      <c r="C819" s="456"/>
      <c r="D819" s="459"/>
      <c r="E819" s="459"/>
      <c r="F819" s="8"/>
      <c r="G819" s="394"/>
      <c r="H819" s="394"/>
      <c r="I819" s="497"/>
      <c r="J819" s="497"/>
      <c r="K819" s="394"/>
      <c r="L819" s="497"/>
      <c r="M819" s="497"/>
      <c r="N819" s="394"/>
      <c r="O819" s="394"/>
      <c r="P819" s="394"/>
      <c r="Q819" s="394"/>
      <c r="R819" s="394"/>
      <c r="S819" s="394"/>
      <c r="T819" s="394"/>
      <c r="U819" s="394"/>
      <c r="V819" s="394"/>
      <c r="W819" s="394"/>
      <c r="X819" s="394"/>
      <c r="Y819" s="23"/>
      <c r="Z819" s="23"/>
      <c r="AA819" s="23"/>
      <c r="AB819" s="23"/>
      <c r="AC819" s="23"/>
      <c r="AD819" s="23"/>
      <c r="AE819" s="23"/>
      <c r="AF819" s="23"/>
      <c r="AG819" s="23"/>
      <c r="AH819" s="23"/>
    </row>
    <row r="820" spans="3:34" ht="15.75" customHeight="1">
      <c r="C820" s="456"/>
      <c r="D820" s="459"/>
      <c r="E820" s="459"/>
      <c r="F820" s="8"/>
      <c r="G820" s="394"/>
      <c r="H820" s="394"/>
      <c r="I820" s="497"/>
      <c r="J820" s="497"/>
      <c r="K820" s="394"/>
      <c r="L820" s="497"/>
      <c r="M820" s="497"/>
      <c r="N820" s="394"/>
      <c r="O820" s="394"/>
      <c r="P820" s="394"/>
      <c r="Q820" s="394"/>
      <c r="R820" s="394"/>
      <c r="S820" s="394"/>
      <c r="T820" s="394"/>
      <c r="U820" s="394"/>
      <c r="V820" s="394"/>
      <c r="W820" s="394"/>
      <c r="X820" s="394"/>
      <c r="Y820" s="23"/>
      <c r="Z820" s="23"/>
      <c r="AA820" s="23"/>
      <c r="AB820" s="23"/>
      <c r="AC820" s="23"/>
      <c r="AD820" s="23"/>
      <c r="AE820" s="23"/>
      <c r="AF820" s="23"/>
      <c r="AG820" s="23"/>
      <c r="AH820" s="23"/>
    </row>
    <row r="821" spans="3:34" ht="15.75" customHeight="1">
      <c r="C821" s="456"/>
      <c r="D821" s="459"/>
      <c r="E821" s="459"/>
      <c r="F821" s="8"/>
      <c r="G821" s="394"/>
      <c r="H821" s="394"/>
      <c r="I821" s="497"/>
      <c r="J821" s="497"/>
      <c r="K821" s="394"/>
      <c r="L821" s="497"/>
      <c r="M821" s="497"/>
      <c r="N821" s="394"/>
      <c r="O821" s="394"/>
      <c r="P821" s="394"/>
      <c r="Q821" s="394"/>
      <c r="R821" s="394"/>
      <c r="S821" s="394"/>
      <c r="T821" s="394"/>
      <c r="U821" s="394"/>
      <c r="V821" s="394"/>
      <c r="W821" s="394"/>
      <c r="X821" s="394"/>
      <c r="Y821" s="23"/>
      <c r="Z821" s="23"/>
      <c r="AA821" s="23"/>
      <c r="AB821" s="23"/>
      <c r="AC821" s="23"/>
      <c r="AD821" s="23"/>
      <c r="AE821" s="23"/>
      <c r="AF821" s="23"/>
      <c r="AG821" s="23"/>
      <c r="AH821" s="23"/>
    </row>
    <row r="822" spans="3:34" ht="15.75" customHeight="1">
      <c r="C822" s="456"/>
      <c r="D822" s="459"/>
      <c r="E822" s="459"/>
      <c r="F822" s="8"/>
      <c r="G822" s="394"/>
      <c r="H822" s="394"/>
      <c r="I822" s="497"/>
      <c r="J822" s="497"/>
      <c r="K822" s="394"/>
      <c r="L822" s="497"/>
      <c r="M822" s="497"/>
      <c r="N822" s="394"/>
      <c r="O822" s="394"/>
      <c r="P822" s="394"/>
      <c r="Q822" s="394"/>
      <c r="R822" s="394"/>
      <c r="S822" s="394"/>
      <c r="T822" s="394"/>
      <c r="U822" s="394"/>
      <c r="V822" s="394"/>
      <c r="W822" s="394"/>
      <c r="X822" s="394"/>
      <c r="Y822" s="23"/>
      <c r="Z822" s="23"/>
      <c r="AA822" s="23"/>
      <c r="AB822" s="23"/>
      <c r="AC822" s="23"/>
      <c r="AD822" s="23"/>
      <c r="AE822" s="23"/>
      <c r="AF822" s="23"/>
      <c r="AG822" s="23"/>
      <c r="AH822" s="23"/>
    </row>
    <row r="823" spans="3:34" ht="15.75" customHeight="1">
      <c r="C823" s="456"/>
      <c r="D823" s="459"/>
      <c r="E823" s="459"/>
      <c r="F823" s="8"/>
      <c r="G823" s="394"/>
      <c r="H823" s="394"/>
      <c r="I823" s="497"/>
      <c r="J823" s="497"/>
      <c r="K823" s="394"/>
      <c r="L823" s="497"/>
      <c r="M823" s="497"/>
      <c r="N823" s="394"/>
      <c r="O823" s="394"/>
      <c r="P823" s="394"/>
      <c r="Q823" s="394"/>
      <c r="R823" s="394"/>
      <c r="S823" s="394"/>
      <c r="T823" s="394"/>
      <c r="U823" s="394"/>
      <c r="V823" s="394"/>
      <c r="W823" s="394"/>
      <c r="X823" s="394"/>
      <c r="Y823" s="23"/>
      <c r="Z823" s="23"/>
      <c r="AA823" s="23"/>
      <c r="AB823" s="23"/>
      <c r="AC823" s="23"/>
      <c r="AD823" s="23"/>
      <c r="AE823" s="23"/>
      <c r="AF823" s="23"/>
      <c r="AG823" s="23"/>
      <c r="AH823" s="23"/>
    </row>
    <row r="824" spans="3:34" ht="15.75" customHeight="1">
      <c r="C824" s="456"/>
      <c r="D824" s="459"/>
      <c r="E824" s="459"/>
      <c r="F824" s="8"/>
      <c r="G824" s="394"/>
      <c r="H824" s="394"/>
      <c r="I824" s="497"/>
      <c r="J824" s="497"/>
      <c r="K824" s="394"/>
      <c r="L824" s="497"/>
      <c r="M824" s="497"/>
      <c r="N824" s="394"/>
      <c r="O824" s="394"/>
      <c r="P824" s="394"/>
      <c r="Q824" s="394"/>
      <c r="R824" s="394"/>
      <c r="S824" s="394"/>
      <c r="T824" s="394"/>
      <c r="U824" s="394"/>
      <c r="V824" s="394"/>
      <c r="W824" s="394"/>
      <c r="X824" s="394"/>
      <c r="Y824" s="23"/>
      <c r="Z824" s="23"/>
      <c r="AA824" s="23"/>
      <c r="AB824" s="23"/>
      <c r="AC824" s="23"/>
      <c r="AD824" s="23"/>
      <c r="AE824" s="23"/>
      <c r="AF824" s="23"/>
      <c r="AG824" s="23"/>
      <c r="AH824" s="23"/>
    </row>
    <row r="825" spans="3:34" ht="15.75" customHeight="1">
      <c r="C825" s="456"/>
      <c r="D825" s="459"/>
      <c r="E825" s="459"/>
      <c r="F825" s="8"/>
      <c r="G825" s="394"/>
      <c r="H825" s="394"/>
      <c r="I825" s="497"/>
      <c r="J825" s="497"/>
      <c r="K825" s="394"/>
      <c r="L825" s="497"/>
      <c r="M825" s="497"/>
      <c r="N825" s="394"/>
      <c r="O825" s="394"/>
      <c r="P825" s="394"/>
      <c r="Q825" s="394"/>
      <c r="R825" s="394"/>
      <c r="S825" s="394"/>
      <c r="T825" s="394"/>
      <c r="U825" s="394"/>
      <c r="V825" s="394"/>
      <c r="W825" s="394"/>
      <c r="X825" s="394"/>
      <c r="Y825" s="23"/>
      <c r="Z825" s="23"/>
      <c r="AA825" s="23"/>
      <c r="AB825" s="23"/>
      <c r="AC825" s="23"/>
      <c r="AD825" s="23"/>
      <c r="AE825" s="23"/>
      <c r="AF825" s="23"/>
      <c r="AG825" s="23"/>
      <c r="AH825" s="23"/>
    </row>
    <row r="826" spans="3:34" ht="15.75" customHeight="1">
      <c r="C826" s="456"/>
      <c r="D826" s="459"/>
      <c r="E826" s="459"/>
      <c r="F826" s="8"/>
      <c r="G826" s="394"/>
      <c r="H826" s="394"/>
      <c r="I826" s="497"/>
      <c r="J826" s="497"/>
      <c r="K826" s="394"/>
      <c r="L826" s="497"/>
      <c r="M826" s="497"/>
      <c r="N826" s="394"/>
      <c r="O826" s="394"/>
      <c r="P826" s="394"/>
      <c r="Q826" s="394"/>
      <c r="R826" s="394"/>
      <c r="S826" s="394"/>
      <c r="T826" s="394"/>
      <c r="U826" s="394"/>
      <c r="V826" s="394"/>
      <c r="W826" s="394"/>
      <c r="X826" s="394"/>
      <c r="Y826" s="23"/>
      <c r="Z826" s="23"/>
      <c r="AA826" s="23"/>
      <c r="AB826" s="23"/>
      <c r="AC826" s="23"/>
      <c r="AD826" s="23"/>
      <c r="AE826" s="23"/>
      <c r="AF826" s="23"/>
      <c r="AG826" s="23"/>
      <c r="AH826" s="23"/>
    </row>
    <row r="827" spans="3:34" ht="15.75" customHeight="1">
      <c r="C827" s="456"/>
      <c r="D827" s="459"/>
      <c r="E827" s="459"/>
      <c r="F827" s="8"/>
      <c r="G827" s="394"/>
      <c r="H827" s="394"/>
      <c r="I827" s="497"/>
      <c r="J827" s="497"/>
      <c r="K827" s="394"/>
      <c r="L827" s="497"/>
      <c r="M827" s="497"/>
      <c r="N827" s="394"/>
      <c r="O827" s="394"/>
      <c r="P827" s="394"/>
      <c r="Q827" s="394"/>
      <c r="R827" s="394"/>
      <c r="S827" s="394"/>
      <c r="T827" s="394"/>
      <c r="U827" s="394"/>
      <c r="V827" s="394"/>
      <c r="W827" s="394"/>
      <c r="X827" s="394"/>
      <c r="Y827" s="23"/>
      <c r="Z827" s="23"/>
      <c r="AA827" s="23"/>
      <c r="AB827" s="23"/>
      <c r="AC827" s="23"/>
      <c r="AD827" s="23"/>
      <c r="AE827" s="23"/>
      <c r="AF827" s="23"/>
      <c r="AG827" s="23"/>
      <c r="AH827" s="23"/>
    </row>
    <row r="828" spans="3:34" ht="15.75" customHeight="1">
      <c r="C828" s="456"/>
      <c r="D828" s="459"/>
      <c r="E828" s="459"/>
      <c r="F828" s="8"/>
      <c r="G828" s="394"/>
      <c r="H828" s="394"/>
      <c r="I828" s="497"/>
      <c r="J828" s="497"/>
      <c r="K828" s="394"/>
      <c r="L828" s="497"/>
      <c r="M828" s="497"/>
      <c r="N828" s="394"/>
      <c r="O828" s="394"/>
      <c r="P828" s="394"/>
      <c r="Q828" s="394"/>
      <c r="R828" s="394"/>
      <c r="S828" s="394"/>
      <c r="T828" s="394"/>
      <c r="U828" s="394"/>
      <c r="V828" s="394"/>
      <c r="W828" s="394"/>
      <c r="X828" s="394"/>
      <c r="Y828" s="23"/>
      <c r="Z828" s="23"/>
      <c r="AA828" s="23"/>
      <c r="AB828" s="23"/>
      <c r="AC828" s="23"/>
      <c r="AD828" s="23"/>
      <c r="AE828" s="23"/>
      <c r="AF828" s="23"/>
      <c r="AG828" s="23"/>
      <c r="AH828" s="23"/>
    </row>
    <row r="829" spans="3:34" ht="15.75" customHeight="1">
      <c r="C829" s="456"/>
      <c r="D829" s="459"/>
      <c r="E829" s="459"/>
      <c r="F829" s="8"/>
      <c r="G829" s="394"/>
      <c r="H829" s="394"/>
      <c r="I829" s="497"/>
      <c r="J829" s="497"/>
      <c r="K829" s="394"/>
      <c r="L829" s="497"/>
      <c r="M829" s="497"/>
      <c r="N829" s="394"/>
      <c r="O829" s="394"/>
      <c r="P829" s="394"/>
      <c r="Q829" s="394"/>
      <c r="R829" s="394"/>
      <c r="S829" s="394"/>
      <c r="T829" s="394"/>
      <c r="U829" s="394"/>
      <c r="V829" s="394"/>
      <c r="W829" s="394"/>
      <c r="X829" s="394"/>
      <c r="Y829" s="23"/>
      <c r="Z829" s="23"/>
      <c r="AA829" s="23"/>
      <c r="AB829" s="23"/>
      <c r="AC829" s="23"/>
      <c r="AD829" s="23"/>
      <c r="AE829" s="23"/>
      <c r="AF829" s="23"/>
      <c r="AG829" s="23"/>
      <c r="AH829" s="23"/>
    </row>
    <row r="830" spans="3:34" ht="15.75" customHeight="1">
      <c r="C830" s="456"/>
      <c r="D830" s="459"/>
      <c r="E830" s="459"/>
      <c r="F830" s="8"/>
      <c r="G830" s="394"/>
      <c r="H830" s="394"/>
      <c r="I830" s="497"/>
      <c r="J830" s="497"/>
      <c r="K830" s="394"/>
      <c r="L830" s="497"/>
      <c r="M830" s="497"/>
      <c r="N830" s="394"/>
      <c r="O830" s="394"/>
      <c r="P830" s="394"/>
      <c r="Q830" s="394"/>
      <c r="R830" s="394"/>
      <c r="S830" s="394"/>
      <c r="T830" s="394"/>
      <c r="U830" s="394"/>
      <c r="V830" s="394"/>
      <c r="W830" s="394"/>
      <c r="X830" s="394"/>
      <c r="Y830" s="23"/>
      <c r="Z830" s="23"/>
      <c r="AA830" s="23"/>
      <c r="AB830" s="23"/>
      <c r="AC830" s="23"/>
      <c r="AD830" s="23"/>
      <c r="AE830" s="23"/>
      <c r="AF830" s="23"/>
      <c r="AG830" s="23"/>
      <c r="AH830" s="23"/>
    </row>
    <row r="831" spans="3:34" ht="15.75" customHeight="1">
      <c r="C831" s="456"/>
      <c r="D831" s="459"/>
      <c r="E831" s="459"/>
      <c r="F831" s="8"/>
      <c r="G831" s="394"/>
      <c r="H831" s="394"/>
      <c r="I831" s="497"/>
      <c r="J831" s="497"/>
      <c r="K831" s="394"/>
      <c r="L831" s="497"/>
      <c r="M831" s="497"/>
      <c r="N831" s="394"/>
      <c r="O831" s="394"/>
      <c r="P831" s="394"/>
      <c r="Q831" s="394"/>
      <c r="R831" s="394"/>
      <c r="S831" s="394"/>
      <c r="T831" s="394"/>
      <c r="U831" s="394"/>
      <c r="V831" s="394"/>
      <c r="W831" s="394"/>
      <c r="X831" s="394"/>
      <c r="Y831" s="23"/>
      <c r="Z831" s="23"/>
      <c r="AA831" s="23"/>
      <c r="AB831" s="23"/>
      <c r="AC831" s="23"/>
      <c r="AD831" s="23"/>
      <c r="AE831" s="23"/>
      <c r="AF831" s="23"/>
      <c r="AG831" s="23"/>
      <c r="AH831" s="23"/>
    </row>
    <row r="832" spans="3:34" ht="15.75" customHeight="1">
      <c r="C832" s="456"/>
      <c r="D832" s="459"/>
      <c r="E832" s="459"/>
      <c r="F832" s="8"/>
      <c r="G832" s="394"/>
      <c r="H832" s="394"/>
      <c r="I832" s="497"/>
      <c r="J832" s="497"/>
      <c r="K832" s="394"/>
      <c r="L832" s="497"/>
      <c r="M832" s="497"/>
      <c r="N832" s="394"/>
      <c r="O832" s="394"/>
      <c r="P832" s="394"/>
      <c r="Q832" s="394"/>
      <c r="R832" s="394"/>
      <c r="S832" s="394"/>
      <c r="T832" s="394"/>
      <c r="U832" s="394"/>
      <c r="V832" s="394"/>
      <c r="W832" s="394"/>
      <c r="X832" s="394"/>
      <c r="Y832" s="23"/>
      <c r="Z832" s="23"/>
      <c r="AA832" s="23"/>
      <c r="AB832" s="23"/>
      <c r="AC832" s="23"/>
      <c r="AD832" s="23"/>
      <c r="AE832" s="23"/>
      <c r="AF832" s="23"/>
      <c r="AG832" s="23"/>
      <c r="AH832" s="23"/>
    </row>
    <row r="833" spans="3:34" ht="15.75" customHeight="1">
      <c r="C833" s="456"/>
      <c r="D833" s="459"/>
      <c r="E833" s="459"/>
      <c r="F833" s="8"/>
      <c r="G833" s="394"/>
      <c r="H833" s="394"/>
      <c r="I833" s="497"/>
      <c r="J833" s="497"/>
      <c r="K833" s="394"/>
      <c r="L833" s="497"/>
      <c r="M833" s="497"/>
      <c r="N833" s="394"/>
      <c r="O833" s="394"/>
      <c r="P833" s="394"/>
      <c r="Q833" s="394"/>
      <c r="R833" s="394"/>
      <c r="S833" s="394"/>
      <c r="T833" s="394"/>
      <c r="U833" s="394"/>
      <c r="V833" s="394"/>
      <c r="W833" s="394"/>
      <c r="X833" s="394"/>
      <c r="Y833" s="23"/>
      <c r="Z833" s="23"/>
      <c r="AA833" s="23"/>
      <c r="AB833" s="23"/>
      <c r="AC833" s="23"/>
      <c r="AD833" s="23"/>
      <c r="AE833" s="23"/>
      <c r="AF833" s="23"/>
      <c r="AG833" s="23"/>
      <c r="AH833" s="23"/>
    </row>
    <row r="834" spans="3:34" ht="15.75" customHeight="1">
      <c r="C834" s="456"/>
      <c r="D834" s="459"/>
      <c r="E834" s="459"/>
      <c r="F834" s="8"/>
      <c r="G834" s="394"/>
      <c r="H834" s="394"/>
      <c r="I834" s="497"/>
      <c r="J834" s="497"/>
      <c r="K834" s="394"/>
      <c r="L834" s="497"/>
      <c r="M834" s="497"/>
      <c r="N834" s="394"/>
      <c r="O834" s="394"/>
      <c r="P834" s="394"/>
      <c r="Q834" s="394"/>
      <c r="R834" s="394"/>
      <c r="S834" s="394"/>
      <c r="T834" s="394"/>
      <c r="U834" s="394"/>
      <c r="V834" s="394"/>
      <c r="W834" s="394"/>
      <c r="X834" s="394"/>
      <c r="Y834" s="23"/>
      <c r="Z834" s="23"/>
      <c r="AA834" s="23"/>
      <c r="AB834" s="23"/>
      <c r="AC834" s="23"/>
      <c r="AD834" s="23"/>
      <c r="AE834" s="23"/>
      <c r="AF834" s="23"/>
      <c r="AG834" s="23"/>
      <c r="AH834" s="23"/>
    </row>
    <row r="835" spans="3:34" ht="15.75" customHeight="1">
      <c r="C835" s="456"/>
      <c r="D835" s="459"/>
      <c r="E835" s="459"/>
      <c r="F835" s="8"/>
      <c r="G835" s="394"/>
      <c r="H835" s="394"/>
      <c r="I835" s="497"/>
      <c r="J835" s="497"/>
      <c r="K835" s="394"/>
      <c r="L835" s="497"/>
      <c r="M835" s="497"/>
      <c r="N835" s="394"/>
      <c r="O835" s="394"/>
      <c r="P835" s="394"/>
      <c r="Q835" s="394"/>
      <c r="R835" s="394"/>
      <c r="S835" s="394"/>
      <c r="T835" s="394"/>
      <c r="U835" s="394"/>
      <c r="V835" s="394"/>
      <c r="W835" s="394"/>
      <c r="X835" s="394"/>
      <c r="Y835" s="23"/>
      <c r="Z835" s="23"/>
      <c r="AA835" s="23"/>
      <c r="AB835" s="23"/>
      <c r="AC835" s="23"/>
      <c r="AD835" s="23"/>
      <c r="AE835" s="23"/>
      <c r="AF835" s="23"/>
      <c r="AG835" s="23"/>
      <c r="AH835" s="23"/>
    </row>
    <row r="836" spans="3:34" ht="15.75" customHeight="1">
      <c r="C836" s="456"/>
      <c r="D836" s="459"/>
      <c r="E836" s="459"/>
      <c r="F836" s="8"/>
      <c r="G836" s="394"/>
      <c r="H836" s="394"/>
      <c r="I836" s="497"/>
      <c r="J836" s="497"/>
      <c r="K836" s="394"/>
      <c r="L836" s="497"/>
      <c r="M836" s="497"/>
      <c r="N836" s="394"/>
      <c r="O836" s="394"/>
      <c r="P836" s="394"/>
      <c r="Q836" s="394"/>
      <c r="R836" s="394"/>
      <c r="S836" s="394"/>
      <c r="T836" s="394"/>
      <c r="U836" s="394"/>
      <c r="V836" s="394"/>
      <c r="W836" s="394"/>
      <c r="X836" s="394"/>
      <c r="Y836" s="23"/>
      <c r="Z836" s="23"/>
      <c r="AA836" s="23"/>
      <c r="AB836" s="23"/>
      <c r="AC836" s="23"/>
      <c r="AD836" s="23"/>
      <c r="AE836" s="23"/>
      <c r="AF836" s="23"/>
      <c r="AG836" s="23"/>
      <c r="AH836" s="23"/>
    </row>
    <row r="837" spans="3:34" ht="15.75" customHeight="1">
      <c r="C837" s="456"/>
      <c r="D837" s="459"/>
      <c r="E837" s="459"/>
      <c r="F837" s="8"/>
      <c r="G837" s="394"/>
      <c r="H837" s="394"/>
      <c r="I837" s="497"/>
      <c r="J837" s="497"/>
      <c r="K837" s="394"/>
      <c r="L837" s="497"/>
      <c r="M837" s="497"/>
      <c r="N837" s="394"/>
      <c r="O837" s="394"/>
      <c r="P837" s="394"/>
      <c r="Q837" s="394"/>
      <c r="R837" s="394"/>
      <c r="S837" s="394"/>
      <c r="T837" s="394"/>
      <c r="U837" s="394"/>
      <c r="V837" s="394"/>
      <c r="W837" s="394"/>
      <c r="X837" s="394"/>
      <c r="Y837" s="23"/>
      <c r="Z837" s="23"/>
      <c r="AA837" s="23"/>
      <c r="AB837" s="23"/>
      <c r="AC837" s="23"/>
      <c r="AD837" s="23"/>
      <c r="AE837" s="23"/>
      <c r="AF837" s="23"/>
      <c r="AG837" s="23"/>
      <c r="AH837" s="23"/>
    </row>
    <row r="838" spans="3:34" ht="15.75" customHeight="1">
      <c r="C838" s="456"/>
      <c r="D838" s="459"/>
      <c r="E838" s="459"/>
      <c r="F838" s="8"/>
      <c r="G838" s="394"/>
      <c r="H838" s="394"/>
      <c r="I838" s="497"/>
      <c r="J838" s="497"/>
      <c r="K838" s="394"/>
      <c r="L838" s="497"/>
      <c r="M838" s="497"/>
      <c r="N838" s="394"/>
      <c r="O838" s="394"/>
      <c r="P838" s="394"/>
      <c r="Q838" s="394"/>
      <c r="R838" s="394"/>
      <c r="S838" s="394"/>
      <c r="T838" s="394"/>
      <c r="U838" s="394"/>
      <c r="V838" s="394"/>
      <c r="W838" s="394"/>
      <c r="X838" s="394"/>
      <c r="Y838" s="23"/>
      <c r="Z838" s="23"/>
      <c r="AA838" s="23"/>
      <c r="AB838" s="23"/>
      <c r="AC838" s="23"/>
      <c r="AD838" s="23"/>
      <c r="AE838" s="23"/>
      <c r="AF838" s="23"/>
      <c r="AG838" s="23"/>
      <c r="AH838" s="23"/>
    </row>
    <row r="839" spans="3:34" ht="15.75" customHeight="1">
      <c r="C839" s="456"/>
      <c r="D839" s="459"/>
      <c r="E839" s="459"/>
      <c r="F839" s="8"/>
      <c r="G839" s="394"/>
      <c r="H839" s="394"/>
      <c r="I839" s="497"/>
      <c r="J839" s="497"/>
      <c r="K839" s="394"/>
      <c r="L839" s="497"/>
      <c r="M839" s="497"/>
      <c r="N839" s="394"/>
      <c r="O839" s="394"/>
      <c r="P839" s="394"/>
      <c r="Q839" s="394"/>
      <c r="R839" s="394"/>
      <c r="S839" s="394"/>
      <c r="T839" s="394"/>
      <c r="U839" s="394"/>
      <c r="V839" s="394"/>
      <c r="W839" s="394"/>
      <c r="X839" s="394"/>
      <c r="Y839" s="23"/>
      <c r="Z839" s="23"/>
      <c r="AA839" s="23"/>
      <c r="AB839" s="23"/>
      <c r="AC839" s="23"/>
      <c r="AD839" s="23"/>
      <c r="AE839" s="23"/>
      <c r="AF839" s="23"/>
      <c r="AG839" s="23"/>
      <c r="AH839" s="23"/>
    </row>
    <row r="840" spans="3:34" ht="15.75" customHeight="1">
      <c r="C840" s="456"/>
      <c r="D840" s="459"/>
      <c r="E840" s="459"/>
      <c r="F840" s="8"/>
      <c r="G840" s="394"/>
      <c r="H840" s="394"/>
      <c r="I840" s="497"/>
      <c r="J840" s="497"/>
      <c r="K840" s="394"/>
      <c r="L840" s="497"/>
      <c r="M840" s="497"/>
      <c r="N840" s="394"/>
      <c r="O840" s="394"/>
      <c r="P840" s="394"/>
      <c r="Q840" s="394"/>
      <c r="R840" s="394"/>
      <c r="S840" s="394"/>
      <c r="T840" s="394"/>
      <c r="U840" s="394"/>
      <c r="V840" s="394"/>
      <c r="W840" s="394"/>
      <c r="X840" s="394"/>
      <c r="Y840" s="23"/>
      <c r="Z840" s="23"/>
      <c r="AA840" s="23"/>
      <c r="AB840" s="23"/>
      <c r="AC840" s="23"/>
      <c r="AD840" s="23"/>
      <c r="AE840" s="23"/>
      <c r="AF840" s="23"/>
      <c r="AG840" s="23"/>
      <c r="AH840" s="23"/>
    </row>
    <row r="841" spans="3:34" ht="15.75" customHeight="1">
      <c r="C841" s="456"/>
      <c r="D841" s="459"/>
      <c r="E841" s="459"/>
      <c r="F841" s="8"/>
      <c r="G841" s="394"/>
      <c r="H841" s="394"/>
      <c r="I841" s="497"/>
      <c r="J841" s="497"/>
      <c r="K841" s="394"/>
      <c r="L841" s="497"/>
      <c r="M841" s="497"/>
      <c r="N841" s="394"/>
      <c r="O841" s="394"/>
      <c r="P841" s="394"/>
      <c r="Q841" s="394"/>
      <c r="R841" s="394"/>
      <c r="S841" s="394"/>
      <c r="T841" s="394"/>
      <c r="U841" s="394"/>
      <c r="V841" s="394"/>
      <c r="W841" s="394"/>
      <c r="X841" s="394"/>
      <c r="Y841" s="23"/>
      <c r="Z841" s="23"/>
      <c r="AA841" s="23"/>
      <c r="AB841" s="23"/>
      <c r="AC841" s="23"/>
      <c r="AD841" s="23"/>
      <c r="AE841" s="23"/>
      <c r="AF841" s="23"/>
      <c r="AG841" s="23"/>
      <c r="AH841" s="23"/>
    </row>
    <row r="842" spans="3:34" ht="15.75" customHeight="1">
      <c r="C842" s="456"/>
      <c r="D842" s="459"/>
      <c r="E842" s="459"/>
      <c r="F842" s="8"/>
      <c r="G842" s="394"/>
      <c r="H842" s="394"/>
      <c r="I842" s="497"/>
      <c r="J842" s="497"/>
      <c r="K842" s="394"/>
      <c r="L842" s="497"/>
      <c r="M842" s="497"/>
      <c r="N842" s="394"/>
      <c r="O842" s="394"/>
      <c r="P842" s="394"/>
      <c r="Q842" s="394"/>
      <c r="R842" s="394"/>
      <c r="S842" s="394"/>
      <c r="T842" s="394"/>
      <c r="U842" s="394"/>
      <c r="V842" s="394"/>
      <c r="W842" s="394"/>
      <c r="X842" s="394"/>
      <c r="Y842" s="23"/>
      <c r="Z842" s="23"/>
      <c r="AA842" s="23"/>
      <c r="AB842" s="23"/>
      <c r="AC842" s="23"/>
      <c r="AD842" s="23"/>
      <c r="AE842" s="23"/>
      <c r="AF842" s="23"/>
      <c r="AG842" s="23"/>
      <c r="AH842" s="23"/>
    </row>
    <row r="843" spans="3:34" ht="15.75" customHeight="1">
      <c r="C843" s="456"/>
      <c r="D843" s="459"/>
      <c r="E843" s="459"/>
      <c r="F843" s="8"/>
      <c r="G843" s="394"/>
      <c r="H843" s="394"/>
      <c r="I843" s="497"/>
      <c r="J843" s="497"/>
      <c r="K843" s="394"/>
      <c r="L843" s="497"/>
      <c r="M843" s="497"/>
      <c r="N843" s="394"/>
      <c r="O843" s="394"/>
      <c r="P843" s="394"/>
      <c r="Q843" s="394"/>
      <c r="R843" s="394"/>
      <c r="S843" s="394"/>
      <c r="T843" s="394"/>
      <c r="U843" s="394"/>
      <c r="V843" s="394"/>
      <c r="W843" s="394"/>
      <c r="X843" s="394"/>
      <c r="Y843" s="23"/>
      <c r="Z843" s="23"/>
      <c r="AA843" s="23"/>
      <c r="AB843" s="23"/>
      <c r="AC843" s="23"/>
      <c r="AD843" s="23"/>
      <c r="AE843" s="23"/>
      <c r="AF843" s="23"/>
      <c r="AG843" s="23"/>
      <c r="AH843" s="23"/>
    </row>
    <row r="844" spans="3:34" ht="15.75" customHeight="1">
      <c r="C844" s="456"/>
      <c r="D844" s="459"/>
      <c r="E844" s="459"/>
      <c r="F844" s="8"/>
      <c r="G844" s="394"/>
      <c r="H844" s="394"/>
      <c r="I844" s="497"/>
      <c r="J844" s="497"/>
      <c r="K844" s="394"/>
      <c r="L844" s="497"/>
      <c r="M844" s="497"/>
      <c r="N844" s="394"/>
      <c r="O844" s="394"/>
      <c r="P844" s="394"/>
      <c r="Q844" s="394"/>
      <c r="R844" s="394"/>
      <c r="S844" s="394"/>
      <c r="T844" s="394"/>
      <c r="U844" s="394"/>
      <c r="V844" s="394"/>
      <c r="W844" s="394"/>
      <c r="X844" s="394"/>
      <c r="Y844" s="23"/>
      <c r="Z844" s="23"/>
      <c r="AA844" s="23"/>
      <c r="AB844" s="23"/>
      <c r="AC844" s="23"/>
      <c r="AD844" s="23"/>
      <c r="AE844" s="23"/>
      <c r="AF844" s="23"/>
      <c r="AG844" s="23"/>
      <c r="AH844" s="23"/>
    </row>
    <row r="845" spans="3:34" ht="15.75" customHeight="1">
      <c r="C845" s="456"/>
      <c r="D845" s="459"/>
      <c r="E845" s="459"/>
      <c r="F845" s="8"/>
      <c r="G845" s="394"/>
      <c r="H845" s="394"/>
      <c r="I845" s="497"/>
      <c r="J845" s="497"/>
      <c r="K845" s="394"/>
      <c r="L845" s="497"/>
      <c r="M845" s="497"/>
      <c r="N845" s="394"/>
      <c r="O845" s="394"/>
      <c r="P845" s="394"/>
      <c r="Q845" s="394"/>
      <c r="R845" s="394"/>
      <c r="S845" s="394"/>
      <c r="T845" s="394"/>
      <c r="U845" s="394"/>
      <c r="V845" s="394"/>
      <c r="W845" s="394"/>
      <c r="X845" s="394"/>
      <c r="Y845" s="23"/>
      <c r="Z845" s="23"/>
      <c r="AA845" s="23"/>
      <c r="AB845" s="23"/>
      <c r="AC845" s="23"/>
      <c r="AD845" s="23"/>
      <c r="AE845" s="23"/>
      <c r="AF845" s="23"/>
      <c r="AG845" s="23"/>
      <c r="AH845" s="23"/>
    </row>
    <row r="846" spans="3:34" ht="15.75" customHeight="1">
      <c r="C846" s="456"/>
      <c r="D846" s="459"/>
      <c r="E846" s="459"/>
      <c r="F846" s="8"/>
      <c r="G846" s="394"/>
      <c r="H846" s="394"/>
      <c r="I846" s="497"/>
      <c r="J846" s="497"/>
      <c r="K846" s="394"/>
      <c r="L846" s="497"/>
      <c r="M846" s="497"/>
      <c r="N846" s="394"/>
      <c r="O846" s="394"/>
      <c r="P846" s="394"/>
      <c r="Q846" s="394"/>
      <c r="R846" s="394"/>
      <c r="S846" s="394"/>
      <c r="T846" s="394"/>
      <c r="U846" s="394"/>
      <c r="V846" s="394"/>
      <c r="W846" s="394"/>
      <c r="X846" s="394"/>
      <c r="Y846" s="23"/>
      <c r="Z846" s="23"/>
      <c r="AA846" s="23"/>
      <c r="AB846" s="23"/>
      <c r="AC846" s="23"/>
      <c r="AD846" s="23"/>
      <c r="AE846" s="23"/>
      <c r="AF846" s="23"/>
      <c r="AG846" s="23"/>
      <c r="AH846" s="23"/>
    </row>
    <row r="847" spans="3:34" ht="15.75" customHeight="1">
      <c r="C847" s="456"/>
      <c r="D847" s="459"/>
      <c r="E847" s="459"/>
      <c r="F847" s="8"/>
      <c r="G847" s="394"/>
      <c r="H847" s="394"/>
      <c r="I847" s="497"/>
      <c r="J847" s="497"/>
      <c r="K847" s="394"/>
      <c r="L847" s="497"/>
      <c r="M847" s="497"/>
      <c r="N847" s="394"/>
      <c r="O847" s="394"/>
      <c r="P847" s="394"/>
      <c r="Q847" s="394"/>
      <c r="R847" s="394"/>
      <c r="S847" s="394"/>
      <c r="T847" s="394"/>
      <c r="U847" s="394"/>
      <c r="V847" s="394"/>
      <c r="W847" s="394"/>
      <c r="X847" s="394"/>
      <c r="Y847" s="23"/>
      <c r="Z847" s="23"/>
      <c r="AA847" s="23"/>
      <c r="AB847" s="23"/>
      <c r="AC847" s="23"/>
      <c r="AD847" s="23"/>
      <c r="AE847" s="23"/>
      <c r="AF847" s="23"/>
      <c r="AG847" s="23"/>
      <c r="AH847" s="23"/>
    </row>
    <row r="848" spans="3:34" ht="15.75" customHeight="1">
      <c r="C848" s="456"/>
      <c r="D848" s="459"/>
      <c r="E848" s="459"/>
      <c r="F848" s="8"/>
      <c r="G848" s="394"/>
      <c r="H848" s="394"/>
      <c r="I848" s="497"/>
      <c r="J848" s="497"/>
      <c r="K848" s="394"/>
      <c r="L848" s="497"/>
      <c r="M848" s="497"/>
      <c r="N848" s="394"/>
      <c r="O848" s="394"/>
      <c r="P848" s="394"/>
      <c r="Q848" s="394"/>
      <c r="R848" s="394"/>
      <c r="S848" s="394"/>
      <c r="T848" s="394"/>
      <c r="U848" s="394"/>
      <c r="V848" s="394"/>
      <c r="W848" s="394"/>
      <c r="X848" s="394"/>
      <c r="Y848" s="23"/>
      <c r="Z848" s="23"/>
      <c r="AA848" s="23"/>
      <c r="AB848" s="23"/>
      <c r="AC848" s="23"/>
      <c r="AD848" s="23"/>
      <c r="AE848" s="23"/>
      <c r="AF848" s="23"/>
      <c r="AG848" s="23"/>
      <c r="AH848" s="23"/>
    </row>
    <row r="849" spans="3:34" ht="15.75" customHeight="1">
      <c r="C849" s="456"/>
      <c r="D849" s="459"/>
      <c r="E849" s="459"/>
      <c r="F849" s="8"/>
      <c r="G849" s="394"/>
      <c r="H849" s="394"/>
      <c r="I849" s="497"/>
      <c r="J849" s="497"/>
      <c r="K849" s="394"/>
      <c r="L849" s="497"/>
      <c r="M849" s="497"/>
      <c r="N849" s="394"/>
      <c r="O849" s="394"/>
      <c r="P849" s="394"/>
      <c r="Q849" s="394"/>
      <c r="R849" s="394"/>
      <c r="S849" s="394"/>
      <c r="T849" s="394"/>
      <c r="U849" s="394"/>
      <c r="V849" s="394"/>
      <c r="W849" s="394"/>
      <c r="X849" s="394"/>
      <c r="Y849" s="23"/>
      <c r="Z849" s="23"/>
      <c r="AA849" s="23"/>
      <c r="AB849" s="23"/>
      <c r="AC849" s="23"/>
      <c r="AD849" s="23"/>
      <c r="AE849" s="23"/>
      <c r="AF849" s="23"/>
      <c r="AG849" s="23"/>
      <c r="AH849" s="23"/>
    </row>
    <row r="850" spans="3:34" ht="15.75" customHeight="1">
      <c r="C850" s="456"/>
      <c r="D850" s="459"/>
      <c r="E850" s="459"/>
      <c r="F850" s="8"/>
      <c r="G850" s="394"/>
      <c r="H850" s="394"/>
      <c r="I850" s="497"/>
      <c r="J850" s="497"/>
      <c r="K850" s="394"/>
      <c r="L850" s="497"/>
      <c r="M850" s="497"/>
      <c r="N850" s="394"/>
      <c r="O850" s="394"/>
      <c r="P850" s="394"/>
      <c r="Q850" s="394"/>
      <c r="R850" s="394"/>
      <c r="S850" s="394"/>
      <c r="T850" s="394"/>
      <c r="U850" s="394"/>
      <c r="V850" s="394"/>
      <c r="W850" s="394"/>
      <c r="X850" s="394"/>
      <c r="Y850" s="23"/>
      <c r="Z850" s="23"/>
      <c r="AA850" s="23"/>
      <c r="AB850" s="23"/>
      <c r="AC850" s="23"/>
      <c r="AD850" s="23"/>
      <c r="AE850" s="23"/>
      <c r="AF850" s="23"/>
      <c r="AG850" s="23"/>
      <c r="AH850" s="23"/>
    </row>
    <row r="851" spans="3:34" ht="15.75" customHeight="1">
      <c r="C851" s="456"/>
      <c r="D851" s="459"/>
      <c r="E851" s="459"/>
      <c r="F851" s="8"/>
      <c r="G851" s="394"/>
      <c r="H851" s="394"/>
      <c r="I851" s="497"/>
      <c r="J851" s="497"/>
      <c r="K851" s="394"/>
      <c r="L851" s="497"/>
      <c r="M851" s="497"/>
      <c r="N851" s="394"/>
      <c r="O851" s="394"/>
      <c r="P851" s="394"/>
      <c r="Q851" s="394"/>
      <c r="R851" s="394"/>
      <c r="S851" s="394"/>
      <c r="T851" s="394"/>
      <c r="U851" s="394"/>
      <c r="V851" s="394"/>
      <c r="W851" s="394"/>
      <c r="X851" s="394"/>
      <c r="Y851" s="23"/>
      <c r="Z851" s="23"/>
      <c r="AA851" s="23"/>
      <c r="AB851" s="23"/>
      <c r="AC851" s="23"/>
      <c r="AD851" s="23"/>
      <c r="AE851" s="23"/>
      <c r="AF851" s="23"/>
      <c r="AG851" s="23"/>
      <c r="AH851" s="23"/>
    </row>
    <row r="852" spans="3:34" ht="15.75" customHeight="1">
      <c r="C852" s="456"/>
      <c r="D852" s="459"/>
      <c r="E852" s="459"/>
      <c r="F852" s="8"/>
      <c r="G852" s="394"/>
      <c r="H852" s="394"/>
      <c r="I852" s="497"/>
      <c r="J852" s="497"/>
      <c r="K852" s="394"/>
      <c r="L852" s="497"/>
      <c r="M852" s="497"/>
      <c r="N852" s="394"/>
      <c r="O852" s="394"/>
      <c r="P852" s="394"/>
      <c r="Q852" s="394"/>
      <c r="R852" s="394"/>
      <c r="S852" s="394"/>
      <c r="T852" s="394"/>
      <c r="U852" s="394"/>
      <c r="V852" s="394"/>
      <c r="W852" s="394"/>
      <c r="X852" s="394"/>
      <c r="Y852" s="23"/>
      <c r="Z852" s="23"/>
      <c r="AA852" s="23"/>
      <c r="AB852" s="23"/>
      <c r="AC852" s="23"/>
      <c r="AD852" s="23"/>
      <c r="AE852" s="23"/>
      <c r="AF852" s="23"/>
      <c r="AG852" s="23"/>
      <c r="AH852" s="23"/>
    </row>
    <row r="853" spans="3:34" ht="15.75" customHeight="1">
      <c r="C853" s="456"/>
      <c r="D853" s="459"/>
      <c r="E853" s="459"/>
      <c r="F853" s="8"/>
      <c r="G853" s="394"/>
      <c r="H853" s="394"/>
      <c r="I853" s="497"/>
      <c r="J853" s="497"/>
      <c r="K853" s="394"/>
      <c r="L853" s="497"/>
      <c r="M853" s="497"/>
      <c r="N853" s="394"/>
      <c r="O853" s="394"/>
      <c r="P853" s="394"/>
      <c r="Q853" s="394"/>
      <c r="R853" s="394"/>
      <c r="S853" s="394"/>
      <c r="T853" s="394"/>
      <c r="U853" s="394"/>
      <c r="V853" s="394"/>
      <c r="W853" s="394"/>
      <c r="X853" s="394"/>
      <c r="Y853" s="23"/>
      <c r="Z853" s="23"/>
      <c r="AA853" s="23"/>
      <c r="AB853" s="23"/>
      <c r="AC853" s="23"/>
      <c r="AD853" s="23"/>
      <c r="AE853" s="23"/>
      <c r="AF853" s="23"/>
      <c r="AG853" s="23"/>
      <c r="AH853" s="23"/>
    </row>
    <row r="854" spans="3:34" ht="15.75" customHeight="1">
      <c r="C854" s="456"/>
      <c r="D854" s="459"/>
      <c r="E854" s="459"/>
      <c r="F854" s="8"/>
      <c r="G854" s="394"/>
      <c r="H854" s="394"/>
      <c r="I854" s="497"/>
      <c r="J854" s="497"/>
      <c r="K854" s="394"/>
      <c r="L854" s="497"/>
      <c r="M854" s="497"/>
      <c r="N854" s="394"/>
      <c r="O854" s="394"/>
      <c r="P854" s="394"/>
      <c r="Q854" s="394"/>
      <c r="R854" s="394"/>
      <c r="S854" s="394"/>
      <c r="T854" s="394"/>
      <c r="U854" s="394"/>
      <c r="V854" s="394"/>
      <c r="W854" s="394"/>
      <c r="X854" s="394"/>
      <c r="Y854" s="23"/>
      <c r="Z854" s="23"/>
      <c r="AA854" s="23"/>
      <c r="AB854" s="23"/>
      <c r="AC854" s="23"/>
      <c r="AD854" s="23"/>
      <c r="AE854" s="23"/>
      <c r="AF854" s="23"/>
      <c r="AG854" s="23"/>
      <c r="AH854" s="23"/>
    </row>
    <row r="855" spans="3:34" ht="15.75" customHeight="1">
      <c r="C855" s="456"/>
      <c r="D855" s="459"/>
      <c r="E855" s="459"/>
      <c r="F855" s="8"/>
      <c r="G855" s="394"/>
      <c r="H855" s="394"/>
      <c r="I855" s="497"/>
      <c r="J855" s="497"/>
      <c r="K855" s="394"/>
      <c r="L855" s="497"/>
      <c r="M855" s="497"/>
      <c r="N855" s="394"/>
      <c r="O855" s="394"/>
      <c r="P855" s="394"/>
      <c r="Q855" s="394"/>
      <c r="R855" s="394"/>
      <c r="S855" s="394"/>
      <c r="T855" s="394"/>
      <c r="U855" s="394"/>
      <c r="V855" s="394"/>
      <c r="W855" s="394"/>
      <c r="X855" s="394"/>
      <c r="Y855" s="23"/>
      <c r="Z855" s="23"/>
      <c r="AA855" s="23"/>
      <c r="AB855" s="23"/>
      <c r="AC855" s="23"/>
      <c r="AD855" s="23"/>
      <c r="AE855" s="23"/>
      <c r="AF855" s="23"/>
      <c r="AG855" s="23"/>
      <c r="AH855" s="23"/>
    </row>
    <row r="856" spans="3:34" ht="15.75" customHeight="1">
      <c r="C856" s="456"/>
      <c r="D856" s="459"/>
      <c r="E856" s="459"/>
      <c r="F856" s="8"/>
      <c r="G856" s="394"/>
      <c r="H856" s="394"/>
      <c r="I856" s="497"/>
      <c r="J856" s="497"/>
      <c r="K856" s="394"/>
      <c r="L856" s="497"/>
      <c r="M856" s="497"/>
      <c r="N856" s="394"/>
      <c r="O856" s="394"/>
      <c r="P856" s="394"/>
      <c r="Q856" s="394"/>
      <c r="R856" s="394"/>
      <c r="S856" s="394"/>
      <c r="T856" s="394"/>
      <c r="U856" s="394"/>
      <c r="V856" s="394"/>
      <c r="W856" s="394"/>
      <c r="X856" s="394"/>
      <c r="Y856" s="23"/>
      <c r="Z856" s="23"/>
      <c r="AA856" s="23"/>
      <c r="AB856" s="23"/>
      <c r="AC856" s="23"/>
      <c r="AD856" s="23"/>
      <c r="AE856" s="23"/>
      <c r="AF856" s="23"/>
      <c r="AG856" s="23"/>
      <c r="AH856" s="23"/>
    </row>
    <row r="857" spans="3:34" ht="15.75" customHeight="1">
      <c r="C857" s="456"/>
      <c r="D857" s="459"/>
      <c r="E857" s="459"/>
      <c r="F857" s="8"/>
      <c r="G857" s="394"/>
      <c r="H857" s="394"/>
      <c r="I857" s="497"/>
      <c r="J857" s="497"/>
      <c r="K857" s="394"/>
      <c r="L857" s="497"/>
      <c r="M857" s="497"/>
      <c r="N857" s="394"/>
      <c r="O857" s="394"/>
      <c r="P857" s="394"/>
      <c r="Q857" s="394"/>
      <c r="R857" s="394"/>
      <c r="S857" s="394"/>
      <c r="T857" s="394"/>
      <c r="U857" s="394"/>
      <c r="V857" s="394"/>
      <c r="W857" s="394"/>
      <c r="X857" s="394"/>
      <c r="Y857" s="23"/>
      <c r="Z857" s="23"/>
      <c r="AA857" s="23"/>
      <c r="AB857" s="23"/>
      <c r="AC857" s="23"/>
      <c r="AD857" s="23"/>
      <c r="AE857" s="23"/>
      <c r="AF857" s="23"/>
      <c r="AG857" s="23"/>
      <c r="AH857" s="23"/>
    </row>
    <row r="858" spans="3:34" ht="15.75" customHeight="1">
      <c r="C858" s="456"/>
      <c r="D858" s="459"/>
      <c r="E858" s="459"/>
      <c r="F858" s="8"/>
      <c r="G858" s="394"/>
      <c r="H858" s="394"/>
      <c r="I858" s="497"/>
      <c r="J858" s="497"/>
      <c r="K858" s="394"/>
      <c r="L858" s="497"/>
      <c r="M858" s="497"/>
      <c r="N858" s="394"/>
      <c r="O858" s="394"/>
      <c r="P858" s="394"/>
      <c r="Q858" s="394"/>
      <c r="R858" s="394"/>
      <c r="S858" s="394"/>
      <c r="T858" s="394"/>
      <c r="U858" s="394"/>
      <c r="V858" s="394"/>
      <c r="W858" s="394"/>
      <c r="X858" s="394"/>
      <c r="Y858" s="23"/>
      <c r="Z858" s="23"/>
      <c r="AA858" s="23"/>
      <c r="AB858" s="23"/>
      <c r="AC858" s="23"/>
      <c r="AD858" s="23"/>
      <c r="AE858" s="23"/>
      <c r="AF858" s="23"/>
      <c r="AG858" s="23"/>
      <c r="AH858" s="23"/>
    </row>
    <row r="859" spans="3:34" ht="15.75" customHeight="1">
      <c r="C859" s="456"/>
      <c r="D859" s="459"/>
      <c r="E859" s="459"/>
      <c r="F859" s="8"/>
      <c r="G859" s="394"/>
      <c r="H859" s="394"/>
      <c r="I859" s="497"/>
      <c r="J859" s="497"/>
      <c r="K859" s="394"/>
      <c r="L859" s="497"/>
      <c r="M859" s="497"/>
      <c r="N859" s="394"/>
      <c r="O859" s="394"/>
      <c r="P859" s="394"/>
      <c r="Q859" s="394"/>
      <c r="R859" s="394"/>
      <c r="S859" s="394"/>
      <c r="T859" s="394"/>
      <c r="U859" s="394"/>
      <c r="V859" s="394"/>
      <c r="W859" s="394"/>
      <c r="X859" s="394"/>
      <c r="Y859" s="23"/>
      <c r="Z859" s="23"/>
      <c r="AA859" s="23"/>
      <c r="AB859" s="23"/>
      <c r="AC859" s="23"/>
      <c r="AD859" s="23"/>
      <c r="AE859" s="23"/>
      <c r="AF859" s="23"/>
      <c r="AG859" s="23"/>
      <c r="AH859" s="23"/>
    </row>
    <row r="860" spans="3:34" ht="15.75" customHeight="1">
      <c r="C860" s="456"/>
      <c r="D860" s="459"/>
      <c r="E860" s="459"/>
      <c r="F860" s="8"/>
      <c r="G860" s="394"/>
      <c r="H860" s="394"/>
      <c r="I860" s="497"/>
      <c r="J860" s="497"/>
      <c r="K860" s="394"/>
      <c r="L860" s="497"/>
      <c r="M860" s="497"/>
      <c r="N860" s="394"/>
      <c r="O860" s="394"/>
      <c r="P860" s="394"/>
      <c r="Q860" s="394"/>
      <c r="R860" s="394"/>
      <c r="S860" s="394"/>
      <c r="T860" s="394"/>
      <c r="U860" s="394"/>
      <c r="V860" s="394"/>
      <c r="W860" s="394"/>
      <c r="X860" s="394"/>
      <c r="Y860" s="23"/>
      <c r="Z860" s="23"/>
      <c r="AA860" s="23"/>
      <c r="AB860" s="23"/>
      <c r="AC860" s="23"/>
      <c r="AD860" s="23"/>
      <c r="AE860" s="23"/>
      <c r="AF860" s="23"/>
      <c r="AG860" s="23"/>
      <c r="AH860" s="23"/>
    </row>
    <row r="861" spans="3:34" ht="15.75" customHeight="1">
      <c r="C861" s="456"/>
      <c r="D861" s="459"/>
      <c r="E861" s="459"/>
      <c r="F861" s="8"/>
      <c r="G861" s="394"/>
      <c r="H861" s="394"/>
      <c r="I861" s="497"/>
      <c r="J861" s="497"/>
      <c r="K861" s="394"/>
      <c r="L861" s="497"/>
      <c r="M861" s="497"/>
      <c r="N861" s="394"/>
      <c r="O861" s="394"/>
      <c r="P861" s="394"/>
      <c r="Q861" s="394"/>
      <c r="R861" s="394"/>
      <c r="S861" s="394"/>
      <c r="T861" s="394"/>
      <c r="U861" s="394"/>
      <c r="V861" s="394"/>
      <c r="W861" s="394"/>
      <c r="X861" s="394"/>
      <c r="Y861" s="23"/>
      <c r="Z861" s="23"/>
      <c r="AA861" s="23"/>
      <c r="AB861" s="23"/>
      <c r="AC861" s="23"/>
      <c r="AD861" s="23"/>
      <c r="AE861" s="23"/>
      <c r="AF861" s="23"/>
      <c r="AG861" s="23"/>
      <c r="AH861" s="23"/>
    </row>
    <row r="862" spans="3:34" ht="15.75" customHeight="1">
      <c r="C862" s="456"/>
      <c r="D862" s="459"/>
      <c r="E862" s="459"/>
      <c r="F862" s="8"/>
      <c r="G862" s="394"/>
      <c r="H862" s="394"/>
      <c r="I862" s="497"/>
      <c r="J862" s="497"/>
      <c r="K862" s="394"/>
      <c r="L862" s="497"/>
      <c r="M862" s="497"/>
      <c r="N862" s="394"/>
      <c r="O862" s="394"/>
      <c r="P862" s="394"/>
      <c r="Q862" s="394"/>
      <c r="R862" s="394"/>
      <c r="S862" s="394"/>
      <c r="T862" s="394"/>
      <c r="U862" s="394"/>
      <c r="V862" s="394"/>
      <c r="W862" s="394"/>
      <c r="X862" s="394"/>
      <c r="Y862" s="23"/>
      <c r="Z862" s="23"/>
      <c r="AA862" s="23"/>
      <c r="AB862" s="23"/>
      <c r="AC862" s="23"/>
      <c r="AD862" s="23"/>
      <c r="AE862" s="23"/>
      <c r="AF862" s="23"/>
      <c r="AG862" s="23"/>
      <c r="AH862" s="23"/>
    </row>
    <row r="863" spans="3:34" ht="15.75" customHeight="1">
      <c r="C863" s="456"/>
      <c r="D863" s="459"/>
      <c r="E863" s="459"/>
      <c r="F863" s="8"/>
      <c r="G863" s="394"/>
      <c r="H863" s="394"/>
      <c r="I863" s="497"/>
      <c r="J863" s="497"/>
      <c r="K863" s="394"/>
      <c r="L863" s="497"/>
      <c r="M863" s="497"/>
      <c r="N863" s="394"/>
      <c r="O863" s="394"/>
      <c r="P863" s="394"/>
      <c r="Q863" s="394"/>
      <c r="R863" s="394"/>
      <c r="S863" s="394"/>
      <c r="T863" s="394"/>
      <c r="U863" s="394"/>
      <c r="V863" s="394"/>
      <c r="W863" s="394"/>
      <c r="X863" s="394"/>
      <c r="Y863" s="23"/>
      <c r="Z863" s="23"/>
      <c r="AA863" s="23"/>
      <c r="AB863" s="23"/>
      <c r="AC863" s="23"/>
      <c r="AD863" s="23"/>
      <c r="AE863" s="23"/>
      <c r="AF863" s="23"/>
      <c r="AG863" s="23"/>
      <c r="AH863" s="23"/>
    </row>
    <row r="864" spans="3:34" ht="15.75" customHeight="1">
      <c r="C864" s="456"/>
      <c r="D864" s="459"/>
      <c r="E864" s="459"/>
      <c r="F864" s="8"/>
      <c r="G864" s="394"/>
      <c r="H864" s="394"/>
      <c r="I864" s="497"/>
      <c r="J864" s="497"/>
      <c r="K864" s="394"/>
      <c r="L864" s="497"/>
      <c r="M864" s="497"/>
      <c r="N864" s="394"/>
      <c r="O864" s="394"/>
      <c r="P864" s="394"/>
      <c r="Q864" s="394"/>
      <c r="R864" s="394"/>
      <c r="S864" s="394"/>
      <c r="T864" s="394"/>
      <c r="U864" s="394"/>
      <c r="V864" s="394"/>
      <c r="W864" s="394"/>
      <c r="X864" s="394"/>
      <c r="Y864" s="23"/>
      <c r="Z864" s="23"/>
      <c r="AA864" s="23"/>
      <c r="AB864" s="23"/>
      <c r="AC864" s="23"/>
      <c r="AD864" s="23"/>
      <c r="AE864" s="23"/>
      <c r="AF864" s="23"/>
      <c r="AG864" s="23"/>
      <c r="AH864" s="23"/>
    </row>
    <row r="865" spans="3:34" ht="15.75" customHeight="1">
      <c r="C865" s="456"/>
      <c r="D865" s="459"/>
      <c r="E865" s="459"/>
      <c r="F865" s="8"/>
      <c r="G865" s="394"/>
      <c r="H865" s="394"/>
      <c r="I865" s="497"/>
      <c r="J865" s="497"/>
      <c r="K865" s="394"/>
      <c r="L865" s="497"/>
      <c r="M865" s="497"/>
      <c r="N865" s="394"/>
      <c r="O865" s="394"/>
      <c r="P865" s="394"/>
      <c r="Q865" s="394"/>
      <c r="R865" s="394"/>
      <c r="S865" s="394"/>
      <c r="T865" s="394"/>
      <c r="U865" s="394"/>
      <c r="V865" s="394"/>
      <c r="W865" s="394"/>
      <c r="X865" s="394"/>
      <c r="Y865" s="23"/>
      <c r="Z865" s="23"/>
      <c r="AA865" s="23"/>
      <c r="AB865" s="23"/>
      <c r="AC865" s="23"/>
      <c r="AD865" s="23"/>
      <c r="AE865" s="23"/>
      <c r="AF865" s="23"/>
      <c r="AG865" s="23"/>
      <c r="AH865" s="23"/>
    </row>
    <row r="866" spans="3:34" ht="15.75" customHeight="1">
      <c r="C866" s="456"/>
      <c r="D866" s="459"/>
      <c r="E866" s="459"/>
      <c r="F866" s="8"/>
      <c r="G866" s="394"/>
      <c r="H866" s="394"/>
      <c r="I866" s="497"/>
      <c r="J866" s="497"/>
      <c r="K866" s="394"/>
      <c r="L866" s="497"/>
      <c r="M866" s="497"/>
      <c r="N866" s="394"/>
      <c r="O866" s="394"/>
      <c r="P866" s="394"/>
      <c r="Q866" s="394"/>
      <c r="R866" s="394"/>
      <c r="S866" s="394"/>
      <c r="T866" s="394"/>
      <c r="U866" s="394"/>
      <c r="V866" s="394"/>
      <c r="W866" s="394"/>
      <c r="X866" s="394"/>
      <c r="Y866" s="23"/>
      <c r="Z866" s="23"/>
      <c r="AA866" s="23"/>
      <c r="AB866" s="23"/>
      <c r="AC866" s="23"/>
      <c r="AD866" s="23"/>
      <c r="AE866" s="23"/>
      <c r="AF866" s="23"/>
      <c r="AG866" s="23"/>
      <c r="AH866" s="23"/>
    </row>
    <row r="867" spans="3:34" ht="15.75" customHeight="1">
      <c r="C867" s="456"/>
      <c r="D867" s="459"/>
      <c r="E867" s="459"/>
      <c r="F867" s="8"/>
      <c r="G867" s="394"/>
      <c r="H867" s="394"/>
      <c r="I867" s="497"/>
      <c r="J867" s="497"/>
      <c r="K867" s="394"/>
      <c r="L867" s="497"/>
      <c r="M867" s="497"/>
      <c r="N867" s="394"/>
      <c r="O867" s="394"/>
      <c r="P867" s="394"/>
      <c r="Q867" s="394"/>
      <c r="R867" s="394"/>
      <c r="S867" s="394"/>
      <c r="T867" s="394"/>
      <c r="U867" s="394"/>
      <c r="V867" s="394"/>
      <c r="W867" s="394"/>
      <c r="X867" s="394"/>
      <c r="Y867" s="23"/>
      <c r="Z867" s="23"/>
      <c r="AA867" s="23"/>
      <c r="AB867" s="23"/>
      <c r="AC867" s="23"/>
      <c r="AD867" s="23"/>
      <c r="AE867" s="23"/>
      <c r="AF867" s="23"/>
      <c r="AG867" s="23"/>
      <c r="AH867" s="23"/>
    </row>
    <row r="868" spans="3:34" ht="15.75" customHeight="1">
      <c r="C868" s="456"/>
      <c r="D868" s="459"/>
      <c r="E868" s="459"/>
      <c r="F868" s="8"/>
      <c r="G868" s="394"/>
      <c r="H868" s="394"/>
      <c r="I868" s="497"/>
      <c r="J868" s="497"/>
      <c r="K868" s="394"/>
      <c r="L868" s="497"/>
      <c r="M868" s="497"/>
      <c r="N868" s="394"/>
      <c r="O868" s="394"/>
      <c r="P868" s="394"/>
      <c r="Q868" s="394"/>
      <c r="R868" s="394"/>
      <c r="S868" s="394"/>
      <c r="T868" s="394"/>
      <c r="U868" s="394"/>
      <c r="V868" s="394"/>
      <c r="W868" s="394"/>
      <c r="X868" s="394"/>
      <c r="Y868" s="23"/>
      <c r="Z868" s="23"/>
      <c r="AA868" s="23"/>
      <c r="AB868" s="23"/>
      <c r="AC868" s="23"/>
      <c r="AD868" s="23"/>
      <c r="AE868" s="23"/>
      <c r="AF868" s="23"/>
      <c r="AG868" s="23"/>
      <c r="AH868" s="23"/>
    </row>
    <row r="869" spans="3:34" ht="15.75" customHeight="1">
      <c r="C869" s="456"/>
      <c r="D869" s="459"/>
      <c r="E869" s="459"/>
      <c r="F869" s="8"/>
      <c r="G869" s="394"/>
      <c r="H869" s="394"/>
      <c r="I869" s="497"/>
      <c r="J869" s="497"/>
      <c r="K869" s="394"/>
      <c r="L869" s="497"/>
      <c r="M869" s="497"/>
      <c r="N869" s="394"/>
      <c r="O869" s="394"/>
      <c r="P869" s="394"/>
      <c r="Q869" s="394"/>
      <c r="R869" s="394"/>
      <c r="S869" s="394"/>
      <c r="T869" s="394"/>
      <c r="U869" s="394"/>
      <c r="V869" s="394"/>
      <c r="W869" s="394"/>
      <c r="X869" s="394"/>
      <c r="Y869" s="23"/>
      <c r="Z869" s="23"/>
      <c r="AA869" s="23"/>
      <c r="AB869" s="23"/>
      <c r="AC869" s="23"/>
      <c r="AD869" s="23"/>
      <c r="AE869" s="23"/>
      <c r="AF869" s="23"/>
      <c r="AG869" s="23"/>
      <c r="AH869" s="23"/>
    </row>
    <row r="870" spans="3:34" ht="15.75" customHeight="1">
      <c r="C870" s="456"/>
      <c r="D870" s="459"/>
      <c r="E870" s="459"/>
      <c r="F870" s="8"/>
      <c r="G870" s="394"/>
      <c r="H870" s="394"/>
      <c r="I870" s="497"/>
      <c r="J870" s="497"/>
      <c r="K870" s="394"/>
      <c r="L870" s="497"/>
      <c r="M870" s="497"/>
      <c r="N870" s="394"/>
      <c r="O870" s="394"/>
      <c r="P870" s="394"/>
      <c r="Q870" s="394"/>
      <c r="R870" s="394"/>
      <c r="S870" s="394"/>
      <c r="T870" s="394"/>
      <c r="U870" s="394"/>
      <c r="V870" s="394"/>
      <c r="W870" s="394"/>
      <c r="X870" s="394"/>
      <c r="Y870" s="23"/>
      <c r="Z870" s="23"/>
      <c r="AA870" s="23"/>
      <c r="AB870" s="23"/>
      <c r="AC870" s="23"/>
      <c r="AD870" s="23"/>
      <c r="AE870" s="23"/>
      <c r="AF870" s="23"/>
      <c r="AG870" s="23"/>
      <c r="AH870" s="23"/>
    </row>
    <row r="871" spans="3:34" ht="15.75" customHeight="1">
      <c r="C871" s="456"/>
      <c r="D871" s="459"/>
      <c r="E871" s="459"/>
      <c r="F871" s="8"/>
      <c r="G871" s="394"/>
      <c r="H871" s="394"/>
      <c r="I871" s="497"/>
      <c r="J871" s="497"/>
      <c r="K871" s="394"/>
      <c r="L871" s="497"/>
      <c r="M871" s="497"/>
      <c r="N871" s="394"/>
      <c r="O871" s="394"/>
      <c r="P871" s="394"/>
      <c r="Q871" s="394"/>
      <c r="R871" s="394"/>
      <c r="S871" s="394"/>
      <c r="T871" s="394"/>
      <c r="U871" s="394"/>
      <c r="V871" s="394"/>
      <c r="W871" s="394"/>
      <c r="X871" s="394"/>
      <c r="Y871" s="23"/>
      <c r="Z871" s="23"/>
      <c r="AA871" s="23"/>
      <c r="AB871" s="23"/>
      <c r="AC871" s="23"/>
      <c r="AD871" s="23"/>
      <c r="AE871" s="23"/>
      <c r="AF871" s="23"/>
      <c r="AG871" s="23"/>
      <c r="AH871" s="23"/>
    </row>
    <row r="872" spans="3:34" ht="15.75" customHeight="1">
      <c r="C872" s="456"/>
      <c r="D872" s="459"/>
      <c r="E872" s="459"/>
      <c r="F872" s="8"/>
      <c r="G872" s="394"/>
      <c r="H872" s="394"/>
      <c r="I872" s="497"/>
      <c r="J872" s="497"/>
      <c r="K872" s="394"/>
      <c r="L872" s="497"/>
      <c r="M872" s="497"/>
      <c r="N872" s="394"/>
      <c r="O872" s="394"/>
      <c r="P872" s="394"/>
      <c r="Q872" s="394"/>
      <c r="R872" s="394"/>
      <c r="S872" s="394"/>
      <c r="T872" s="394"/>
      <c r="U872" s="394"/>
      <c r="V872" s="394"/>
      <c r="W872" s="394"/>
      <c r="X872" s="394"/>
      <c r="Y872" s="23"/>
      <c r="Z872" s="23"/>
      <c r="AA872" s="23"/>
      <c r="AB872" s="23"/>
      <c r="AC872" s="23"/>
      <c r="AD872" s="23"/>
      <c r="AE872" s="23"/>
      <c r="AF872" s="23"/>
      <c r="AG872" s="23"/>
      <c r="AH872" s="23"/>
    </row>
    <row r="873" spans="3:34" ht="15.75" customHeight="1">
      <c r="C873" s="456"/>
      <c r="D873" s="459"/>
      <c r="E873" s="459"/>
      <c r="F873" s="8"/>
      <c r="G873" s="394"/>
      <c r="H873" s="394"/>
      <c r="I873" s="497"/>
      <c r="J873" s="497"/>
      <c r="K873" s="394"/>
      <c r="L873" s="497"/>
      <c r="M873" s="497"/>
      <c r="N873" s="394"/>
      <c r="O873" s="394"/>
      <c r="P873" s="394"/>
      <c r="Q873" s="394"/>
      <c r="R873" s="394"/>
      <c r="S873" s="394"/>
      <c r="T873" s="394"/>
      <c r="U873" s="394"/>
      <c r="V873" s="394"/>
      <c r="W873" s="394"/>
      <c r="X873" s="394"/>
      <c r="Y873" s="23"/>
      <c r="Z873" s="23"/>
      <c r="AA873" s="23"/>
      <c r="AB873" s="23"/>
      <c r="AC873" s="23"/>
      <c r="AD873" s="23"/>
      <c r="AE873" s="23"/>
      <c r="AF873" s="23"/>
      <c r="AG873" s="23"/>
      <c r="AH873" s="23"/>
    </row>
    <row r="874" spans="3:34" ht="15.75" customHeight="1">
      <c r="C874" s="456"/>
      <c r="D874" s="459"/>
      <c r="E874" s="459"/>
      <c r="F874" s="8"/>
      <c r="G874" s="394"/>
      <c r="H874" s="394"/>
      <c r="I874" s="497"/>
      <c r="J874" s="497"/>
      <c r="K874" s="394"/>
      <c r="L874" s="497"/>
      <c r="M874" s="497"/>
      <c r="N874" s="394"/>
      <c r="O874" s="394"/>
      <c r="P874" s="394"/>
      <c r="Q874" s="394"/>
      <c r="R874" s="394"/>
      <c r="S874" s="394"/>
      <c r="T874" s="394"/>
      <c r="U874" s="394"/>
      <c r="V874" s="394"/>
      <c r="W874" s="394"/>
      <c r="X874" s="394"/>
      <c r="Y874" s="23"/>
      <c r="Z874" s="23"/>
      <c r="AA874" s="23"/>
      <c r="AB874" s="23"/>
      <c r="AC874" s="23"/>
      <c r="AD874" s="23"/>
      <c r="AE874" s="23"/>
      <c r="AF874" s="23"/>
      <c r="AG874" s="23"/>
      <c r="AH874" s="23"/>
    </row>
    <row r="875" spans="3:34" ht="15.75" customHeight="1">
      <c r="C875" s="456"/>
      <c r="D875" s="459"/>
      <c r="E875" s="459"/>
      <c r="F875" s="8"/>
      <c r="G875" s="394"/>
      <c r="H875" s="394"/>
      <c r="I875" s="497"/>
      <c r="J875" s="497"/>
      <c r="K875" s="394"/>
      <c r="L875" s="497"/>
      <c r="M875" s="497"/>
      <c r="N875" s="394"/>
      <c r="O875" s="394"/>
      <c r="P875" s="394"/>
      <c r="Q875" s="394"/>
      <c r="R875" s="394"/>
      <c r="S875" s="394"/>
      <c r="T875" s="394"/>
      <c r="U875" s="394"/>
      <c r="V875" s="394"/>
      <c r="W875" s="394"/>
      <c r="X875" s="394"/>
      <c r="Y875" s="23"/>
      <c r="Z875" s="23"/>
      <c r="AA875" s="23"/>
      <c r="AB875" s="23"/>
      <c r="AC875" s="23"/>
      <c r="AD875" s="23"/>
      <c r="AE875" s="23"/>
      <c r="AF875" s="23"/>
      <c r="AG875" s="23"/>
      <c r="AH875" s="23"/>
    </row>
    <row r="876" spans="3:34" ht="15.75" customHeight="1">
      <c r="C876" s="456"/>
      <c r="D876" s="459"/>
      <c r="E876" s="459"/>
      <c r="F876" s="8"/>
      <c r="G876" s="394"/>
      <c r="H876" s="394"/>
      <c r="I876" s="497"/>
      <c r="J876" s="497"/>
      <c r="K876" s="394"/>
      <c r="L876" s="497"/>
      <c r="M876" s="497"/>
      <c r="N876" s="394"/>
      <c r="O876" s="394"/>
      <c r="P876" s="394"/>
      <c r="Q876" s="394"/>
      <c r="R876" s="394"/>
      <c r="S876" s="394"/>
      <c r="T876" s="394"/>
      <c r="U876" s="394"/>
      <c r="V876" s="394"/>
      <c r="W876" s="394"/>
      <c r="X876" s="394"/>
      <c r="Y876" s="23"/>
      <c r="Z876" s="23"/>
      <c r="AA876" s="23"/>
      <c r="AB876" s="23"/>
      <c r="AC876" s="23"/>
      <c r="AD876" s="23"/>
      <c r="AE876" s="23"/>
      <c r="AF876" s="23"/>
      <c r="AG876" s="23"/>
      <c r="AH876" s="23"/>
    </row>
    <row r="877" spans="3:34" ht="15.75" customHeight="1">
      <c r="C877" s="456"/>
      <c r="D877" s="459"/>
      <c r="E877" s="459"/>
      <c r="F877" s="8"/>
      <c r="G877" s="394"/>
      <c r="H877" s="394"/>
      <c r="I877" s="497"/>
      <c r="J877" s="497"/>
      <c r="K877" s="394"/>
      <c r="L877" s="497"/>
      <c r="M877" s="497"/>
      <c r="N877" s="394"/>
      <c r="O877" s="394"/>
      <c r="P877" s="394"/>
      <c r="Q877" s="394"/>
      <c r="R877" s="394"/>
      <c r="S877" s="394"/>
      <c r="T877" s="394"/>
      <c r="U877" s="394"/>
      <c r="V877" s="394"/>
      <c r="W877" s="394"/>
      <c r="X877" s="394"/>
      <c r="Y877" s="23"/>
      <c r="Z877" s="23"/>
      <c r="AA877" s="23"/>
      <c r="AB877" s="23"/>
      <c r="AC877" s="23"/>
      <c r="AD877" s="23"/>
      <c r="AE877" s="23"/>
      <c r="AF877" s="23"/>
      <c r="AG877" s="23"/>
      <c r="AH877" s="23"/>
    </row>
    <row r="878" spans="3:34" ht="15.75" customHeight="1">
      <c r="C878" s="456"/>
      <c r="D878" s="459"/>
      <c r="E878" s="459"/>
      <c r="F878" s="8"/>
      <c r="G878" s="394"/>
      <c r="H878" s="394"/>
      <c r="I878" s="497"/>
      <c r="J878" s="497"/>
      <c r="K878" s="394"/>
      <c r="L878" s="497"/>
      <c r="M878" s="497"/>
      <c r="N878" s="394"/>
      <c r="O878" s="394"/>
      <c r="P878" s="394"/>
      <c r="Q878" s="394"/>
      <c r="R878" s="394"/>
      <c r="S878" s="394"/>
      <c r="T878" s="394"/>
      <c r="U878" s="394"/>
      <c r="V878" s="394"/>
      <c r="W878" s="394"/>
      <c r="X878" s="394"/>
      <c r="Y878" s="23"/>
      <c r="Z878" s="23"/>
      <c r="AA878" s="23"/>
      <c r="AB878" s="23"/>
      <c r="AC878" s="23"/>
      <c r="AD878" s="23"/>
      <c r="AE878" s="23"/>
      <c r="AF878" s="23"/>
      <c r="AG878" s="23"/>
      <c r="AH878" s="23"/>
    </row>
    <row r="879" spans="3:34" ht="15.75" customHeight="1">
      <c r="C879" s="456"/>
      <c r="D879" s="459"/>
      <c r="E879" s="459"/>
      <c r="F879" s="8"/>
      <c r="G879" s="394"/>
      <c r="H879" s="394"/>
      <c r="I879" s="497"/>
      <c r="J879" s="497"/>
      <c r="K879" s="394"/>
      <c r="L879" s="497"/>
      <c r="M879" s="497"/>
      <c r="N879" s="394"/>
      <c r="O879" s="394"/>
      <c r="P879" s="394"/>
      <c r="Q879" s="394"/>
      <c r="R879" s="394"/>
      <c r="S879" s="394"/>
      <c r="T879" s="394"/>
      <c r="U879" s="394"/>
      <c r="V879" s="394"/>
      <c r="W879" s="394"/>
      <c r="X879" s="394"/>
      <c r="Y879" s="23"/>
      <c r="Z879" s="23"/>
      <c r="AA879" s="23"/>
      <c r="AB879" s="23"/>
      <c r="AC879" s="23"/>
      <c r="AD879" s="23"/>
      <c r="AE879" s="23"/>
      <c r="AF879" s="23"/>
      <c r="AG879" s="23"/>
      <c r="AH879" s="23"/>
    </row>
    <row r="880" spans="3:34" ht="15.75" customHeight="1">
      <c r="C880" s="456"/>
      <c r="D880" s="459"/>
      <c r="E880" s="459"/>
      <c r="F880" s="8"/>
      <c r="G880" s="394"/>
      <c r="H880" s="394"/>
      <c r="I880" s="497"/>
      <c r="J880" s="497"/>
      <c r="K880" s="394"/>
      <c r="L880" s="497"/>
      <c r="M880" s="497"/>
      <c r="N880" s="394"/>
      <c r="O880" s="394"/>
      <c r="P880" s="394"/>
      <c r="Q880" s="394"/>
      <c r="R880" s="394"/>
      <c r="S880" s="394"/>
      <c r="T880" s="394"/>
      <c r="U880" s="394"/>
      <c r="V880" s="394"/>
      <c r="W880" s="394"/>
      <c r="X880" s="394"/>
      <c r="Y880" s="23"/>
      <c r="Z880" s="23"/>
      <c r="AA880" s="23"/>
      <c r="AB880" s="23"/>
      <c r="AC880" s="23"/>
      <c r="AD880" s="23"/>
      <c r="AE880" s="23"/>
      <c r="AF880" s="23"/>
      <c r="AG880" s="23"/>
      <c r="AH880" s="23"/>
    </row>
    <row r="881" spans="3:34" ht="15.75" customHeight="1">
      <c r="C881" s="456"/>
      <c r="D881" s="459"/>
      <c r="E881" s="459"/>
      <c r="F881" s="8"/>
      <c r="G881" s="394"/>
      <c r="H881" s="394"/>
      <c r="I881" s="497"/>
      <c r="J881" s="497"/>
      <c r="K881" s="394"/>
      <c r="L881" s="497"/>
      <c r="M881" s="497"/>
      <c r="N881" s="394"/>
      <c r="O881" s="394"/>
      <c r="P881" s="394"/>
      <c r="Q881" s="394"/>
      <c r="R881" s="394"/>
      <c r="S881" s="394"/>
      <c r="T881" s="394"/>
      <c r="U881" s="394"/>
      <c r="V881" s="394"/>
      <c r="W881" s="394"/>
      <c r="X881" s="394"/>
      <c r="Y881" s="23"/>
      <c r="Z881" s="23"/>
      <c r="AA881" s="23"/>
      <c r="AB881" s="23"/>
      <c r="AC881" s="23"/>
      <c r="AD881" s="23"/>
      <c r="AE881" s="23"/>
      <c r="AF881" s="23"/>
      <c r="AG881" s="23"/>
      <c r="AH881" s="23"/>
    </row>
    <row r="882" spans="3:34" ht="15.75" customHeight="1">
      <c r="C882" s="456"/>
      <c r="D882" s="459"/>
      <c r="E882" s="459"/>
      <c r="F882" s="8"/>
      <c r="G882" s="394"/>
      <c r="H882" s="394"/>
      <c r="I882" s="497"/>
      <c r="J882" s="497"/>
      <c r="K882" s="394"/>
      <c r="L882" s="497"/>
      <c r="M882" s="497"/>
      <c r="N882" s="394"/>
      <c r="O882" s="394"/>
      <c r="P882" s="394"/>
      <c r="Q882" s="394"/>
      <c r="R882" s="394"/>
      <c r="S882" s="394"/>
      <c r="T882" s="394"/>
      <c r="U882" s="394"/>
      <c r="V882" s="394"/>
      <c r="W882" s="394"/>
      <c r="X882" s="394"/>
      <c r="Y882" s="23"/>
      <c r="Z882" s="23"/>
      <c r="AA882" s="23"/>
      <c r="AB882" s="23"/>
      <c r="AC882" s="23"/>
      <c r="AD882" s="23"/>
      <c r="AE882" s="23"/>
      <c r="AF882" s="23"/>
      <c r="AG882" s="23"/>
      <c r="AH882" s="23"/>
    </row>
    <row r="883" spans="3:34" ht="15.75" customHeight="1">
      <c r="C883" s="456"/>
      <c r="D883" s="459"/>
      <c r="E883" s="459"/>
      <c r="F883" s="8"/>
      <c r="G883" s="394"/>
      <c r="H883" s="394"/>
      <c r="I883" s="497"/>
      <c r="J883" s="497"/>
      <c r="K883" s="394"/>
      <c r="L883" s="497"/>
      <c r="M883" s="497"/>
      <c r="N883" s="394"/>
      <c r="O883" s="394"/>
      <c r="P883" s="394"/>
      <c r="Q883" s="394"/>
      <c r="R883" s="394"/>
      <c r="S883" s="394"/>
      <c r="T883" s="394"/>
      <c r="U883" s="394"/>
      <c r="V883" s="394"/>
      <c r="W883" s="394"/>
      <c r="X883" s="394"/>
      <c r="Y883" s="23"/>
      <c r="Z883" s="23"/>
      <c r="AA883" s="23"/>
      <c r="AB883" s="23"/>
      <c r="AC883" s="23"/>
      <c r="AD883" s="23"/>
      <c r="AE883" s="23"/>
      <c r="AF883" s="23"/>
      <c r="AG883" s="23"/>
      <c r="AH883" s="23"/>
    </row>
    <row r="884" spans="3:34" ht="15.75" customHeight="1">
      <c r="C884" s="456"/>
      <c r="D884" s="459"/>
      <c r="E884" s="459"/>
      <c r="F884" s="8"/>
      <c r="G884" s="394"/>
      <c r="H884" s="394"/>
      <c r="I884" s="497"/>
      <c r="J884" s="497"/>
      <c r="K884" s="394"/>
      <c r="L884" s="497"/>
      <c r="M884" s="497"/>
      <c r="N884" s="394"/>
      <c r="O884" s="394"/>
      <c r="P884" s="394"/>
      <c r="Q884" s="394"/>
      <c r="R884" s="394"/>
      <c r="S884" s="394"/>
      <c r="T884" s="394"/>
      <c r="U884" s="394"/>
      <c r="V884" s="394"/>
      <c r="W884" s="394"/>
      <c r="X884" s="394"/>
      <c r="Y884" s="23"/>
      <c r="Z884" s="23"/>
      <c r="AA884" s="23"/>
      <c r="AB884" s="23"/>
      <c r="AC884" s="23"/>
      <c r="AD884" s="23"/>
      <c r="AE884" s="23"/>
      <c r="AF884" s="23"/>
      <c r="AG884" s="23"/>
      <c r="AH884" s="23"/>
    </row>
    <row r="885" spans="3:34" ht="15.75" customHeight="1">
      <c r="C885" s="456"/>
      <c r="D885" s="459"/>
      <c r="E885" s="459"/>
      <c r="F885" s="8"/>
      <c r="G885" s="394"/>
      <c r="H885" s="394"/>
      <c r="I885" s="497"/>
      <c r="J885" s="497"/>
      <c r="K885" s="394"/>
      <c r="L885" s="497"/>
      <c r="M885" s="497"/>
      <c r="N885" s="394"/>
      <c r="O885" s="394"/>
      <c r="P885" s="394"/>
      <c r="Q885" s="394"/>
      <c r="R885" s="394"/>
      <c r="S885" s="394"/>
      <c r="T885" s="394"/>
      <c r="U885" s="394"/>
      <c r="V885" s="394"/>
      <c r="W885" s="394"/>
      <c r="X885" s="394"/>
      <c r="Y885" s="23"/>
      <c r="Z885" s="23"/>
      <c r="AA885" s="23"/>
      <c r="AB885" s="23"/>
      <c r="AC885" s="23"/>
      <c r="AD885" s="23"/>
      <c r="AE885" s="23"/>
      <c r="AF885" s="23"/>
      <c r="AG885" s="23"/>
      <c r="AH885" s="23"/>
    </row>
    <row r="886" spans="3:34" ht="15.75" customHeight="1">
      <c r="C886" s="456"/>
      <c r="D886" s="459"/>
      <c r="E886" s="459"/>
      <c r="F886" s="8"/>
      <c r="G886" s="394"/>
      <c r="H886" s="394"/>
      <c r="I886" s="497"/>
      <c r="J886" s="497"/>
      <c r="K886" s="394"/>
      <c r="L886" s="497"/>
      <c r="M886" s="497"/>
      <c r="N886" s="394"/>
      <c r="O886" s="394"/>
      <c r="P886" s="394"/>
      <c r="Q886" s="394"/>
      <c r="R886" s="394"/>
      <c r="S886" s="394"/>
      <c r="T886" s="394"/>
      <c r="U886" s="394"/>
      <c r="V886" s="394"/>
      <c r="W886" s="394"/>
      <c r="X886" s="394"/>
      <c r="Y886" s="23"/>
      <c r="Z886" s="23"/>
      <c r="AA886" s="23"/>
      <c r="AB886" s="23"/>
      <c r="AC886" s="23"/>
      <c r="AD886" s="23"/>
      <c r="AE886" s="23"/>
      <c r="AF886" s="23"/>
      <c r="AG886" s="23"/>
      <c r="AH886" s="23"/>
    </row>
    <row r="887" spans="3:34" ht="15.75" customHeight="1">
      <c r="C887" s="456"/>
      <c r="D887" s="459"/>
      <c r="E887" s="459"/>
      <c r="F887" s="8"/>
      <c r="G887" s="394"/>
      <c r="H887" s="394"/>
      <c r="I887" s="497"/>
      <c r="J887" s="497"/>
      <c r="K887" s="394"/>
      <c r="L887" s="497"/>
      <c r="M887" s="497"/>
      <c r="N887" s="394"/>
      <c r="O887" s="394"/>
      <c r="P887" s="394"/>
      <c r="Q887" s="394"/>
      <c r="R887" s="394"/>
      <c r="S887" s="394"/>
      <c r="T887" s="394"/>
      <c r="U887" s="394"/>
      <c r="V887" s="394"/>
      <c r="W887" s="394"/>
      <c r="X887" s="394"/>
      <c r="Y887" s="23"/>
      <c r="Z887" s="23"/>
      <c r="AA887" s="23"/>
      <c r="AB887" s="23"/>
      <c r="AC887" s="23"/>
      <c r="AD887" s="23"/>
      <c r="AE887" s="23"/>
      <c r="AF887" s="23"/>
      <c r="AG887" s="23"/>
      <c r="AH887" s="23"/>
    </row>
    <row r="888" spans="3:34" ht="15.75" customHeight="1">
      <c r="C888" s="456"/>
      <c r="D888" s="459"/>
      <c r="E888" s="459"/>
      <c r="F888" s="8"/>
      <c r="G888" s="394"/>
      <c r="H888" s="394"/>
      <c r="I888" s="497"/>
      <c r="J888" s="497"/>
      <c r="K888" s="394"/>
      <c r="L888" s="497"/>
      <c r="M888" s="497"/>
      <c r="N888" s="394"/>
      <c r="O888" s="394"/>
      <c r="P888" s="394"/>
      <c r="Q888" s="394"/>
      <c r="R888" s="394"/>
      <c r="S888" s="394"/>
      <c r="T888" s="394"/>
      <c r="U888" s="394"/>
      <c r="V888" s="394"/>
      <c r="W888" s="394"/>
      <c r="X888" s="394"/>
      <c r="Y888" s="23"/>
      <c r="Z888" s="23"/>
      <c r="AA888" s="23"/>
      <c r="AB888" s="23"/>
      <c r="AC888" s="23"/>
      <c r="AD888" s="23"/>
      <c r="AE888" s="23"/>
      <c r="AF888" s="23"/>
      <c r="AG888" s="23"/>
      <c r="AH888" s="23"/>
    </row>
    <row r="889" spans="3:34" ht="15.75" customHeight="1">
      <c r="C889" s="456"/>
      <c r="D889" s="459"/>
      <c r="E889" s="459"/>
      <c r="F889" s="8"/>
      <c r="G889" s="394"/>
      <c r="H889" s="394"/>
      <c r="I889" s="497"/>
      <c r="J889" s="497"/>
      <c r="K889" s="394"/>
      <c r="L889" s="497"/>
      <c r="M889" s="497"/>
      <c r="N889" s="394"/>
      <c r="O889" s="394"/>
      <c r="P889" s="394"/>
      <c r="Q889" s="394"/>
      <c r="R889" s="394"/>
      <c r="S889" s="394"/>
      <c r="T889" s="394"/>
      <c r="U889" s="394"/>
      <c r="V889" s="394"/>
      <c r="W889" s="394"/>
      <c r="X889" s="394"/>
      <c r="Y889" s="23"/>
      <c r="Z889" s="23"/>
      <c r="AA889" s="23"/>
      <c r="AB889" s="23"/>
      <c r="AC889" s="23"/>
      <c r="AD889" s="23"/>
      <c r="AE889" s="23"/>
      <c r="AF889" s="23"/>
      <c r="AG889" s="23"/>
      <c r="AH889" s="23"/>
    </row>
    <row r="890" spans="3:34" ht="15.75" customHeight="1">
      <c r="C890" s="456"/>
      <c r="D890" s="459"/>
      <c r="E890" s="459"/>
      <c r="F890" s="8"/>
      <c r="G890" s="394"/>
      <c r="H890" s="394"/>
      <c r="I890" s="497"/>
      <c r="J890" s="497"/>
      <c r="K890" s="394"/>
      <c r="L890" s="497"/>
      <c r="M890" s="497"/>
      <c r="N890" s="394"/>
      <c r="O890" s="394"/>
      <c r="P890" s="394"/>
      <c r="Q890" s="394"/>
      <c r="R890" s="394"/>
      <c r="S890" s="394"/>
      <c r="T890" s="394"/>
      <c r="U890" s="394"/>
      <c r="V890" s="394"/>
      <c r="W890" s="394"/>
      <c r="X890" s="394"/>
      <c r="Y890" s="23"/>
      <c r="Z890" s="23"/>
      <c r="AA890" s="23"/>
      <c r="AB890" s="23"/>
      <c r="AC890" s="23"/>
      <c r="AD890" s="23"/>
      <c r="AE890" s="23"/>
      <c r="AF890" s="23"/>
      <c r="AG890" s="23"/>
      <c r="AH890" s="23"/>
    </row>
    <row r="891" spans="3:34" ht="15.75" customHeight="1">
      <c r="C891" s="456"/>
      <c r="D891" s="459"/>
      <c r="E891" s="459"/>
      <c r="F891" s="8"/>
      <c r="G891" s="394"/>
      <c r="H891" s="394"/>
      <c r="I891" s="497"/>
      <c r="J891" s="497"/>
      <c r="K891" s="394"/>
      <c r="L891" s="497"/>
      <c r="M891" s="497"/>
      <c r="N891" s="394"/>
      <c r="O891" s="394"/>
      <c r="P891" s="394"/>
      <c r="Q891" s="394"/>
      <c r="R891" s="394"/>
      <c r="S891" s="394"/>
      <c r="T891" s="394"/>
      <c r="U891" s="394"/>
      <c r="V891" s="394"/>
      <c r="W891" s="394"/>
      <c r="X891" s="394"/>
      <c r="Y891" s="23"/>
      <c r="Z891" s="23"/>
      <c r="AA891" s="23"/>
      <c r="AB891" s="23"/>
      <c r="AC891" s="23"/>
      <c r="AD891" s="23"/>
      <c r="AE891" s="23"/>
      <c r="AF891" s="23"/>
      <c r="AG891" s="23"/>
      <c r="AH891" s="23"/>
    </row>
    <row r="892" spans="3:34" ht="15.75" customHeight="1">
      <c r="C892" s="456"/>
      <c r="D892" s="459"/>
      <c r="E892" s="459"/>
      <c r="F892" s="8"/>
      <c r="G892" s="394"/>
      <c r="H892" s="394"/>
      <c r="I892" s="497"/>
      <c r="J892" s="497"/>
      <c r="K892" s="394"/>
      <c r="L892" s="497"/>
      <c r="M892" s="497"/>
      <c r="N892" s="394"/>
      <c r="O892" s="394"/>
      <c r="P892" s="394"/>
      <c r="Q892" s="394"/>
      <c r="R892" s="394"/>
      <c r="S892" s="394"/>
      <c r="T892" s="394"/>
      <c r="U892" s="394"/>
      <c r="V892" s="394"/>
      <c r="W892" s="394"/>
      <c r="X892" s="394"/>
      <c r="Y892" s="23"/>
      <c r="Z892" s="23"/>
      <c r="AA892" s="23"/>
      <c r="AB892" s="23"/>
      <c r="AC892" s="23"/>
      <c r="AD892" s="23"/>
      <c r="AE892" s="23"/>
      <c r="AF892" s="23"/>
      <c r="AG892" s="23"/>
      <c r="AH892" s="23"/>
    </row>
    <row r="893" spans="3:34" ht="15.75" customHeight="1">
      <c r="C893" s="456"/>
      <c r="D893" s="459"/>
      <c r="E893" s="459"/>
      <c r="F893" s="8"/>
      <c r="G893" s="394"/>
      <c r="H893" s="394"/>
      <c r="I893" s="497"/>
      <c r="J893" s="497"/>
      <c r="K893" s="394"/>
      <c r="L893" s="497"/>
      <c r="M893" s="497"/>
      <c r="N893" s="394"/>
      <c r="O893" s="394"/>
      <c r="P893" s="394"/>
      <c r="Q893" s="394"/>
      <c r="R893" s="394"/>
      <c r="S893" s="394"/>
      <c r="T893" s="394"/>
      <c r="U893" s="394"/>
      <c r="V893" s="394"/>
      <c r="W893" s="394"/>
      <c r="X893" s="394"/>
      <c r="Y893" s="23"/>
      <c r="Z893" s="23"/>
      <c r="AA893" s="23"/>
      <c r="AB893" s="23"/>
      <c r="AC893" s="23"/>
      <c r="AD893" s="23"/>
      <c r="AE893" s="23"/>
      <c r="AF893" s="23"/>
      <c r="AG893" s="23"/>
      <c r="AH893" s="23"/>
    </row>
    <row r="894" spans="3:34" ht="15.75" customHeight="1">
      <c r="C894" s="456"/>
      <c r="D894" s="459"/>
      <c r="E894" s="459"/>
      <c r="F894" s="8"/>
      <c r="G894" s="394"/>
      <c r="H894" s="394"/>
      <c r="I894" s="497"/>
      <c r="J894" s="497"/>
      <c r="K894" s="394"/>
      <c r="L894" s="497"/>
      <c r="M894" s="497"/>
      <c r="N894" s="394"/>
      <c r="O894" s="394"/>
      <c r="P894" s="394"/>
      <c r="Q894" s="394"/>
      <c r="R894" s="394"/>
      <c r="S894" s="394"/>
      <c r="T894" s="394"/>
      <c r="U894" s="394"/>
      <c r="V894" s="394"/>
      <c r="W894" s="394"/>
      <c r="X894" s="394"/>
      <c r="Y894" s="23"/>
      <c r="Z894" s="23"/>
      <c r="AA894" s="23"/>
      <c r="AB894" s="23"/>
      <c r="AC894" s="23"/>
      <c r="AD894" s="23"/>
      <c r="AE894" s="23"/>
      <c r="AF894" s="23"/>
      <c r="AG894" s="23"/>
      <c r="AH894" s="23"/>
    </row>
    <row r="895" spans="3:34" ht="15.75" customHeight="1">
      <c r="C895" s="456"/>
      <c r="D895" s="459"/>
      <c r="E895" s="459"/>
      <c r="F895" s="8"/>
      <c r="G895" s="394"/>
      <c r="H895" s="394"/>
      <c r="I895" s="497"/>
      <c r="J895" s="497"/>
      <c r="K895" s="394"/>
      <c r="L895" s="497"/>
      <c r="M895" s="497"/>
      <c r="N895" s="394"/>
      <c r="O895" s="394"/>
      <c r="P895" s="394"/>
      <c r="Q895" s="394"/>
      <c r="R895" s="394"/>
      <c r="S895" s="394"/>
      <c r="T895" s="394"/>
      <c r="U895" s="394"/>
      <c r="V895" s="394"/>
      <c r="W895" s="394"/>
      <c r="X895" s="394"/>
      <c r="Y895" s="23"/>
      <c r="Z895" s="23"/>
      <c r="AA895" s="23"/>
      <c r="AB895" s="23"/>
      <c r="AC895" s="23"/>
      <c r="AD895" s="23"/>
      <c r="AE895" s="23"/>
      <c r="AF895" s="23"/>
      <c r="AG895" s="23"/>
      <c r="AH895" s="23"/>
    </row>
    <row r="896" spans="3:34" ht="15.75" customHeight="1">
      <c r="C896" s="456"/>
      <c r="D896" s="459"/>
      <c r="E896" s="459"/>
      <c r="F896" s="8"/>
      <c r="G896" s="394"/>
      <c r="H896" s="394"/>
      <c r="I896" s="497"/>
      <c r="J896" s="497"/>
      <c r="K896" s="394"/>
      <c r="L896" s="497"/>
      <c r="M896" s="497"/>
      <c r="N896" s="394"/>
      <c r="O896" s="394"/>
      <c r="P896" s="394"/>
      <c r="Q896" s="394"/>
      <c r="R896" s="394"/>
      <c r="S896" s="394"/>
      <c r="T896" s="394"/>
      <c r="U896" s="394"/>
      <c r="V896" s="394"/>
      <c r="W896" s="394"/>
      <c r="X896" s="394"/>
      <c r="Y896" s="23"/>
      <c r="Z896" s="23"/>
      <c r="AA896" s="23"/>
      <c r="AB896" s="23"/>
      <c r="AC896" s="23"/>
      <c r="AD896" s="23"/>
      <c r="AE896" s="23"/>
      <c r="AF896" s="23"/>
      <c r="AG896" s="23"/>
      <c r="AH896" s="23"/>
    </row>
    <row r="897" spans="3:34" ht="15.75" customHeight="1">
      <c r="C897" s="456"/>
      <c r="D897" s="459"/>
      <c r="E897" s="459"/>
      <c r="F897" s="8"/>
      <c r="G897" s="394"/>
      <c r="H897" s="394"/>
      <c r="I897" s="497"/>
      <c r="J897" s="497"/>
      <c r="K897" s="394"/>
      <c r="L897" s="497"/>
      <c r="M897" s="497"/>
      <c r="N897" s="394"/>
      <c r="O897" s="394"/>
      <c r="P897" s="394"/>
      <c r="Q897" s="394"/>
      <c r="R897" s="394"/>
      <c r="S897" s="394"/>
      <c r="T897" s="394"/>
      <c r="U897" s="394"/>
      <c r="V897" s="394"/>
      <c r="W897" s="394"/>
      <c r="X897" s="394"/>
      <c r="Y897" s="23"/>
      <c r="Z897" s="23"/>
      <c r="AA897" s="23"/>
      <c r="AB897" s="23"/>
      <c r="AC897" s="23"/>
      <c r="AD897" s="23"/>
      <c r="AE897" s="23"/>
      <c r="AF897" s="23"/>
      <c r="AG897" s="23"/>
      <c r="AH897" s="23"/>
    </row>
    <row r="898" spans="3:34" ht="15.75" customHeight="1">
      <c r="C898" s="456"/>
      <c r="D898" s="459"/>
      <c r="E898" s="459"/>
      <c r="F898" s="8"/>
      <c r="G898" s="394"/>
      <c r="H898" s="394"/>
      <c r="I898" s="497"/>
      <c r="J898" s="497"/>
      <c r="K898" s="394"/>
      <c r="L898" s="497"/>
      <c r="M898" s="497"/>
      <c r="N898" s="394"/>
      <c r="O898" s="394"/>
      <c r="P898" s="394"/>
      <c r="Q898" s="394"/>
      <c r="R898" s="394"/>
      <c r="S898" s="394"/>
      <c r="T898" s="394"/>
      <c r="U898" s="394"/>
      <c r="V898" s="394"/>
      <c r="W898" s="394"/>
      <c r="X898" s="394"/>
      <c r="Y898" s="23"/>
      <c r="Z898" s="23"/>
      <c r="AA898" s="23"/>
      <c r="AB898" s="23"/>
      <c r="AC898" s="23"/>
      <c r="AD898" s="23"/>
      <c r="AE898" s="23"/>
      <c r="AF898" s="23"/>
      <c r="AG898" s="23"/>
      <c r="AH898" s="23"/>
    </row>
    <row r="899" spans="3:34" ht="15.75" customHeight="1">
      <c r="C899" s="456"/>
      <c r="D899" s="459"/>
      <c r="E899" s="459"/>
      <c r="F899" s="8"/>
      <c r="G899" s="394"/>
      <c r="H899" s="394"/>
      <c r="I899" s="497"/>
      <c r="J899" s="497"/>
      <c r="K899" s="394"/>
      <c r="L899" s="497"/>
      <c r="M899" s="497"/>
      <c r="N899" s="394"/>
      <c r="O899" s="394"/>
      <c r="P899" s="394"/>
      <c r="Q899" s="394"/>
      <c r="R899" s="394"/>
      <c r="S899" s="394"/>
      <c r="T899" s="394"/>
      <c r="U899" s="394"/>
      <c r="V899" s="394"/>
      <c r="W899" s="394"/>
      <c r="X899" s="394"/>
      <c r="Y899" s="23"/>
      <c r="Z899" s="23"/>
      <c r="AA899" s="23"/>
      <c r="AB899" s="23"/>
      <c r="AC899" s="23"/>
      <c r="AD899" s="23"/>
      <c r="AE899" s="23"/>
      <c r="AF899" s="23"/>
      <c r="AG899" s="23"/>
      <c r="AH899" s="23"/>
    </row>
    <row r="900" spans="3:34" ht="15.75" customHeight="1">
      <c r="C900" s="456"/>
      <c r="D900" s="459"/>
      <c r="E900" s="459"/>
      <c r="F900" s="8"/>
      <c r="G900" s="394"/>
      <c r="H900" s="394"/>
      <c r="I900" s="497"/>
      <c r="J900" s="497"/>
      <c r="K900" s="394"/>
      <c r="L900" s="497"/>
      <c r="M900" s="497"/>
      <c r="N900" s="394"/>
      <c r="O900" s="394"/>
      <c r="P900" s="394"/>
      <c r="Q900" s="394"/>
      <c r="R900" s="394"/>
      <c r="S900" s="394"/>
      <c r="T900" s="394"/>
      <c r="U900" s="394"/>
      <c r="V900" s="394"/>
      <c r="W900" s="394"/>
      <c r="X900" s="394"/>
      <c r="Y900" s="23"/>
      <c r="Z900" s="23"/>
      <c r="AA900" s="23"/>
      <c r="AB900" s="23"/>
      <c r="AC900" s="23"/>
      <c r="AD900" s="23"/>
      <c r="AE900" s="23"/>
      <c r="AF900" s="23"/>
      <c r="AG900" s="23"/>
      <c r="AH900" s="23"/>
    </row>
    <row r="901" spans="3:34" ht="15.75" customHeight="1">
      <c r="C901" s="456"/>
      <c r="D901" s="459"/>
      <c r="E901" s="459"/>
      <c r="F901" s="8"/>
      <c r="G901" s="394"/>
      <c r="H901" s="394"/>
      <c r="I901" s="497"/>
      <c r="J901" s="497"/>
      <c r="K901" s="394"/>
      <c r="L901" s="497"/>
      <c r="M901" s="497"/>
      <c r="N901" s="394"/>
      <c r="O901" s="394"/>
      <c r="P901" s="394"/>
      <c r="Q901" s="394"/>
      <c r="R901" s="394"/>
      <c r="S901" s="394"/>
      <c r="T901" s="394"/>
      <c r="U901" s="394"/>
      <c r="V901" s="394"/>
      <c r="W901" s="394"/>
      <c r="X901" s="394"/>
      <c r="Y901" s="23"/>
      <c r="Z901" s="23"/>
      <c r="AA901" s="23"/>
      <c r="AB901" s="23"/>
      <c r="AC901" s="23"/>
      <c r="AD901" s="23"/>
      <c r="AE901" s="23"/>
      <c r="AF901" s="23"/>
      <c r="AG901" s="23"/>
      <c r="AH901" s="23"/>
    </row>
    <row r="902" spans="3:34" ht="15.75" customHeight="1">
      <c r="C902" s="456"/>
      <c r="D902" s="459"/>
      <c r="E902" s="459"/>
      <c r="F902" s="8"/>
      <c r="G902" s="394"/>
      <c r="H902" s="394"/>
      <c r="I902" s="497"/>
      <c r="J902" s="497"/>
      <c r="K902" s="394"/>
      <c r="L902" s="497"/>
      <c r="M902" s="497"/>
      <c r="N902" s="394"/>
      <c r="O902" s="394"/>
      <c r="P902" s="394"/>
      <c r="Q902" s="394"/>
      <c r="R902" s="394"/>
      <c r="S902" s="394"/>
      <c r="T902" s="394"/>
      <c r="U902" s="394"/>
      <c r="V902" s="394"/>
      <c r="W902" s="394"/>
      <c r="X902" s="394"/>
      <c r="Y902" s="23"/>
      <c r="Z902" s="23"/>
      <c r="AA902" s="23"/>
      <c r="AB902" s="23"/>
      <c r="AC902" s="23"/>
      <c r="AD902" s="23"/>
      <c r="AE902" s="23"/>
      <c r="AF902" s="23"/>
      <c r="AG902" s="23"/>
      <c r="AH902" s="23"/>
    </row>
    <row r="903" spans="3:34" ht="15.75" customHeight="1">
      <c r="C903" s="456"/>
      <c r="D903" s="459"/>
      <c r="E903" s="459"/>
      <c r="F903" s="8"/>
      <c r="G903" s="394"/>
      <c r="H903" s="394"/>
      <c r="I903" s="497"/>
      <c r="J903" s="497"/>
      <c r="K903" s="394"/>
      <c r="L903" s="497"/>
      <c r="M903" s="497"/>
      <c r="N903" s="394"/>
      <c r="O903" s="394"/>
      <c r="P903" s="394"/>
      <c r="Q903" s="394"/>
      <c r="R903" s="394"/>
      <c r="S903" s="394"/>
      <c r="T903" s="394"/>
      <c r="U903" s="394"/>
      <c r="V903" s="394"/>
      <c r="W903" s="394"/>
      <c r="X903" s="394"/>
      <c r="Y903" s="23"/>
      <c r="Z903" s="23"/>
      <c r="AA903" s="23"/>
      <c r="AB903" s="23"/>
      <c r="AC903" s="23"/>
      <c r="AD903" s="23"/>
      <c r="AE903" s="23"/>
      <c r="AF903" s="23"/>
      <c r="AG903" s="23"/>
      <c r="AH903" s="23"/>
    </row>
    <row r="904" spans="3:34" ht="15.75" customHeight="1">
      <c r="C904" s="456"/>
      <c r="D904" s="459"/>
      <c r="E904" s="459"/>
      <c r="F904" s="8"/>
      <c r="G904" s="394"/>
      <c r="H904" s="394"/>
      <c r="I904" s="497"/>
      <c r="J904" s="497"/>
      <c r="K904" s="394"/>
      <c r="L904" s="497"/>
      <c r="M904" s="497"/>
      <c r="N904" s="394"/>
      <c r="O904" s="394"/>
      <c r="P904" s="394"/>
      <c r="Q904" s="394"/>
      <c r="R904" s="394"/>
      <c r="S904" s="394"/>
      <c r="T904" s="394"/>
      <c r="U904" s="394"/>
      <c r="V904" s="394"/>
      <c r="W904" s="394"/>
      <c r="X904" s="394"/>
      <c r="Y904" s="23"/>
      <c r="Z904" s="23"/>
      <c r="AA904" s="23"/>
      <c r="AB904" s="23"/>
      <c r="AC904" s="23"/>
      <c r="AD904" s="23"/>
      <c r="AE904" s="23"/>
      <c r="AF904" s="23"/>
      <c r="AG904" s="23"/>
      <c r="AH904" s="23"/>
    </row>
    <row r="905" spans="3:34" ht="15.75" customHeight="1">
      <c r="C905" s="456"/>
      <c r="D905" s="459"/>
      <c r="E905" s="459"/>
      <c r="F905" s="8"/>
      <c r="G905" s="394"/>
      <c r="H905" s="394"/>
      <c r="I905" s="497"/>
      <c r="J905" s="497"/>
      <c r="K905" s="394"/>
      <c r="L905" s="497"/>
      <c r="M905" s="497"/>
      <c r="N905" s="394"/>
      <c r="O905" s="394"/>
      <c r="P905" s="394"/>
      <c r="Q905" s="394"/>
      <c r="R905" s="394"/>
      <c r="S905" s="394"/>
      <c r="T905" s="394"/>
      <c r="U905" s="394"/>
      <c r="V905" s="394"/>
      <c r="W905" s="394"/>
      <c r="X905" s="394"/>
      <c r="Y905" s="23"/>
      <c r="Z905" s="23"/>
      <c r="AA905" s="23"/>
      <c r="AB905" s="23"/>
      <c r="AC905" s="23"/>
      <c r="AD905" s="23"/>
      <c r="AE905" s="23"/>
      <c r="AF905" s="23"/>
      <c r="AG905" s="23"/>
      <c r="AH905" s="23"/>
    </row>
    <row r="906" spans="3:34" ht="15.75" customHeight="1">
      <c r="C906" s="456"/>
      <c r="D906" s="459"/>
      <c r="E906" s="459"/>
      <c r="F906" s="8"/>
      <c r="G906" s="394"/>
      <c r="H906" s="394"/>
      <c r="I906" s="497"/>
      <c r="J906" s="497"/>
      <c r="K906" s="394"/>
      <c r="L906" s="497"/>
      <c r="M906" s="497"/>
      <c r="N906" s="394"/>
      <c r="O906" s="394"/>
      <c r="P906" s="394"/>
      <c r="Q906" s="394"/>
      <c r="R906" s="394"/>
      <c r="S906" s="394"/>
      <c r="T906" s="394"/>
      <c r="U906" s="394"/>
      <c r="V906" s="394"/>
      <c r="W906" s="394"/>
      <c r="X906" s="394"/>
      <c r="Y906" s="23"/>
      <c r="Z906" s="23"/>
      <c r="AA906" s="23"/>
      <c r="AB906" s="23"/>
      <c r="AC906" s="23"/>
      <c r="AD906" s="23"/>
      <c r="AE906" s="23"/>
      <c r="AF906" s="23"/>
      <c r="AG906" s="23"/>
      <c r="AH906" s="23"/>
    </row>
    <row r="907" spans="3:34" ht="15.75" customHeight="1">
      <c r="C907" s="456"/>
      <c r="D907" s="459"/>
      <c r="E907" s="459"/>
      <c r="F907" s="8"/>
      <c r="G907" s="394"/>
      <c r="H907" s="394"/>
      <c r="I907" s="497"/>
      <c r="J907" s="497"/>
      <c r="K907" s="394"/>
      <c r="L907" s="497"/>
      <c r="M907" s="497"/>
      <c r="N907" s="394"/>
      <c r="O907" s="394"/>
      <c r="P907" s="394"/>
      <c r="Q907" s="394"/>
      <c r="R907" s="394"/>
      <c r="S907" s="394"/>
      <c r="T907" s="394"/>
      <c r="U907" s="394"/>
      <c r="V907" s="394"/>
      <c r="W907" s="394"/>
      <c r="X907" s="394"/>
      <c r="Y907" s="23"/>
      <c r="Z907" s="23"/>
      <c r="AA907" s="23"/>
      <c r="AB907" s="23"/>
      <c r="AC907" s="23"/>
      <c r="AD907" s="23"/>
      <c r="AE907" s="23"/>
      <c r="AF907" s="23"/>
      <c r="AG907" s="23"/>
      <c r="AH907" s="23"/>
    </row>
    <row r="908" spans="3:34" ht="15.75" customHeight="1">
      <c r="C908" s="456"/>
      <c r="D908" s="459"/>
      <c r="E908" s="459"/>
      <c r="F908" s="8"/>
      <c r="G908" s="394"/>
      <c r="H908" s="394"/>
      <c r="I908" s="497"/>
      <c r="J908" s="497"/>
      <c r="K908" s="394"/>
      <c r="L908" s="497"/>
      <c r="M908" s="497"/>
      <c r="N908" s="394"/>
      <c r="O908" s="394"/>
      <c r="P908" s="394"/>
      <c r="Q908" s="394"/>
      <c r="R908" s="394"/>
      <c r="S908" s="394"/>
      <c r="T908" s="394"/>
      <c r="U908" s="394"/>
      <c r="V908" s="394"/>
      <c r="W908" s="394"/>
      <c r="X908" s="394"/>
      <c r="Y908" s="23"/>
      <c r="Z908" s="23"/>
      <c r="AA908" s="23"/>
      <c r="AB908" s="23"/>
      <c r="AC908" s="23"/>
      <c r="AD908" s="23"/>
      <c r="AE908" s="23"/>
      <c r="AF908" s="23"/>
      <c r="AG908" s="23"/>
      <c r="AH908" s="23"/>
    </row>
    <row r="909" spans="3:34" ht="15.75" customHeight="1">
      <c r="C909" s="456"/>
      <c r="D909" s="459"/>
      <c r="E909" s="459"/>
      <c r="F909" s="8"/>
      <c r="G909" s="394"/>
      <c r="H909" s="394"/>
      <c r="I909" s="497"/>
      <c r="J909" s="497"/>
      <c r="K909" s="394"/>
      <c r="L909" s="497"/>
      <c r="M909" s="497"/>
      <c r="N909" s="394"/>
      <c r="O909" s="394"/>
      <c r="P909" s="394"/>
      <c r="Q909" s="394"/>
      <c r="R909" s="394"/>
      <c r="S909" s="394"/>
      <c r="T909" s="394"/>
      <c r="U909" s="394"/>
      <c r="V909" s="394"/>
      <c r="W909" s="394"/>
      <c r="X909" s="394"/>
      <c r="Y909" s="23"/>
      <c r="Z909" s="23"/>
      <c r="AA909" s="23"/>
      <c r="AB909" s="23"/>
      <c r="AC909" s="23"/>
      <c r="AD909" s="23"/>
      <c r="AE909" s="23"/>
      <c r="AF909" s="23"/>
      <c r="AG909" s="23"/>
      <c r="AH909" s="23"/>
    </row>
    <row r="910" spans="3:34" ht="15.75" customHeight="1">
      <c r="C910" s="456"/>
      <c r="D910" s="459"/>
      <c r="E910" s="459"/>
      <c r="F910" s="8"/>
      <c r="G910" s="394"/>
      <c r="H910" s="394"/>
      <c r="I910" s="497"/>
      <c r="J910" s="497"/>
      <c r="K910" s="394"/>
      <c r="L910" s="497"/>
      <c r="M910" s="497"/>
      <c r="N910" s="394"/>
      <c r="O910" s="394"/>
      <c r="P910" s="394"/>
      <c r="Q910" s="394"/>
      <c r="R910" s="394"/>
      <c r="S910" s="394"/>
      <c r="T910" s="394"/>
      <c r="U910" s="394"/>
      <c r="V910" s="394"/>
      <c r="W910" s="394"/>
      <c r="X910" s="394"/>
      <c r="Y910" s="23"/>
      <c r="Z910" s="23"/>
      <c r="AA910" s="23"/>
      <c r="AB910" s="23"/>
      <c r="AC910" s="23"/>
      <c r="AD910" s="23"/>
      <c r="AE910" s="23"/>
      <c r="AF910" s="23"/>
      <c r="AG910" s="23"/>
      <c r="AH910" s="23"/>
    </row>
    <row r="911" spans="3:34" ht="15.75" customHeight="1">
      <c r="C911" s="456"/>
      <c r="D911" s="459"/>
      <c r="E911" s="459"/>
      <c r="F911" s="8"/>
      <c r="G911" s="394"/>
      <c r="H911" s="394"/>
      <c r="I911" s="497"/>
      <c r="J911" s="497"/>
      <c r="K911" s="394"/>
      <c r="L911" s="497"/>
      <c r="M911" s="497"/>
      <c r="N911" s="394"/>
      <c r="O911" s="394"/>
      <c r="P911" s="394"/>
      <c r="Q911" s="394"/>
      <c r="R911" s="394"/>
      <c r="S911" s="394"/>
      <c r="T911" s="394"/>
      <c r="U911" s="394"/>
      <c r="V911" s="394"/>
      <c r="W911" s="394"/>
      <c r="X911" s="394"/>
      <c r="Y911" s="23"/>
      <c r="Z911" s="23"/>
      <c r="AA911" s="23"/>
      <c r="AB911" s="23"/>
      <c r="AC911" s="23"/>
      <c r="AD911" s="23"/>
      <c r="AE911" s="23"/>
      <c r="AF911" s="23"/>
      <c r="AG911" s="23"/>
      <c r="AH911" s="23"/>
    </row>
    <row r="912" spans="3:34" ht="15.75" customHeight="1">
      <c r="C912" s="456"/>
      <c r="D912" s="459"/>
      <c r="E912" s="459"/>
      <c r="F912" s="8"/>
      <c r="G912" s="394"/>
      <c r="H912" s="394"/>
      <c r="I912" s="497"/>
      <c r="J912" s="497"/>
      <c r="K912" s="394"/>
      <c r="L912" s="497"/>
      <c r="M912" s="497"/>
      <c r="N912" s="394"/>
      <c r="O912" s="394"/>
      <c r="P912" s="394"/>
      <c r="Q912" s="394"/>
      <c r="R912" s="394"/>
      <c r="S912" s="394"/>
      <c r="T912" s="394"/>
      <c r="U912" s="394"/>
      <c r="V912" s="394"/>
      <c r="W912" s="394"/>
      <c r="X912" s="394"/>
      <c r="Y912" s="23"/>
      <c r="Z912" s="23"/>
      <c r="AA912" s="23"/>
      <c r="AB912" s="23"/>
      <c r="AC912" s="23"/>
      <c r="AD912" s="23"/>
      <c r="AE912" s="23"/>
      <c r="AF912" s="23"/>
      <c r="AG912" s="23"/>
      <c r="AH912" s="23"/>
    </row>
    <row r="913" spans="3:34" ht="15.75" customHeight="1">
      <c r="C913" s="456"/>
      <c r="D913" s="459"/>
      <c r="E913" s="459"/>
      <c r="F913" s="8"/>
      <c r="G913" s="394"/>
      <c r="H913" s="394"/>
      <c r="I913" s="497"/>
      <c r="J913" s="497"/>
      <c r="K913" s="394"/>
      <c r="L913" s="497"/>
      <c r="M913" s="497"/>
      <c r="N913" s="394"/>
      <c r="O913" s="394"/>
      <c r="P913" s="394"/>
      <c r="Q913" s="394"/>
      <c r="R913" s="394"/>
      <c r="S913" s="394"/>
      <c r="T913" s="394"/>
      <c r="U913" s="394"/>
      <c r="V913" s="394"/>
      <c r="W913" s="394"/>
      <c r="X913" s="394"/>
      <c r="Y913" s="23"/>
      <c r="Z913" s="23"/>
      <c r="AA913" s="23"/>
      <c r="AB913" s="23"/>
      <c r="AC913" s="23"/>
      <c r="AD913" s="23"/>
      <c r="AE913" s="23"/>
      <c r="AF913" s="23"/>
      <c r="AG913" s="23"/>
      <c r="AH913" s="23"/>
    </row>
    <row r="914" spans="3:34" ht="15.75" customHeight="1">
      <c r="C914" s="456"/>
      <c r="D914" s="459"/>
      <c r="E914" s="459"/>
      <c r="F914" s="8"/>
      <c r="G914" s="394"/>
      <c r="H914" s="394"/>
      <c r="I914" s="497"/>
      <c r="J914" s="497"/>
      <c r="K914" s="394"/>
      <c r="L914" s="497"/>
      <c r="M914" s="497"/>
      <c r="N914" s="394"/>
      <c r="O914" s="394"/>
      <c r="P914" s="394"/>
      <c r="Q914" s="394"/>
      <c r="R914" s="394"/>
      <c r="S914" s="394"/>
      <c r="T914" s="394"/>
      <c r="U914" s="394"/>
      <c r="V914" s="394"/>
      <c r="W914" s="394"/>
      <c r="X914" s="394"/>
      <c r="Y914" s="23"/>
      <c r="Z914" s="23"/>
      <c r="AA914" s="23"/>
      <c r="AB914" s="23"/>
      <c r="AC914" s="23"/>
      <c r="AD914" s="23"/>
      <c r="AE914" s="23"/>
      <c r="AF914" s="23"/>
      <c r="AG914" s="23"/>
      <c r="AH914" s="23"/>
    </row>
    <row r="915" spans="3:34" ht="15.75" customHeight="1">
      <c r="C915" s="456"/>
      <c r="D915" s="459"/>
      <c r="E915" s="459"/>
      <c r="F915" s="8"/>
      <c r="G915" s="394"/>
      <c r="H915" s="394"/>
      <c r="I915" s="497"/>
      <c r="J915" s="497"/>
      <c r="K915" s="394"/>
      <c r="L915" s="497"/>
      <c r="M915" s="497"/>
      <c r="N915" s="394"/>
      <c r="O915" s="394"/>
      <c r="P915" s="394"/>
      <c r="Q915" s="394"/>
      <c r="R915" s="394"/>
      <c r="S915" s="394"/>
      <c r="T915" s="394"/>
      <c r="U915" s="394"/>
      <c r="V915" s="394"/>
      <c r="W915" s="394"/>
      <c r="X915" s="394"/>
      <c r="Y915" s="23"/>
      <c r="Z915" s="23"/>
      <c r="AA915" s="23"/>
      <c r="AB915" s="23"/>
      <c r="AC915" s="23"/>
      <c r="AD915" s="23"/>
      <c r="AE915" s="23"/>
      <c r="AF915" s="23"/>
      <c r="AG915" s="23"/>
      <c r="AH915" s="23"/>
    </row>
    <row r="916" spans="3:34" ht="15.75" customHeight="1">
      <c r="C916" s="456"/>
      <c r="D916" s="459"/>
      <c r="E916" s="459"/>
      <c r="F916" s="8"/>
      <c r="G916" s="394"/>
      <c r="H916" s="394"/>
      <c r="I916" s="497"/>
      <c r="J916" s="497"/>
      <c r="K916" s="394"/>
      <c r="L916" s="497"/>
      <c r="M916" s="497"/>
      <c r="N916" s="394"/>
      <c r="O916" s="394"/>
      <c r="P916" s="394"/>
      <c r="Q916" s="394"/>
      <c r="R916" s="394"/>
      <c r="S916" s="394"/>
      <c r="T916" s="394"/>
      <c r="U916" s="394"/>
      <c r="V916" s="394"/>
      <c r="W916" s="394"/>
      <c r="X916" s="394"/>
      <c r="Y916" s="23"/>
      <c r="Z916" s="23"/>
      <c r="AA916" s="23"/>
      <c r="AB916" s="23"/>
      <c r="AC916" s="23"/>
      <c r="AD916" s="23"/>
      <c r="AE916" s="23"/>
      <c r="AF916" s="23"/>
      <c r="AG916" s="23"/>
      <c r="AH916" s="23"/>
    </row>
    <row r="917" spans="3:34" ht="15.75" customHeight="1">
      <c r="C917" s="456"/>
      <c r="D917" s="459"/>
      <c r="E917" s="459"/>
      <c r="F917" s="8"/>
      <c r="G917" s="394"/>
      <c r="H917" s="394"/>
      <c r="I917" s="497"/>
      <c r="J917" s="497"/>
      <c r="K917" s="394"/>
      <c r="L917" s="497"/>
      <c r="M917" s="497"/>
      <c r="N917" s="394"/>
      <c r="O917" s="394"/>
      <c r="P917" s="394"/>
      <c r="Q917" s="394"/>
      <c r="R917" s="394"/>
      <c r="S917" s="394"/>
      <c r="T917" s="394"/>
      <c r="U917" s="394"/>
      <c r="V917" s="394"/>
      <c r="W917" s="394"/>
      <c r="X917" s="394"/>
      <c r="Y917" s="23"/>
      <c r="Z917" s="23"/>
      <c r="AA917" s="23"/>
      <c r="AB917" s="23"/>
      <c r="AC917" s="23"/>
      <c r="AD917" s="23"/>
      <c r="AE917" s="23"/>
      <c r="AF917" s="23"/>
      <c r="AG917" s="23"/>
      <c r="AH917" s="23"/>
    </row>
    <row r="918" spans="3:34" ht="15.75" customHeight="1">
      <c r="C918" s="456"/>
      <c r="D918" s="459"/>
      <c r="E918" s="459"/>
      <c r="F918" s="8"/>
      <c r="G918" s="394"/>
      <c r="H918" s="394"/>
      <c r="I918" s="497"/>
      <c r="J918" s="497"/>
      <c r="K918" s="394"/>
      <c r="L918" s="497"/>
      <c r="M918" s="497"/>
      <c r="N918" s="394"/>
      <c r="O918" s="394"/>
      <c r="P918" s="394"/>
      <c r="Q918" s="394"/>
      <c r="R918" s="394"/>
      <c r="S918" s="394"/>
      <c r="T918" s="394"/>
      <c r="U918" s="394"/>
      <c r="V918" s="394"/>
      <c r="W918" s="394"/>
      <c r="X918" s="394"/>
      <c r="Y918" s="23"/>
      <c r="Z918" s="23"/>
      <c r="AA918" s="23"/>
      <c r="AB918" s="23"/>
      <c r="AC918" s="23"/>
      <c r="AD918" s="23"/>
      <c r="AE918" s="23"/>
      <c r="AF918" s="23"/>
      <c r="AG918" s="23"/>
      <c r="AH918" s="23"/>
    </row>
    <row r="919" spans="3:34" ht="15.75" customHeight="1">
      <c r="C919" s="456"/>
      <c r="D919" s="459"/>
      <c r="E919" s="459"/>
      <c r="F919" s="8"/>
      <c r="G919" s="394"/>
      <c r="H919" s="394"/>
      <c r="I919" s="497"/>
      <c r="J919" s="497"/>
      <c r="K919" s="394"/>
      <c r="L919" s="497"/>
      <c r="M919" s="497"/>
      <c r="N919" s="394"/>
      <c r="O919" s="394"/>
      <c r="P919" s="394"/>
      <c r="Q919" s="394"/>
      <c r="R919" s="394"/>
      <c r="S919" s="394"/>
      <c r="T919" s="394"/>
      <c r="U919" s="394"/>
      <c r="V919" s="394"/>
      <c r="W919" s="394"/>
      <c r="X919" s="394"/>
      <c r="Y919" s="23"/>
      <c r="Z919" s="23"/>
      <c r="AA919" s="23"/>
      <c r="AB919" s="23"/>
      <c r="AC919" s="23"/>
      <c r="AD919" s="23"/>
      <c r="AE919" s="23"/>
      <c r="AF919" s="23"/>
      <c r="AG919" s="23"/>
      <c r="AH919" s="23"/>
    </row>
    <row r="920" spans="3:34" ht="15.75" customHeight="1">
      <c r="C920" s="456"/>
      <c r="D920" s="459"/>
      <c r="E920" s="459"/>
      <c r="F920" s="8"/>
      <c r="G920" s="394"/>
      <c r="H920" s="394"/>
      <c r="I920" s="497"/>
      <c r="J920" s="497"/>
      <c r="K920" s="394"/>
      <c r="L920" s="497"/>
      <c r="M920" s="497"/>
      <c r="N920" s="394"/>
      <c r="O920" s="394"/>
      <c r="P920" s="394"/>
      <c r="Q920" s="394"/>
      <c r="R920" s="394"/>
      <c r="S920" s="394"/>
      <c r="T920" s="394"/>
      <c r="U920" s="394"/>
      <c r="V920" s="394"/>
      <c r="W920" s="394"/>
      <c r="X920" s="394"/>
      <c r="Y920" s="23"/>
      <c r="Z920" s="23"/>
      <c r="AA920" s="23"/>
      <c r="AB920" s="23"/>
      <c r="AC920" s="23"/>
      <c r="AD920" s="23"/>
      <c r="AE920" s="23"/>
      <c r="AF920" s="23"/>
      <c r="AG920" s="23"/>
      <c r="AH920" s="23"/>
    </row>
    <row r="921" spans="3:34" ht="15.75" customHeight="1">
      <c r="C921" s="456"/>
      <c r="D921" s="459"/>
      <c r="E921" s="459"/>
      <c r="F921" s="8"/>
      <c r="G921" s="394"/>
      <c r="H921" s="394"/>
      <c r="I921" s="497"/>
      <c r="J921" s="497"/>
      <c r="K921" s="394"/>
      <c r="L921" s="497"/>
      <c r="M921" s="497"/>
      <c r="N921" s="394"/>
      <c r="O921" s="394"/>
      <c r="P921" s="394"/>
      <c r="Q921" s="394"/>
      <c r="R921" s="394"/>
      <c r="S921" s="394"/>
      <c r="T921" s="394"/>
      <c r="U921" s="394"/>
      <c r="V921" s="394"/>
      <c r="W921" s="394"/>
      <c r="X921" s="394"/>
      <c r="Y921" s="23"/>
      <c r="Z921" s="23"/>
      <c r="AA921" s="23"/>
      <c r="AB921" s="23"/>
      <c r="AC921" s="23"/>
      <c r="AD921" s="23"/>
      <c r="AE921" s="23"/>
      <c r="AF921" s="23"/>
      <c r="AG921" s="23"/>
      <c r="AH921" s="23"/>
    </row>
    <row r="922" spans="3:34" ht="15.75" customHeight="1">
      <c r="C922" s="456"/>
      <c r="D922" s="459"/>
      <c r="E922" s="459"/>
      <c r="F922" s="8"/>
      <c r="G922" s="394"/>
      <c r="H922" s="394"/>
      <c r="I922" s="497"/>
      <c r="J922" s="497"/>
      <c r="K922" s="394"/>
      <c r="L922" s="497"/>
      <c r="M922" s="497"/>
      <c r="N922" s="394"/>
      <c r="O922" s="394"/>
      <c r="P922" s="394"/>
      <c r="Q922" s="394"/>
      <c r="R922" s="394"/>
      <c r="S922" s="394"/>
      <c r="T922" s="394"/>
      <c r="U922" s="394"/>
      <c r="V922" s="394"/>
      <c r="W922" s="394"/>
      <c r="X922" s="394"/>
      <c r="Y922" s="23"/>
      <c r="Z922" s="23"/>
      <c r="AA922" s="23"/>
      <c r="AB922" s="23"/>
      <c r="AC922" s="23"/>
      <c r="AD922" s="23"/>
      <c r="AE922" s="23"/>
      <c r="AF922" s="23"/>
      <c r="AG922" s="23"/>
      <c r="AH922" s="23"/>
    </row>
    <row r="923" spans="3:34" ht="15.75" customHeight="1">
      <c r="C923" s="456"/>
      <c r="D923" s="459"/>
      <c r="E923" s="459"/>
      <c r="F923" s="8"/>
      <c r="G923" s="394"/>
      <c r="H923" s="394"/>
      <c r="I923" s="497"/>
      <c r="J923" s="497"/>
      <c r="K923" s="394"/>
      <c r="L923" s="497"/>
      <c r="M923" s="497"/>
      <c r="N923" s="394"/>
      <c r="O923" s="394"/>
      <c r="P923" s="394"/>
      <c r="Q923" s="394"/>
      <c r="R923" s="394"/>
      <c r="S923" s="394"/>
      <c r="T923" s="394"/>
      <c r="U923" s="394"/>
      <c r="V923" s="394"/>
      <c r="W923" s="394"/>
      <c r="X923" s="394"/>
      <c r="Y923" s="23"/>
      <c r="Z923" s="23"/>
      <c r="AA923" s="23"/>
      <c r="AB923" s="23"/>
      <c r="AC923" s="23"/>
      <c r="AD923" s="23"/>
      <c r="AE923" s="23"/>
      <c r="AF923" s="23"/>
      <c r="AG923" s="23"/>
      <c r="AH923" s="23"/>
    </row>
    <row r="924" spans="3:34" ht="15.75" customHeight="1">
      <c r="C924" s="456"/>
      <c r="D924" s="459"/>
      <c r="E924" s="459"/>
      <c r="F924" s="8"/>
      <c r="G924" s="394"/>
      <c r="H924" s="394"/>
      <c r="I924" s="497"/>
      <c r="J924" s="497"/>
      <c r="K924" s="394"/>
      <c r="L924" s="497"/>
      <c r="M924" s="497"/>
      <c r="N924" s="394"/>
      <c r="O924" s="394"/>
      <c r="P924" s="394"/>
      <c r="Q924" s="394"/>
      <c r="R924" s="394"/>
      <c r="S924" s="394"/>
      <c r="T924" s="394"/>
      <c r="U924" s="394"/>
      <c r="V924" s="394"/>
      <c r="W924" s="394"/>
      <c r="X924" s="394"/>
      <c r="Y924" s="23"/>
      <c r="Z924" s="23"/>
      <c r="AA924" s="23"/>
      <c r="AB924" s="23"/>
      <c r="AC924" s="23"/>
      <c r="AD924" s="23"/>
      <c r="AE924" s="23"/>
      <c r="AF924" s="23"/>
      <c r="AG924" s="23"/>
      <c r="AH924" s="23"/>
    </row>
    <row r="925" spans="3:34" ht="15.75" customHeight="1">
      <c r="C925" s="456"/>
      <c r="D925" s="459"/>
      <c r="E925" s="459"/>
      <c r="F925" s="8"/>
      <c r="G925" s="394"/>
      <c r="H925" s="394"/>
      <c r="I925" s="497"/>
      <c r="J925" s="497"/>
      <c r="K925" s="394"/>
      <c r="L925" s="497"/>
      <c r="M925" s="497"/>
      <c r="N925" s="394"/>
      <c r="O925" s="394"/>
      <c r="P925" s="394"/>
      <c r="Q925" s="394"/>
      <c r="R925" s="394"/>
      <c r="S925" s="394"/>
      <c r="T925" s="394"/>
      <c r="U925" s="394"/>
      <c r="V925" s="394"/>
      <c r="W925" s="394"/>
      <c r="X925" s="394"/>
      <c r="Y925" s="23"/>
      <c r="Z925" s="23"/>
      <c r="AA925" s="23"/>
      <c r="AB925" s="23"/>
      <c r="AC925" s="23"/>
      <c r="AD925" s="23"/>
      <c r="AE925" s="23"/>
      <c r="AF925" s="23"/>
      <c r="AG925" s="23"/>
      <c r="AH925" s="23"/>
    </row>
    <row r="926" spans="3:34" ht="15.75" customHeight="1">
      <c r="C926" s="456"/>
      <c r="D926" s="459"/>
      <c r="E926" s="459"/>
      <c r="F926" s="8"/>
      <c r="G926" s="394"/>
      <c r="H926" s="394"/>
      <c r="I926" s="497"/>
      <c r="J926" s="497"/>
      <c r="K926" s="394"/>
      <c r="L926" s="497"/>
      <c r="M926" s="497"/>
      <c r="N926" s="394"/>
      <c r="O926" s="394"/>
      <c r="P926" s="394"/>
      <c r="Q926" s="394"/>
      <c r="R926" s="394"/>
      <c r="S926" s="394"/>
      <c r="T926" s="394"/>
      <c r="U926" s="394"/>
      <c r="V926" s="394"/>
      <c r="W926" s="394"/>
      <c r="X926" s="394"/>
      <c r="Y926" s="23"/>
      <c r="Z926" s="23"/>
      <c r="AA926" s="23"/>
      <c r="AB926" s="23"/>
      <c r="AC926" s="23"/>
      <c r="AD926" s="23"/>
      <c r="AE926" s="23"/>
      <c r="AF926" s="23"/>
      <c r="AG926" s="23"/>
      <c r="AH926" s="23"/>
    </row>
    <row r="927" spans="3:34" ht="15.75" customHeight="1">
      <c r="C927" s="456"/>
      <c r="D927" s="459"/>
      <c r="E927" s="459"/>
      <c r="F927" s="8"/>
      <c r="G927" s="394"/>
      <c r="H927" s="394"/>
      <c r="I927" s="497"/>
      <c r="J927" s="497"/>
      <c r="K927" s="394"/>
      <c r="L927" s="497"/>
      <c r="M927" s="497"/>
      <c r="N927" s="394"/>
      <c r="O927" s="394"/>
      <c r="P927" s="394"/>
      <c r="Q927" s="394"/>
      <c r="R927" s="394"/>
      <c r="S927" s="394"/>
      <c r="T927" s="394"/>
      <c r="U927" s="394"/>
      <c r="V927" s="394"/>
      <c r="W927" s="394"/>
      <c r="X927" s="394"/>
      <c r="Y927" s="23"/>
      <c r="Z927" s="23"/>
      <c r="AA927" s="23"/>
      <c r="AB927" s="23"/>
      <c r="AC927" s="23"/>
      <c r="AD927" s="23"/>
      <c r="AE927" s="23"/>
      <c r="AF927" s="23"/>
      <c r="AG927" s="23"/>
      <c r="AH927" s="23"/>
    </row>
    <row r="928" spans="3:34" ht="15.75" customHeight="1">
      <c r="C928" s="456"/>
      <c r="D928" s="459"/>
      <c r="E928" s="459"/>
      <c r="F928" s="8"/>
      <c r="G928" s="394"/>
      <c r="H928" s="394"/>
      <c r="I928" s="497"/>
      <c r="J928" s="497"/>
      <c r="K928" s="394"/>
      <c r="L928" s="497"/>
      <c r="M928" s="497"/>
      <c r="N928" s="394"/>
      <c r="O928" s="394"/>
      <c r="P928" s="394"/>
      <c r="Q928" s="394"/>
      <c r="R928" s="394"/>
      <c r="S928" s="394"/>
      <c r="T928" s="394"/>
      <c r="U928" s="394"/>
      <c r="V928" s="394"/>
      <c r="W928" s="394"/>
      <c r="X928" s="394"/>
      <c r="Y928" s="23"/>
      <c r="Z928" s="23"/>
      <c r="AA928" s="23"/>
      <c r="AB928" s="23"/>
      <c r="AC928" s="23"/>
      <c r="AD928" s="23"/>
      <c r="AE928" s="23"/>
      <c r="AF928" s="23"/>
      <c r="AG928" s="23"/>
      <c r="AH928" s="23"/>
    </row>
    <row r="929" spans="3:34" ht="15.75" customHeight="1">
      <c r="C929" s="456"/>
      <c r="D929" s="459"/>
      <c r="E929" s="459"/>
      <c r="F929" s="8"/>
      <c r="G929" s="394"/>
      <c r="H929" s="394"/>
      <c r="I929" s="497"/>
      <c r="J929" s="497"/>
      <c r="K929" s="394"/>
      <c r="L929" s="497"/>
      <c r="M929" s="497"/>
      <c r="N929" s="394"/>
      <c r="O929" s="394"/>
      <c r="P929" s="394"/>
      <c r="Q929" s="394"/>
      <c r="R929" s="394"/>
      <c r="S929" s="394"/>
      <c r="T929" s="394"/>
      <c r="U929" s="394"/>
      <c r="V929" s="394"/>
      <c r="W929" s="394"/>
      <c r="X929" s="394"/>
      <c r="Y929" s="23"/>
      <c r="Z929" s="23"/>
      <c r="AA929" s="23"/>
      <c r="AB929" s="23"/>
      <c r="AC929" s="23"/>
      <c r="AD929" s="23"/>
      <c r="AE929" s="23"/>
      <c r="AF929" s="23"/>
      <c r="AG929" s="23"/>
      <c r="AH929" s="23"/>
    </row>
    <row r="930" spans="3:34" ht="15.75" customHeight="1">
      <c r="C930" s="456"/>
      <c r="D930" s="459"/>
      <c r="E930" s="459"/>
      <c r="F930" s="8"/>
      <c r="G930" s="394"/>
      <c r="H930" s="394"/>
      <c r="I930" s="497"/>
      <c r="J930" s="497"/>
      <c r="K930" s="394"/>
      <c r="L930" s="497"/>
      <c r="M930" s="497"/>
      <c r="N930" s="394"/>
      <c r="O930" s="394"/>
      <c r="P930" s="394"/>
      <c r="Q930" s="394"/>
      <c r="R930" s="394"/>
      <c r="S930" s="394"/>
      <c r="T930" s="394"/>
      <c r="U930" s="394"/>
      <c r="V930" s="394"/>
      <c r="W930" s="394"/>
      <c r="X930" s="394"/>
      <c r="Y930" s="23"/>
      <c r="Z930" s="23"/>
      <c r="AA930" s="23"/>
      <c r="AB930" s="23"/>
      <c r="AC930" s="23"/>
      <c r="AD930" s="23"/>
      <c r="AE930" s="23"/>
      <c r="AF930" s="23"/>
      <c r="AG930" s="23"/>
      <c r="AH930" s="23"/>
    </row>
    <row r="931" spans="3:34" ht="15.75" customHeight="1">
      <c r="C931" s="456"/>
      <c r="D931" s="459"/>
      <c r="E931" s="459"/>
      <c r="F931" s="8"/>
      <c r="G931" s="394"/>
      <c r="H931" s="394"/>
      <c r="I931" s="497"/>
      <c r="J931" s="497"/>
      <c r="K931" s="394"/>
      <c r="L931" s="497"/>
      <c r="M931" s="497"/>
      <c r="N931" s="394"/>
      <c r="O931" s="394"/>
      <c r="P931" s="394"/>
      <c r="Q931" s="394"/>
      <c r="R931" s="394"/>
      <c r="S931" s="394"/>
      <c r="T931" s="394"/>
      <c r="U931" s="394"/>
      <c r="V931" s="394"/>
      <c r="W931" s="394"/>
      <c r="X931" s="394"/>
      <c r="Y931" s="23"/>
      <c r="Z931" s="23"/>
      <c r="AA931" s="23"/>
      <c r="AB931" s="23"/>
      <c r="AC931" s="23"/>
      <c r="AD931" s="23"/>
      <c r="AE931" s="23"/>
      <c r="AF931" s="23"/>
      <c r="AG931" s="23"/>
      <c r="AH931" s="23"/>
    </row>
    <row r="932" spans="3:34" ht="15.75" customHeight="1">
      <c r="C932" s="456"/>
      <c r="D932" s="459"/>
      <c r="E932" s="459"/>
      <c r="F932" s="8"/>
      <c r="G932" s="394"/>
      <c r="H932" s="394"/>
      <c r="I932" s="497"/>
      <c r="J932" s="497"/>
      <c r="K932" s="394"/>
      <c r="L932" s="497"/>
      <c r="M932" s="497"/>
      <c r="N932" s="394"/>
      <c r="O932" s="394"/>
      <c r="P932" s="394"/>
      <c r="Q932" s="394"/>
      <c r="R932" s="394"/>
      <c r="S932" s="394"/>
      <c r="T932" s="394"/>
      <c r="U932" s="394"/>
      <c r="V932" s="394"/>
      <c r="W932" s="394"/>
      <c r="X932" s="394"/>
      <c r="Y932" s="23"/>
      <c r="Z932" s="23"/>
      <c r="AA932" s="23"/>
      <c r="AB932" s="23"/>
      <c r="AC932" s="23"/>
      <c r="AD932" s="23"/>
      <c r="AE932" s="23"/>
      <c r="AF932" s="23"/>
      <c r="AG932" s="23"/>
      <c r="AH932" s="23"/>
    </row>
    <row r="933" spans="3:34" ht="15.75" customHeight="1">
      <c r="C933" s="456"/>
      <c r="D933" s="459"/>
      <c r="E933" s="459"/>
      <c r="F933" s="8"/>
      <c r="G933" s="394"/>
      <c r="H933" s="394"/>
      <c r="I933" s="497"/>
      <c r="J933" s="497"/>
      <c r="K933" s="394"/>
      <c r="L933" s="497"/>
      <c r="M933" s="497"/>
      <c r="N933" s="394"/>
      <c r="O933" s="394"/>
      <c r="P933" s="394"/>
      <c r="Q933" s="394"/>
      <c r="R933" s="394"/>
      <c r="S933" s="394"/>
      <c r="T933" s="394"/>
      <c r="U933" s="394"/>
      <c r="V933" s="394"/>
      <c r="W933" s="394"/>
      <c r="X933" s="394"/>
      <c r="Y933" s="23"/>
      <c r="Z933" s="23"/>
      <c r="AA933" s="23"/>
      <c r="AB933" s="23"/>
      <c r="AC933" s="23"/>
      <c r="AD933" s="23"/>
      <c r="AE933" s="23"/>
      <c r="AF933" s="23"/>
      <c r="AG933" s="23"/>
      <c r="AH933" s="23"/>
    </row>
    <row r="934" spans="3:34" ht="15.75" customHeight="1">
      <c r="C934" s="456"/>
      <c r="D934" s="459"/>
      <c r="E934" s="459"/>
      <c r="F934" s="8"/>
      <c r="G934" s="394"/>
      <c r="H934" s="394"/>
      <c r="I934" s="497"/>
      <c r="J934" s="497"/>
      <c r="K934" s="394"/>
      <c r="L934" s="497"/>
      <c r="M934" s="497"/>
      <c r="N934" s="394"/>
      <c r="O934" s="394"/>
      <c r="P934" s="394"/>
      <c r="Q934" s="394"/>
      <c r="R934" s="394"/>
      <c r="S934" s="394"/>
      <c r="T934" s="394"/>
      <c r="U934" s="394"/>
      <c r="V934" s="394"/>
      <c r="W934" s="394"/>
      <c r="X934" s="394"/>
      <c r="Y934" s="23"/>
      <c r="Z934" s="23"/>
      <c r="AA934" s="23"/>
      <c r="AB934" s="23"/>
      <c r="AC934" s="23"/>
      <c r="AD934" s="23"/>
      <c r="AE934" s="23"/>
      <c r="AF934" s="23"/>
      <c r="AG934" s="23"/>
      <c r="AH934" s="23"/>
    </row>
    <row r="935" spans="3:34" ht="15.75" customHeight="1">
      <c r="C935" s="456"/>
      <c r="D935" s="459"/>
      <c r="E935" s="459"/>
      <c r="F935" s="8"/>
      <c r="G935" s="394"/>
      <c r="H935" s="394"/>
      <c r="I935" s="497"/>
      <c r="J935" s="497"/>
      <c r="K935" s="394"/>
      <c r="L935" s="497"/>
      <c r="M935" s="497"/>
      <c r="N935" s="394"/>
      <c r="O935" s="394"/>
      <c r="P935" s="394"/>
      <c r="Q935" s="394"/>
      <c r="R935" s="394"/>
      <c r="S935" s="394"/>
      <c r="T935" s="394"/>
      <c r="U935" s="394"/>
      <c r="V935" s="394"/>
      <c r="W935" s="394"/>
      <c r="X935" s="394"/>
      <c r="Y935" s="23"/>
      <c r="Z935" s="23"/>
      <c r="AA935" s="23"/>
      <c r="AB935" s="23"/>
      <c r="AC935" s="23"/>
      <c r="AD935" s="23"/>
      <c r="AE935" s="23"/>
      <c r="AF935" s="23"/>
      <c r="AG935" s="23"/>
      <c r="AH935" s="23"/>
    </row>
    <row r="936" spans="3:34" ht="15.75" customHeight="1">
      <c r="C936" s="456"/>
      <c r="D936" s="459"/>
      <c r="E936" s="459"/>
      <c r="F936" s="8"/>
      <c r="G936" s="394"/>
      <c r="H936" s="394"/>
      <c r="I936" s="497"/>
      <c r="J936" s="497"/>
      <c r="K936" s="394"/>
      <c r="L936" s="497"/>
      <c r="M936" s="497"/>
      <c r="N936" s="394"/>
      <c r="O936" s="394"/>
      <c r="P936" s="394"/>
      <c r="Q936" s="394"/>
      <c r="R936" s="394"/>
      <c r="S936" s="394"/>
      <c r="T936" s="394"/>
      <c r="U936" s="394"/>
      <c r="V936" s="394"/>
      <c r="W936" s="394"/>
      <c r="X936" s="394"/>
      <c r="Y936" s="23"/>
      <c r="Z936" s="23"/>
      <c r="AA936" s="23"/>
      <c r="AB936" s="23"/>
      <c r="AC936" s="23"/>
      <c r="AD936" s="23"/>
      <c r="AE936" s="23"/>
      <c r="AF936" s="23"/>
      <c r="AG936" s="23"/>
      <c r="AH936" s="23"/>
    </row>
    <row r="937" spans="3:34" ht="15.75" customHeight="1">
      <c r="C937" s="456"/>
      <c r="D937" s="459"/>
      <c r="E937" s="459"/>
      <c r="F937" s="8"/>
      <c r="G937" s="394"/>
      <c r="H937" s="394"/>
      <c r="I937" s="497"/>
      <c r="J937" s="497"/>
      <c r="K937" s="394"/>
      <c r="L937" s="497"/>
      <c r="M937" s="497"/>
      <c r="N937" s="394"/>
      <c r="O937" s="394"/>
      <c r="P937" s="394"/>
      <c r="Q937" s="394"/>
      <c r="R937" s="394"/>
      <c r="S937" s="394"/>
      <c r="T937" s="394"/>
      <c r="U937" s="394"/>
      <c r="V937" s="394"/>
      <c r="W937" s="394"/>
      <c r="X937" s="394"/>
      <c r="Y937" s="23"/>
      <c r="Z937" s="23"/>
      <c r="AA937" s="23"/>
      <c r="AB937" s="23"/>
      <c r="AC937" s="23"/>
      <c r="AD937" s="23"/>
      <c r="AE937" s="23"/>
      <c r="AF937" s="23"/>
      <c r="AG937" s="23"/>
      <c r="AH937" s="23"/>
    </row>
    <row r="938" spans="3:34" ht="15.75" customHeight="1">
      <c r="C938" s="456"/>
      <c r="D938" s="459"/>
      <c r="E938" s="459"/>
      <c r="F938" s="8"/>
      <c r="G938" s="394"/>
      <c r="H938" s="394"/>
      <c r="I938" s="497"/>
      <c r="J938" s="497"/>
      <c r="K938" s="394"/>
      <c r="L938" s="497"/>
      <c r="M938" s="497"/>
      <c r="N938" s="394"/>
      <c r="O938" s="394"/>
      <c r="P938" s="394"/>
      <c r="Q938" s="394"/>
      <c r="R938" s="394"/>
      <c r="S938" s="394"/>
      <c r="T938" s="394"/>
      <c r="U938" s="394"/>
      <c r="V938" s="394"/>
      <c r="W938" s="394"/>
      <c r="X938" s="394"/>
      <c r="Y938" s="23"/>
      <c r="Z938" s="23"/>
      <c r="AA938" s="23"/>
      <c r="AB938" s="23"/>
      <c r="AC938" s="23"/>
      <c r="AD938" s="23"/>
      <c r="AE938" s="23"/>
      <c r="AF938" s="23"/>
      <c r="AG938" s="23"/>
      <c r="AH938" s="23"/>
    </row>
    <row r="939" spans="3:34" ht="15.75" customHeight="1">
      <c r="C939" s="456"/>
      <c r="D939" s="459"/>
      <c r="E939" s="459"/>
      <c r="F939" s="8"/>
      <c r="G939" s="394"/>
      <c r="H939" s="394"/>
      <c r="I939" s="497"/>
      <c r="J939" s="497"/>
      <c r="K939" s="394"/>
      <c r="L939" s="497"/>
      <c r="M939" s="497"/>
      <c r="N939" s="394"/>
      <c r="O939" s="394"/>
      <c r="P939" s="394"/>
      <c r="Q939" s="394"/>
      <c r="R939" s="394"/>
      <c r="S939" s="394"/>
      <c r="T939" s="394"/>
      <c r="U939" s="394"/>
      <c r="V939" s="394"/>
      <c r="W939" s="394"/>
      <c r="X939" s="394"/>
      <c r="Y939" s="23"/>
      <c r="Z939" s="23"/>
      <c r="AA939" s="23"/>
      <c r="AB939" s="23"/>
      <c r="AC939" s="23"/>
      <c r="AD939" s="23"/>
      <c r="AE939" s="23"/>
      <c r="AF939" s="23"/>
      <c r="AG939" s="23"/>
      <c r="AH939" s="23"/>
    </row>
    <row r="940" spans="3:34" ht="15.75" customHeight="1">
      <c r="C940" s="456"/>
      <c r="D940" s="459"/>
      <c r="E940" s="459"/>
      <c r="F940" s="8"/>
      <c r="G940" s="394"/>
      <c r="H940" s="394"/>
      <c r="I940" s="497"/>
      <c r="J940" s="497"/>
      <c r="K940" s="394"/>
      <c r="L940" s="497"/>
      <c r="M940" s="497"/>
      <c r="N940" s="394"/>
      <c r="O940" s="394"/>
      <c r="P940" s="394"/>
      <c r="Q940" s="394"/>
      <c r="R940" s="394"/>
      <c r="S940" s="394"/>
      <c r="T940" s="394"/>
      <c r="U940" s="394"/>
      <c r="V940" s="394"/>
      <c r="W940" s="394"/>
      <c r="X940" s="394"/>
      <c r="Y940" s="23"/>
      <c r="Z940" s="23"/>
      <c r="AA940" s="23"/>
      <c r="AB940" s="23"/>
      <c r="AC940" s="23"/>
      <c r="AD940" s="23"/>
      <c r="AE940" s="23"/>
      <c r="AF940" s="23"/>
      <c r="AG940" s="23"/>
      <c r="AH940" s="23"/>
    </row>
    <row r="941" spans="3:34" ht="15.75" customHeight="1">
      <c r="C941" s="456"/>
      <c r="D941" s="459"/>
      <c r="E941" s="459"/>
      <c r="F941" s="8"/>
      <c r="G941" s="394"/>
      <c r="H941" s="394"/>
      <c r="I941" s="497"/>
      <c r="J941" s="497"/>
      <c r="K941" s="394"/>
      <c r="L941" s="497"/>
      <c r="M941" s="497"/>
      <c r="N941" s="394"/>
      <c r="O941" s="394"/>
      <c r="P941" s="394"/>
      <c r="Q941" s="394"/>
      <c r="R941" s="394"/>
      <c r="S941" s="394"/>
      <c r="T941" s="394"/>
      <c r="U941" s="394"/>
      <c r="V941" s="394"/>
      <c r="W941" s="394"/>
      <c r="X941" s="394"/>
      <c r="Y941" s="23"/>
      <c r="Z941" s="23"/>
      <c r="AA941" s="23"/>
      <c r="AB941" s="23"/>
      <c r="AC941" s="23"/>
      <c r="AD941" s="23"/>
      <c r="AE941" s="23"/>
      <c r="AF941" s="23"/>
      <c r="AG941" s="23"/>
      <c r="AH941" s="23"/>
    </row>
    <row r="942" spans="3:34" ht="15.75" customHeight="1">
      <c r="C942" s="456"/>
      <c r="D942" s="459"/>
      <c r="E942" s="459"/>
      <c r="F942" s="8"/>
      <c r="G942" s="394"/>
      <c r="H942" s="394"/>
      <c r="I942" s="497"/>
      <c r="J942" s="497"/>
      <c r="K942" s="394"/>
      <c r="L942" s="497"/>
      <c r="M942" s="497"/>
      <c r="N942" s="394"/>
      <c r="O942" s="394"/>
      <c r="P942" s="394"/>
      <c r="Q942" s="394"/>
      <c r="R942" s="394"/>
      <c r="S942" s="394"/>
      <c r="T942" s="394"/>
      <c r="U942" s="394"/>
      <c r="V942" s="394"/>
      <c r="W942" s="394"/>
      <c r="X942" s="394"/>
      <c r="Y942" s="23"/>
      <c r="Z942" s="23"/>
      <c r="AA942" s="23"/>
      <c r="AB942" s="23"/>
      <c r="AC942" s="23"/>
      <c r="AD942" s="23"/>
      <c r="AE942" s="23"/>
      <c r="AF942" s="23"/>
      <c r="AG942" s="23"/>
      <c r="AH942" s="23"/>
    </row>
    <row r="943" spans="3:34" ht="15.75" customHeight="1">
      <c r="C943" s="456"/>
      <c r="D943" s="459"/>
      <c r="E943" s="459"/>
      <c r="F943" s="8"/>
      <c r="G943" s="394"/>
      <c r="H943" s="394"/>
      <c r="I943" s="497"/>
      <c r="J943" s="497"/>
      <c r="K943" s="394"/>
      <c r="L943" s="497"/>
      <c r="M943" s="497"/>
      <c r="N943" s="394"/>
      <c r="O943" s="394"/>
      <c r="P943" s="394"/>
      <c r="Q943" s="394"/>
      <c r="R943" s="394"/>
      <c r="S943" s="394"/>
      <c r="T943" s="394"/>
      <c r="U943" s="394"/>
      <c r="V943" s="394"/>
      <c r="W943" s="394"/>
      <c r="X943" s="394"/>
      <c r="Y943" s="23"/>
      <c r="Z943" s="23"/>
      <c r="AA943" s="23"/>
      <c r="AB943" s="23"/>
      <c r="AC943" s="23"/>
      <c r="AD943" s="23"/>
      <c r="AE943" s="23"/>
      <c r="AF943" s="23"/>
      <c r="AG943" s="23"/>
      <c r="AH943" s="23"/>
    </row>
    <row r="944" spans="3:34" ht="15.75" customHeight="1">
      <c r="C944" s="456"/>
      <c r="D944" s="459"/>
      <c r="E944" s="459"/>
      <c r="F944" s="8"/>
      <c r="G944" s="394"/>
      <c r="H944" s="394"/>
      <c r="I944" s="497"/>
      <c r="J944" s="497"/>
      <c r="K944" s="394"/>
      <c r="L944" s="497"/>
      <c r="M944" s="497"/>
      <c r="N944" s="394"/>
      <c r="O944" s="394"/>
      <c r="P944" s="394"/>
      <c r="Q944" s="394"/>
      <c r="R944" s="394"/>
      <c r="S944" s="394"/>
      <c r="T944" s="394"/>
      <c r="U944" s="394"/>
      <c r="V944" s="394"/>
      <c r="W944" s="394"/>
      <c r="X944" s="394"/>
      <c r="Y944" s="23"/>
      <c r="Z944" s="23"/>
      <c r="AA944" s="23"/>
      <c r="AB944" s="23"/>
      <c r="AC944" s="23"/>
      <c r="AD944" s="23"/>
      <c r="AE944" s="23"/>
      <c r="AF944" s="23"/>
      <c r="AG944" s="23"/>
      <c r="AH944" s="23"/>
    </row>
    <row r="945" spans="3:34" ht="15.75" customHeight="1">
      <c r="C945" s="456"/>
      <c r="D945" s="459"/>
      <c r="E945" s="459"/>
      <c r="F945" s="8"/>
      <c r="G945" s="394"/>
      <c r="H945" s="394"/>
      <c r="I945" s="497"/>
      <c r="J945" s="497"/>
      <c r="K945" s="394"/>
      <c r="L945" s="497"/>
      <c r="M945" s="497"/>
      <c r="N945" s="394"/>
      <c r="O945" s="394"/>
      <c r="P945" s="394"/>
      <c r="Q945" s="394"/>
      <c r="R945" s="394"/>
      <c r="S945" s="394"/>
      <c r="T945" s="394"/>
      <c r="U945" s="394"/>
      <c r="V945" s="394"/>
      <c r="W945" s="394"/>
      <c r="X945" s="394"/>
      <c r="Y945" s="23"/>
      <c r="Z945" s="23"/>
      <c r="AA945" s="23"/>
      <c r="AB945" s="23"/>
      <c r="AC945" s="23"/>
      <c r="AD945" s="23"/>
      <c r="AE945" s="23"/>
      <c r="AF945" s="23"/>
      <c r="AG945" s="23"/>
      <c r="AH945" s="23"/>
    </row>
    <row r="946" spans="3:34" ht="15.75" customHeight="1">
      <c r="C946" s="456"/>
      <c r="D946" s="459"/>
      <c r="E946" s="459"/>
      <c r="F946" s="8"/>
      <c r="G946" s="394"/>
      <c r="H946" s="394"/>
      <c r="I946" s="497"/>
      <c r="J946" s="497"/>
      <c r="K946" s="394"/>
      <c r="L946" s="497"/>
      <c r="M946" s="497"/>
      <c r="N946" s="394"/>
      <c r="O946" s="394"/>
      <c r="P946" s="394"/>
      <c r="Q946" s="394"/>
      <c r="R946" s="394"/>
      <c r="S946" s="394"/>
      <c r="T946" s="394"/>
      <c r="U946" s="394"/>
      <c r="V946" s="394"/>
      <c r="W946" s="394"/>
      <c r="X946" s="394"/>
      <c r="Y946" s="23"/>
      <c r="Z946" s="23"/>
      <c r="AA946" s="23"/>
      <c r="AB946" s="23"/>
      <c r="AC946" s="23"/>
      <c r="AD946" s="23"/>
      <c r="AE946" s="23"/>
      <c r="AF946" s="23"/>
      <c r="AG946" s="23"/>
      <c r="AH946" s="23"/>
    </row>
    <row r="947" spans="3:34" ht="15.75" customHeight="1">
      <c r="C947" s="456"/>
      <c r="D947" s="459"/>
      <c r="E947" s="459"/>
      <c r="F947" s="8"/>
      <c r="G947" s="394"/>
      <c r="H947" s="394"/>
      <c r="I947" s="497"/>
      <c r="J947" s="497"/>
      <c r="K947" s="394"/>
      <c r="L947" s="497"/>
      <c r="M947" s="497"/>
      <c r="N947" s="394"/>
      <c r="O947" s="394"/>
      <c r="P947" s="394"/>
      <c r="Q947" s="394"/>
      <c r="R947" s="394"/>
      <c r="S947" s="394"/>
      <c r="T947" s="394"/>
      <c r="U947" s="394"/>
      <c r="V947" s="394"/>
      <c r="W947" s="394"/>
      <c r="X947" s="394"/>
      <c r="Y947" s="23"/>
      <c r="Z947" s="23"/>
      <c r="AA947" s="23"/>
      <c r="AB947" s="23"/>
      <c r="AC947" s="23"/>
      <c r="AD947" s="23"/>
      <c r="AE947" s="23"/>
      <c r="AF947" s="23"/>
      <c r="AG947" s="23"/>
      <c r="AH947" s="23"/>
    </row>
    <row r="948" spans="3:34" ht="15.75" customHeight="1">
      <c r="C948" s="456"/>
      <c r="D948" s="459"/>
      <c r="E948" s="459"/>
      <c r="F948" s="8"/>
      <c r="G948" s="394"/>
      <c r="H948" s="394"/>
      <c r="I948" s="497"/>
      <c r="J948" s="497"/>
      <c r="K948" s="394"/>
      <c r="L948" s="497"/>
      <c r="M948" s="497"/>
      <c r="N948" s="394"/>
      <c r="O948" s="394"/>
      <c r="P948" s="394"/>
      <c r="Q948" s="394"/>
      <c r="R948" s="394"/>
      <c r="S948" s="394"/>
      <c r="T948" s="394"/>
      <c r="U948" s="394"/>
      <c r="V948" s="394"/>
      <c r="W948" s="394"/>
      <c r="X948" s="394"/>
      <c r="Y948" s="23"/>
      <c r="Z948" s="23"/>
      <c r="AA948" s="23"/>
      <c r="AB948" s="23"/>
      <c r="AC948" s="23"/>
      <c r="AD948" s="23"/>
      <c r="AE948" s="23"/>
      <c r="AF948" s="23"/>
      <c r="AG948" s="23"/>
      <c r="AH948" s="23"/>
    </row>
    <row r="949" spans="3:34" ht="15.75" customHeight="1">
      <c r="C949" s="456"/>
      <c r="D949" s="459"/>
      <c r="E949" s="459"/>
      <c r="F949" s="8"/>
      <c r="G949" s="394"/>
      <c r="H949" s="394"/>
      <c r="I949" s="497"/>
      <c r="J949" s="497"/>
      <c r="K949" s="394"/>
      <c r="L949" s="497"/>
      <c r="M949" s="497"/>
      <c r="N949" s="394"/>
      <c r="O949" s="394"/>
      <c r="P949" s="394"/>
      <c r="Q949" s="394"/>
      <c r="R949" s="394"/>
      <c r="S949" s="394"/>
      <c r="T949" s="394"/>
      <c r="U949" s="394"/>
      <c r="V949" s="394"/>
      <c r="W949" s="394"/>
      <c r="X949" s="394"/>
      <c r="Y949" s="23"/>
      <c r="Z949" s="23"/>
      <c r="AA949" s="23"/>
      <c r="AB949" s="23"/>
      <c r="AC949" s="23"/>
      <c r="AD949" s="23"/>
      <c r="AE949" s="23"/>
      <c r="AF949" s="23"/>
      <c r="AG949" s="23"/>
      <c r="AH949" s="23"/>
    </row>
    <row r="950" spans="3:34" ht="15.75" customHeight="1">
      <c r="C950" s="456"/>
      <c r="D950" s="459"/>
      <c r="E950" s="459"/>
      <c r="F950" s="8"/>
      <c r="G950" s="394"/>
      <c r="H950" s="394"/>
      <c r="I950" s="497"/>
      <c r="J950" s="497"/>
      <c r="K950" s="394"/>
      <c r="L950" s="497"/>
      <c r="M950" s="497"/>
      <c r="N950" s="394"/>
      <c r="O950" s="394"/>
      <c r="P950" s="394"/>
      <c r="Q950" s="394"/>
      <c r="R950" s="394"/>
      <c r="S950" s="394"/>
      <c r="T950" s="394"/>
      <c r="U950" s="394"/>
      <c r="V950" s="394"/>
      <c r="W950" s="394"/>
      <c r="X950" s="394"/>
      <c r="Y950" s="23"/>
      <c r="Z950" s="23"/>
      <c r="AA950" s="23"/>
      <c r="AB950" s="23"/>
      <c r="AC950" s="23"/>
      <c r="AD950" s="23"/>
      <c r="AE950" s="23"/>
      <c r="AF950" s="23"/>
      <c r="AG950" s="23"/>
      <c r="AH950" s="23"/>
    </row>
    <row r="951" spans="3:34" ht="15.75" customHeight="1">
      <c r="C951" s="456"/>
      <c r="D951" s="459"/>
      <c r="E951" s="459"/>
      <c r="F951" s="8"/>
      <c r="G951" s="394"/>
      <c r="H951" s="394"/>
      <c r="I951" s="497"/>
      <c r="J951" s="497"/>
      <c r="K951" s="394"/>
      <c r="L951" s="497"/>
      <c r="M951" s="497"/>
      <c r="N951" s="394"/>
      <c r="O951" s="394"/>
      <c r="P951" s="394"/>
      <c r="Q951" s="394"/>
      <c r="R951" s="394"/>
      <c r="S951" s="394"/>
      <c r="T951" s="394"/>
      <c r="U951" s="394"/>
      <c r="V951" s="394"/>
      <c r="W951" s="394"/>
      <c r="X951" s="394"/>
      <c r="Y951" s="23"/>
      <c r="Z951" s="23"/>
      <c r="AA951" s="23"/>
      <c r="AB951" s="23"/>
      <c r="AC951" s="23"/>
      <c r="AD951" s="23"/>
      <c r="AE951" s="23"/>
      <c r="AF951" s="23"/>
      <c r="AG951" s="23"/>
      <c r="AH951" s="23"/>
    </row>
    <row r="952" spans="3:34" ht="15.75" customHeight="1">
      <c r="C952" s="456"/>
      <c r="D952" s="459"/>
      <c r="E952" s="459"/>
      <c r="F952" s="8"/>
      <c r="G952" s="394"/>
      <c r="H952" s="394"/>
      <c r="I952" s="497"/>
      <c r="J952" s="497"/>
      <c r="K952" s="394"/>
      <c r="L952" s="497"/>
      <c r="M952" s="497"/>
      <c r="N952" s="394"/>
      <c r="O952" s="394"/>
      <c r="P952" s="394"/>
      <c r="Q952" s="394"/>
      <c r="R952" s="394"/>
      <c r="S952" s="394"/>
      <c r="T952" s="394"/>
      <c r="U952" s="394"/>
      <c r="V952" s="394"/>
      <c r="W952" s="394"/>
      <c r="X952" s="394"/>
      <c r="Y952" s="23"/>
      <c r="Z952" s="23"/>
      <c r="AA952" s="23"/>
      <c r="AB952" s="23"/>
      <c r="AC952" s="23"/>
      <c r="AD952" s="23"/>
      <c r="AE952" s="23"/>
      <c r="AF952" s="23"/>
      <c r="AG952" s="23"/>
      <c r="AH952" s="23"/>
    </row>
    <row r="953" spans="3:34" ht="15.75" customHeight="1">
      <c r="C953" s="456"/>
      <c r="D953" s="459"/>
      <c r="E953" s="459"/>
      <c r="F953" s="8"/>
      <c r="G953" s="394"/>
      <c r="H953" s="394"/>
      <c r="I953" s="497"/>
      <c r="J953" s="497"/>
      <c r="K953" s="394"/>
      <c r="L953" s="497"/>
      <c r="M953" s="497"/>
      <c r="N953" s="394"/>
      <c r="O953" s="394"/>
      <c r="P953" s="394"/>
      <c r="Q953" s="394"/>
      <c r="R953" s="394"/>
      <c r="S953" s="394"/>
      <c r="T953" s="394"/>
      <c r="U953" s="394"/>
      <c r="V953" s="394"/>
      <c r="W953" s="394"/>
      <c r="X953" s="394"/>
      <c r="Y953" s="23"/>
      <c r="Z953" s="23"/>
      <c r="AA953" s="23"/>
      <c r="AB953" s="23"/>
      <c r="AC953" s="23"/>
      <c r="AD953" s="23"/>
      <c r="AE953" s="23"/>
      <c r="AF953" s="23"/>
      <c r="AG953" s="23"/>
      <c r="AH953" s="23"/>
    </row>
    <row r="954" spans="3:34" ht="15.75" customHeight="1">
      <c r="C954" s="456"/>
      <c r="D954" s="459"/>
      <c r="E954" s="459"/>
      <c r="F954" s="8"/>
      <c r="G954" s="394"/>
      <c r="H954" s="394"/>
      <c r="I954" s="497"/>
      <c r="J954" s="497"/>
      <c r="K954" s="394"/>
      <c r="L954" s="497"/>
      <c r="M954" s="497"/>
      <c r="N954" s="394"/>
      <c r="O954" s="394"/>
      <c r="P954" s="394"/>
      <c r="Q954" s="394"/>
      <c r="R954" s="394"/>
      <c r="S954" s="394"/>
      <c r="T954" s="394"/>
      <c r="U954" s="394"/>
      <c r="V954" s="394"/>
      <c r="W954" s="394"/>
      <c r="X954" s="394"/>
      <c r="Y954" s="23"/>
      <c r="Z954" s="23"/>
      <c r="AA954" s="23"/>
      <c r="AB954" s="23"/>
      <c r="AC954" s="23"/>
      <c r="AD954" s="23"/>
      <c r="AE954" s="23"/>
      <c r="AF954" s="23"/>
      <c r="AG954" s="23"/>
      <c r="AH954" s="23"/>
    </row>
    <row r="955" spans="3:34" ht="15.75" customHeight="1">
      <c r="C955" s="456"/>
      <c r="D955" s="459"/>
      <c r="E955" s="459"/>
      <c r="F955" s="8"/>
      <c r="G955" s="394"/>
      <c r="H955" s="394"/>
      <c r="I955" s="497"/>
      <c r="J955" s="497"/>
      <c r="K955" s="394"/>
      <c r="L955" s="497"/>
      <c r="M955" s="497"/>
      <c r="N955" s="394"/>
      <c r="O955" s="394"/>
      <c r="P955" s="394"/>
      <c r="Q955" s="394"/>
      <c r="R955" s="394"/>
      <c r="S955" s="394"/>
      <c r="T955" s="394"/>
      <c r="U955" s="394"/>
      <c r="V955" s="394"/>
      <c r="W955" s="394"/>
      <c r="X955" s="394"/>
      <c r="Y955" s="23"/>
      <c r="Z955" s="23"/>
      <c r="AA955" s="23"/>
      <c r="AB955" s="23"/>
      <c r="AC955" s="23"/>
      <c r="AD955" s="23"/>
      <c r="AE955" s="23"/>
      <c r="AF955" s="23"/>
      <c r="AG955" s="23"/>
      <c r="AH955" s="23"/>
    </row>
    <row r="956" spans="3:34" ht="15.75" customHeight="1">
      <c r="C956" s="456"/>
      <c r="D956" s="459"/>
      <c r="E956" s="459"/>
      <c r="F956" s="8"/>
      <c r="G956" s="394"/>
      <c r="H956" s="394"/>
      <c r="I956" s="497"/>
      <c r="J956" s="497"/>
      <c r="K956" s="394"/>
      <c r="L956" s="497"/>
      <c r="M956" s="497"/>
      <c r="N956" s="394"/>
      <c r="O956" s="394"/>
      <c r="P956" s="394"/>
      <c r="Q956" s="394"/>
      <c r="R956" s="394"/>
      <c r="S956" s="394"/>
      <c r="T956" s="394"/>
      <c r="U956" s="394"/>
      <c r="V956" s="394"/>
      <c r="W956" s="394"/>
      <c r="X956" s="394"/>
      <c r="Y956" s="23"/>
      <c r="Z956" s="23"/>
      <c r="AA956" s="23"/>
      <c r="AB956" s="23"/>
      <c r="AC956" s="23"/>
      <c r="AD956" s="23"/>
      <c r="AE956" s="23"/>
      <c r="AF956" s="23"/>
      <c r="AG956" s="23"/>
      <c r="AH956" s="23"/>
    </row>
    <row r="957" spans="3:34" ht="15.75" customHeight="1">
      <c r="C957" s="456"/>
      <c r="D957" s="459"/>
      <c r="E957" s="459"/>
      <c r="F957" s="8"/>
      <c r="G957" s="394"/>
      <c r="H957" s="394"/>
      <c r="I957" s="497"/>
      <c r="J957" s="497"/>
      <c r="K957" s="394"/>
      <c r="L957" s="497"/>
      <c r="M957" s="497"/>
      <c r="N957" s="394"/>
      <c r="O957" s="394"/>
      <c r="P957" s="394"/>
      <c r="Q957" s="394"/>
      <c r="R957" s="394"/>
      <c r="S957" s="394"/>
      <c r="T957" s="394"/>
      <c r="U957" s="394"/>
      <c r="V957" s="394"/>
      <c r="W957" s="394"/>
      <c r="X957" s="394"/>
      <c r="Y957" s="23"/>
      <c r="Z957" s="23"/>
      <c r="AA957" s="23"/>
      <c r="AB957" s="23"/>
      <c r="AC957" s="23"/>
      <c r="AD957" s="23"/>
      <c r="AE957" s="23"/>
      <c r="AF957" s="23"/>
      <c r="AG957" s="23"/>
      <c r="AH957" s="23"/>
    </row>
    <row r="958" spans="3:34" ht="15.75" customHeight="1">
      <c r="C958" s="456"/>
      <c r="D958" s="459"/>
      <c r="E958" s="459"/>
      <c r="F958" s="8"/>
      <c r="G958" s="394"/>
      <c r="H958" s="394"/>
      <c r="I958" s="497"/>
      <c r="J958" s="497"/>
      <c r="K958" s="394"/>
      <c r="L958" s="497"/>
      <c r="M958" s="497"/>
      <c r="N958" s="394"/>
      <c r="O958" s="394"/>
      <c r="P958" s="394"/>
      <c r="Q958" s="394"/>
      <c r="R958" s="394"/>
      <c r="S958" s="394"/>
      <c r="T958" s="394"/>
      <c r="U958" s="394"/>
      <c r="V958" s="394"/>
      <c r="W958" s="394"/>
      <c r="X958" s="394"/>
      <c r="Y958" s="23"/>
      <c r="Z958" s="23"/>
      <c r="AA958" s="23"/>
      <c r="AB958" s="23"/>
      <c r="AC958" s="23"/>
      <c r="AD958" s="23"/>
      <c r="AE958" s="23"/>
      <c r="AF958" s="23"/>
      <c r="AG958" s="23"/>
      <c r="AH958" s="23"/>
    </row>
    <row r="959" spans="3:34" ht="15.75" customHeight="1">
      <c r="C959" s="456"/>
      <c r="D959" s="459"/>
      <c r="E959" s="459"/>
      <c r="F959" s="8"/>
      <c r="G959" s="394"/>
      <c r="H959" s="394"/>
      <c r="I959" s="497"/>
      <c r="J959" s="497"/>
      <c r="K959" s="394"/>
      <c r="L959" s="497"/>
      <c r="M959" s="497"/>
      <c r="N959" s="394"/>
      <c r="O959" s="394"/>
      <c r="P959" s="394"/>
      <c r="Q959" s="394"/>
      <c r="R959" s="394"/>
      <c r="S959" s="394"/>
      <c r="T959" s="394"/>
      <c r="U959" s="394"/>
      <c r="V959" s="394"/>
      <c r="W959" s="394"/>
      <c r="X959" s="394"/>
      <c r="Y959" s="23"/>
      <c r="Z959" s="23"/>
      <c r="AA959" s="23"/>
      <c r="AB959" s="23"/>
      <c r="AC959" s="23"/>
      <c r="AD959" s="23"/>
      <c r="AE959" s="23"/>
      <c r="AF959" s="23"/>
      <c r="AG959" s="23"/>
      <c r="AH959" s="23"/>
    </row>
    <row r="960" spans="3:34" ht="15.75" customHeight="1">
      <c r="C960" s="456"/>
      <c r="D960" s="459"/>
      <c r="E960" s="459"/>
      <c r="F960" s="8"/>
      <c r="G960" s="394"/>
      <c r="H960" s="394"/>
      <c r="I960" s="497"/>
      <c r="J960" s="497"/>
      <c r="K960" s="394"/>
      <c r="L960" s="497"/>
      <c r="M960" s="497"/>
      <c r="N960" s="394"/>
      <c r="O960" s="394"/>
      <c r="P960" s="394"/>
      <c r="Q960" s="394"/>
      <c r="R960" s="394"/>
      <c r="S960" s="394"/>
      <c r="T960" s="394"/>
      <c r="U960" s="394"/>
      <c r="V960" s="394"/>
      <c r="W960" s="394"/>
      <c r="X960" s="394"/>
      <c r="Y960" s="23"/>
      <c r="Z960" s="23"/>
      <c r="AA960" s="23"/>
      <c r="AB960" s="23"/>
      <c r="AC960" s="23"/>
      <c r="AD960" s="23"/>
      <c r="AE960" s="23"/>
      <c r="AF960" s="23"/>
      <c r="AG960" s="23"/>
      <c r="AH960" s="23"/>
    </row>
    <row r="961" spans="3:34" ht="15.75" customHeight="1">
      <c r="C961" s="456"/>
      <c r="D961" s="459"/>
      <c r="E961" s="459"/>
      <c r="F961" s="8"/>
      <c r="G961" s="394"/>
      <c r="H961" s="394"/>
      <c r="I961" s="497"/>
      <c r="J961" s="497"/>
      <c r="K961" s="394"/>
      <c r="L961" s="497"/>
      <c r="M961" s="497"/>
      <c r="N961" s="394"/>
      <c r="O961" s="394"/>
      <c r="P961" s="394"/>
      <c r="Q961" s="394"/>
      <c r="R961" s="394"/>
      <c r="S961" s="394"/>
      <c r="T961" s="394"/>
      <c r="U961" s="394"/>
      <c r="V961" s="394"/>
      <c r="W961" s="394"/>
      <c r="X961" s="394"/>
      <c r="Y961" s="23"/>
      <c r="Z961" s="23"/>
      <c r="AA961" s="23"/>
      <c r="AB961" s="23"/>
      <c r="AC961" s="23"/>
      <c r="AD961" s="23"/>
      <c r="AE961" s="23"/>
      <c r="AF961" s="23"/>
      <c r="AG961" s="23"/>
      <c r="AH961" s="23"/>
    </row>
    <row r="962" spans="3:34" ht="15.75" customHeight="1">
      <c r="C962" s="456"/>
      <c r="D962" s="459"/>
      <c r="E962" s="459"/>
      <c r="F962" s="8"/>
      <c r="G962" s="394"/>
      <c r="H962" s="394"/>
      <c r="I962" s="497"/>
      <c r="J962" s="497"/>
      <c r="K962" s="394"/>
      <c r="L962" s="497"/>
      <c r="M962" s="497"/>
      <c r="N962" s="394"/>
      <c r="O962" s="394"/>
      <c r="P962" s="394"/>
      <c r="Q962" s="394"/>
      <c r="R962" s="394"/>
      <c r="S962" s="394"/>
      <c r="T962" s="394"/>
      <c r="U962" s="394"/>
      <c r="V962" s="394"/>
      <c r="W962" s="394"/>
      <c r="X962" s="394"/>
      <c r="Y962" s="23"/>
      <c r="Z962" s="23"/>
      <c r="AA962" s="23"/>
      <c r="AB962" s="23"/>
      <c r="AC962" s="23"/>
      <c r="AD962" s="23"/>
      <c r="AE962" s="23"/>
      <c r="AF962" s="23"/>
      <c r="AG962" s="23"/>
      <c r="AH962" s="23"/>
    </row>
    <row r="963" spans="3:34" ht="15.75" customHeight="1">
      <c r="C963" s="456"/>
      <c r="D963" s="459"/>
      <c r="E963" s="459"/>
      <c r="F963" s="8"/>
      <c r="G963" s="394"/>
      <c r="H963" s="394"/>
      <c r="I963" s="497"/>
      <c r="J963" s="497"/>
      <c r="K963" s="394"/>
      <c r="L963" s="497"/>
      <c r="M963" s="497"/>
      <c r="N963" s="394"/>
      <c r="O963" s="394"/>
      <c r="P963" s="394"/>
      <c r="Q963" s="394"/>
      <c r="R963" s="394"/>
      <c r="S963" s="394"/>
      <c r="T963" s="394"/>
      <c r="U963" s="394"/>
      <c r="V963" s="394"/>
      <c r="W963" s="394"/>
      <c r="X963" s="394"/>
      <c r="Y963" s="23"/>
      <c r="Z963" s="23"/>
      <c r="AA963" s="23"/>
      <c r="AB963" s="23"/>
      <c r="AC963" s="23"/>
      <c r="AD963" s="23"/>
      <c r="AE963" s="23"/>
      <c r="AF963" s="23"/>
      <c r="AG963" s="23"/>
      <c r="AH963" s="23"/>
    </row>
    <row r="964" spans="3:34" ht="15.75" customHeight="1">
      <c r="C964" s="456"/>
      <c r="D964" s="459"/>
      <c r="E964" s="459"/>
      <c r="F964" s="8"/>
      <c r="G964" s="394"/>
      <c r="H964" s="394"/>
      <c r="I964" s="497"/>
      <c r="J964" s="497"/>
      <c r="K964" s="394"/>
      <c r="L964" s="497"/>
      <c r="M964" s="497"/>
      <c r="N964" s="394"/>
      <c r="O964" s="394"/>
      <c r="P964" s="394"/>
      <c r="Q964" s="394"/>
      <c r="R964" s="394"/>
      <c r="S964" s="394"/>
      <c r="T964" s="394"/>
      <c r="U964" s="394"/>
      <c r="V964" s="394"/>
      <c r="W964" s="394"/>
      <c r="X964" s="394"/>
      <c r="Y964" s="23"/>
      <c r="Z964" s="23"/>
      <c r="AA964" s="23"/>
      <c r="AB964" s="23"/>
      <c r="AC964" s="23"/>
      <c r="AD964" s="23"/>
      <c r="AE964" s="23"/>
      <c r="AF964" s="23"/>
      <c r="AG964" s="23"/>
      <c r="AH964" s="23"/>
    </row>
    <row r="965" spans="3:34" ht="15.75" customHeight="1">
      <c r="C965" s="456"/>
      <c r="D965" s="459"/>
      <c r="E965" s="459"/>
      <c r="F965" s="8"/>
      <c r="G965" s="394"/>
      <c r="H965" s="394"/>
      <c r="I965" s="497"/>
      <c r="J965" s="497"/>
      <c r="K965" s="394"/>
      <c r="L965" s="497"/>
      <c r="M965" s="497"/>
      <c r="N965" s="394"/>
      <c r="O965" s="394"/>
      <c r="P965" s="394"/>
      <c r="Q965" s="394"/>
      <c r="R965" s="394"/>
      <c r="S965" s="394"/>
      <c r="T965" s="394"/>
      <c r="U965" s="394"/>
      <c r="V965" s="394"/>
      <c r="W965" s="394"/>
      <c r="X965" s="394"/>
      <c r="Y965" s="23"/>
      <c r="Z965" s="23"/>
      <c r="AA965" s="23"/>
      <c r="AB965" s="23"/>
      <c r="AC965" s="23"/>
      <c r="AD965" s="23"/>
      <c r="AE965" s="23"/>
      <c r="AF965" s="23"/>
      <c r="AG965" s="23"/>
      <c r="AH965" s="23"/>
    </row>
    <row r="966" spans="3:34" ht="15.75" customHeight="1">
      <c r="C966" s="456"/>
      <c r="D966" s="459"/>
      <c r="E966" s="459"/>
      <c r="F966" s="8"/>
      <c r="G966" s="394"/>
      <c r="H966" s="394"/>
      <c r="I966" s="497"/>
      <c r="J966" s="497"/>
      <c r="K966" s="394"/>
      <c r="L966" s="497"/>
      <c r="M966" s="497"/>
      <c r="N966" s="394"/>
      <c r="O966" s="394"/>
      <c r="P966" s="394"/>
      <c r="Q966" s="394"/>
      <c r="R966" s="394"/>
      <c r="S966" s="394"/>
      <c r="T966" s="394"/>
      <c r="U966" s="394"/>
      <c r="V966" s="394"/>
      <c r="W966" s="394"/>
      <c r="X966" s="394"/>
      <c r="Y966" s="23"/>
      <c r="Z966" s="23"/>
      <c r="AA966" s="23"/>
      <c r="AB966" s="23"/>
      <c r="AC966" s="23"/>
      <c r="AD966" s="23"/>
      <c r="AE966" s="23"/>
      <c r="AF966" s="23"/>
      <c r="AG966" s="23"/>
      <c r="AH966" s="23"/>
    </row>
    <row r="967" spans="3:34" ht="15.75" customHeight="1">
      <c r="C967" s="456"/>
      <c r="D967" s="459"/>
      <c r="E967" s="459"/>
      <c r="F967" s="8"/>
      <c r="G967" s="394"/>
      <c r="H967" s="394"/>
      <c r="I967" s="497"/>
      <c r="J967" s="497"/>
      <c r="K967" s="394"/>
      <c r="L967" s="497"/>
      <c r="M967" s="497"/>
      <c r="N967" s="394"/>
      <c r="O967" s="394"/>
      <c r="P967" s="394"/>
      <c r="Q967" s="394"/>
      <c r="R967" s="394"/>
      <c r="S967" s="394"/>
      <c r="T967" s="394"/>
      <c r="U967" s="394"/>
      <c r="V967" s="394"/>
      <c r="W967" s="394"/>
      <c r="X967" s="394"/>
      <c r="Y967" s="23"/>
      <c r="Z967" s="23"/>
      <c r="AA967" s="23"/>
      <c r="AB967" s="23"/>
      <c r="AC967" s="23"/>
      <c r="AD967" s="23"/>
      <c r="AE967" s="23"/>
      <c r="AF967" s="23"/>
      <c r="AG967" s="23"/>
      <c r="AH967" s="23"/>
    </row>
    <row r="968" spans="3:34" ht="15.75" customHeight="1">
      <c r="C968" s="456"/>
      <c r="D968" s="459"/>
      <c r="E968" s="459"/>
      <c r="F968" s="8"/>
      <c r="G968" s="394"/>
      <c r="H968" s="394"/>
      <c r="I968" s="497"/>
      <c r="J968" s="497"/>
      <c r="K968" s="394"/>
      <c r="L968" s="497"/>
      <c r="M968" s="497"/>
      <c r="N968" s="394"/>
      <c r="O968" s="394"/>
      <c r="P968" s="394"/>
      <c r="Q968" s="394"/>
      <c r="R968" s="394"/>
      <c r="S968" s="394"/>
      <c r="T968" s="394"/>
      <c r="U968" s="394"/>
      <c r="V968" s="394"/>
      <c r="W968" s="394"/>
      <c r="X968" s="394"/>
      <c r="Y968" s="23"/>
      <c r="Z968" s="23"/>
      <c r="AA968" s="23"/>
      <c r="AB968" s="23"/>
      <c r="AC968" s="23"/>
      <c r="AD968" s="23"/>
      <c r="AE968" s="23"/>
      <c r="AF968" s="23"/>
      <c r="AG968" s="23"/>
      <c r="AH968" s="23"/>
    </row>
    <row r="969" spans="3:34" ht="15.75" customHeight="1">
      <c r="C969" s="456"/>
      <c r="D969" s="459"/>
      <c r="E969" s="459"/>
      <c r="F969" s="8"/>
      <c r="G969" s="394"/>
      <c r="H969" s="394"/>
      <c r="I969" s="497"/>
      <c r="J969" s="497"/>
      <c r="K969" s="394"/>
      <c r="L969" s="497"/>
      <c r="M969" s="497"/>
      <c r="N969" s="394"/>
      <c r="O969" s="394"/>
      <c r="P969" s="394"/>
      <c r="Q969" s="394"/>
      <c r="R969" s="394"/>
      <c r="S969" s="394"/>
      <c r="T969" s="394"/>
      <c r="U969" s="394"/>
      <c r="V969" s="394"/>
      <c r="W969" s="394"/>
      <c r="X969" s="394"/>
      <c r="Y969" s="23"/>
      <c r="Z969" s="23"/>
      <c r="AA969" s="23"/>
      <c r="AB969" s="23"/>
      <c r="AC969" s="23"/>
      <c r="AD969" s="23"/>
      <c r="AE969" s="23"/>
      <c r="AF969" s="23"/>
      <c r="AG969" s="23"/>
      <c r="AH969" s="23"/>
    </row>
    <row r="970" spans="3:34" ht="15.75" customHeight="1">
      <c r="C970" s="456"/>
      <c r="D970" s="459"/>
      <c r="E970" s="459"/>
      <c r="F970" s="8"/>
      <c r="G970" s="394"/>
      <c r="H970" s="394"/>
      <c r="I970" s="497"/>
      <c r="J970" s="497"/>
      <c r="K970" s="394"/>
      <c r="L970" s="497"/>
      <c r="M970" s="497"/>
      <c r="N970" s="394"/>
      <c r="O970" s="394"/>
      <c r="P970" s="394"/>
      <c r="Q970" s="394"/>
      <c r="R970" s="394"/>
      <c r="S970" s="394"/>
      <c r="T970" s="394"/>
      <c r="U970" s="394"/>
      <c r="V970" s="394"/>
      <c r="W970" s="394"/>
      <c r="X970" s="394"/>
      <c r="Y970" s="23"/>
      <c r="Z970" s="23"/>
      <c r="AA970" s="23"/>
      <c r="AB970" s="23"/>
      <c r="AC970" s="23"/>
      <c r="AD970" s="23"/>
      <c r="AE970" s="23"/>
      <c r="AF970" s="23"/>
      <c r="AG970" s="23"/>
      <c r="AH970" s="23"/>
    </row>
    <row r="971" spans="3:34" ht="15.75" customHeight="1">
      <c r="C971" s="456"/>
      <c r="D971" s="459"/>
      <c r="E971" s="459"/>
      <c r="F971" s="8"/>
      <c r="G971" s="394"/>
      <c r="H971" s="394"/>
      <c r="I971" s="497"/>
      <c r="J971" s="497"/>
      <c r="K971" s="394"/>
      <c r="L971" s="497"/>
      <c r="M971" s="497"/>
      <c r="N971" s="394"/>
      <c r="O971" s="394"/>
      <c r="P971" s="394"/>
      <c r="Q971" s="394"/>
      <c r="R971" s="394"/>
      <c r="S971" s="394"/>
      <c r="T971" s="394"/>
      <c r="U971" s="394"/>
      <c r="V971" s="394"/>
      <c r="W971" s="394"/>
      <c r="X971" s="394"/>
      <c r="Y971" s="23"/>
      <c r="Z971" s="23"/>
      <c r="AA971" s="23"/>
      <c r="AB971" s="23"/>
      <c r="AC971" s="23"/>
      <c r="AD971" s="23"/>
      <c r="AE971" s="23"/>
      <c r="AF971" s="23"/>
      <c r="AG971" s="23"/>
      <c r="AH971" s="23"/>
    </row>
    <row r="972" spans="3:34" ht="15.75" customHeight="1">
      <c r="C972" s="456"/>
      <c r="D972" s="459"/>
      <c r="E972" s="459"/>
      <c r="F972" s="8"/>
      <c r="G972" s="394"/>
      <c r="H972" s="394"/>
      <c r="I972" s="497"/>
      <c r="J972" s="497"/>
      <c r="K972" s="394"/>
      <c r="L972" s="497"/>
      <c r="M972" s="497"/>
      <c r="N972" s="394"/>
      <c r="O972" s="394"/>
      <c r="P972" s="394"/>
      <c r="Q972" s="394"/>
      <c r="R972" s="394"/>
      <c r="S972" s="394"/>
      <c r="T972" s="394"/>
      <c r="U972" s="394"/>
      <c r="V972" s="394"/>
      <c r="W972" s="394"/>
      <c r="X972" s="394"/>
      <c r="Y972" s="23"/>
      <c r="Z972" s="23"/>
      <c r="AA972" s="23"/>
      <c r="AB972" s="23"/>
      <c r="AC972" s="23"/>
      <c r="AD972" s="23"/>
      <c r="AE972" s="23"/>
      <c r="AF972" s="23"/>
      <c r="AG972" s="23"/>
      <c r="AH972" s="23"/>
    </row>
    <row r="973" spans="3:34" ht="15.75" customHeight="1">
      <c r="C973" s="456"/>
      <c r="D973" s="459"/>
      <c r="E973" s="459"/>
      <c r="F973" s="8"/>
      <c r="G973" s="394"/>
      <c r="H973" s="394"/>
      <c r="I973" s="497"/>
      <c r="J973" s="497"/>
      <c r="K973" s="394"/>
      <c r="L973" s="497"/>
      <c r="M973" s="497"/>
      <c r="N973" s="394"/>
      <c r="O973" s="394"/>
      <c r="P973" s="394"/>
      <c r="Q973" s="394"/>
      <c r="R973" s="394"/>
      <c r="S973" s="394"/>
      <c r="T973" s="394"/>
      <c r="U973" s="394"/>
      <c r="V973" s="394"/>
      <c r="W973" s="394"/>
      <c r="X973" s="394"/>
      <c r="Y973" s="23"/>
      <c r="Z973" s="23"/>
      <c r="AA973" s="23"/>
      <c r="AB973" s="23"/>
      <c r="AC973" s="23"/>
      <c r="AD973" s="23"/>
      <c r="AE973" s="23"/>
      <c r="AF973" s="23"/>
      <c r="AG973" s="23"/>
      <c r="AH973" s="23"/>
    </row>
    <row r="974" spans="3:34" ht="15.75" customHeight="1">
      <c r="C974" s="456"/>
      <c r="D974" s="459"/>
      <c r="E974" s="459"/>
      <c r="F974" s="8"/>
      <c r="G974" s="394"/>
      <c r="H974" s="394"/>
      <c r="I974" s="497"/>
      <c r="J974" s="497"/>
      <c r="K974" s="394"/>
      <c r="L974" s="497"/>
      <c r="M974" s="497"/>
      <c r="N974" s="394"/>
      <c r="O974" s="394"/>
      <c r="P974" s="394"/>
      <c r="Q974" s="394"/>
      <c r="R974" s="394"/>
      <c r="S974" s="394"/>
      <c r="T974" s="394"/>
      <c r="U974" s="394"/>
      <c r="V974" s="394"/>
      <c r="W974" s="394"/>
      <c r="X974" s="394"/>
      <c r="Y974" s="23"/>
      <c r="Z974" s="23"/>
      <c r="AA974" s="23"/>
      <c r="AB974" s="23"/>
      <c r="AC974" s="23"/>
      <c r="AD974" s="23"/>
      <c r="AE974" s="23"/>
      <c r="AF974" s="23"/>
      <c r="AG974" s="23"/>
      <c r="AH974" s="23"/>
    </row>
    <row r="975" spans="3:34" ht="15.75" customHeight="1">
      <c r="C975" s="456"/>
      <c r="D975" s="459"/>
      <c r="E975" s="459"/>
      <c r="F975" s="8"/>
      <c r="G975" s="394"/>
      <c r="H975" s="394"/>
      <c r="I975" s="497"/>
      <c r="J975" s="497"/>
      <c r="K975" s="394"/>
      <c r="L975" s="497"/>
      <c r="M975" s="497"/>
      <c r="N975" s="394"/>
      <c r="O975" s="394"/>
      <c r="P975" s="394"/>
      <c r="Q975" s="394"/>
      <c r="R975" s="394"/>
      <c r="S975" s="394"/>
      <c r="T975" s="394"/>
      <c r="U975" s="394"/>
      <c r="V975" s="394"/>
      <c r="W975" s="394"/>
      <c r="X975" s="394"/>
      <c r="Y975" s="23"/>
      <c r="Z975" s="23"/>
      <c r="AA975" s="23"/>
      <c r="AB975" s="23"/>
      <c r="AC975" s="23"/>
      <c r="AD975" s="23"/>
      <c r="AE975" s="23"/>
      <c r="AF975" s="23"/>
      <c r="AG975" s="23"/>
      <c r="AH975" s="23"/>
    </row>
    <row r="976" spans="3:34" ht="15.75" customHeight="1">
      <c r="C976" s="456"/>
      <c r="D976" s="459"/>
      <c r="E976" s="459"/>
      <c r="F976" s="8"/>
      <c r="G976" s="394"/>
      <c r="H976" s="394"/>
      <c r="I976" s="497"/>
      <c r="J976" s="497"/>
      <c r="K976" s="394"/>
      <c r="L976" s="497"/>
      <c r="M976" s="497"/>
      <c r="N976" s="394"/>
      <c r="O976" s="394"/>
      <c r="P976" s="394"/>
      <c r="Q976" s="394"/>
      <c r="R976" s="394"/>
      <c r="S976" s="394"/>
      <c r="T976" s="394"/>
      <c r="U976" s="394"/>
      <c r="V976" s="394"/>
      <c r="W976" s="394"/>
      <c r="X976" s="394"/>
      <c r="Y976" s="23"/>
      <c r="Z976" s="23"/>
      <c r="AA976" s="23"/>
      <c r="AB976" s="23"/>
      <c r="AC976" s="23"/>
      <c r="AD976" s="23"/>
      <c r="AE976" s="23"/>
      <c r="AF976" s="23"/>
      <c r="AG976" s="23"/>
      <c r="AH976" s="23"/>
    </row>
    <row r="977" spans="3:34" ht="15.75" customHeight="1">
      <c r="C977" s="456"/>
      <c r="D977" s="459"/>
      <c r="E977" s="459"/>
      <c r="F977" s="8"/>
      <c r="G977" s="394"/>
      <c r="H977" s="394"/>
      <c r="I977" s="497"/>
      <c r="J977" s="497"/>
      <c r="K977" s="394"/>
      <c r="L977" s="497"/>
      <c r="M977" s="497"/>
      <c r="N977" s="394"/>
      <c r="O977" s="394"/>
      <c r="P977" s="394"/>
      <c r="Q977" s="394"/>
      <c r="R977" s="394"/>
      <c r="S977" s="394"/>
      <c r="T977" s="394"/>
      <c r="U977" s="394"/>
      <c r="V977" s="394"/>
      <c r="W977" s="394"/>
      <c r="X977" s="394"/>
      <c r="Y977" s="23"/>
      <c r="Z977" s="23"/>
      <c r="AA977" s="23"/>
      <c r="AB977" s="23"/>
      <c r="AC977" s="23"/>
      <c r="AD977" s="23"/>
      <c r="AE977" s="23"/>
      <c r="AF977" s="23"/>
      <c r="AG977" s="23"/>
      <c r="AH977" s="23"/>
    </row>
    <row r="978" spans="3:34" ht="15.75" customHeight="1">
      <c r="C978" s="456"/>
      <c r="D978" s="459"/>
      <c r="E978" s="459"/>
      <c r="F978" s="8"/>
      <c r="G978" s="394"/>
      <c r="H978" s="394"/>
      <c r="I978" s="497"/>
      <c r="J978" s="497"/>
      <c r="K978" s="394"/>
      <c r="L978" s="497"/>
      <c r="M978" s="497"/>
      <c r="N978" s="394"/>
      <c r="O978" s="394"/>
      <c r="P978" s="394"/>
      <c r="Q978" s="394"/>
      <c r="R978" s="394"/>
      <c r="S978" s="394"/>
      <c r="T978" s="394"/>
      <c r="U978" s="394"/>
      <c r="V978" s="394"/>
      <c r="W978" s="394"/>
      <c r="X978" s="394"/>
      <c r="Y978" s="23"/>
      <c r="Z978" s="23"/>
      <c r="AA978" s="23"/>
      <c r="AB978" s="23"/>
      <c r="AC978" s="23"/>
      <c r="AD978" s="23"/>
      <c r="AE978" s="23"/>
      <c r="AF978" s="23"/>
      <c r="AG978" s="23"/>
      <c r="AH978" s="23"/>
    </row>
    <row r="979" spans="3:34" ht="15.75" customHeight="1">
      <c r="C979" s="456"/>
      <c r="D979" s="459"/>
      <c r="E979" s="459"/>
      <c r="F979" s="8"/>
      <c r="G979" s="394"/>
      <c r="H979" s="394"/>
      <c r="I979" s="497"/>
      <c r="J979" s="497"/>
      <c r="K979" s="394"/>
      <c r="L979" s="497"/>
      <c r="M979" s="497"/>
      <c r="N979" s="394"/>
      <c r="O979" s="394"/>
      <c r="P979" s="394"/>
      <c r="Q979" s="394"/>
      <c r="R979" s="394"/>
      <c r="S979" s="394"/>
      <c r="T979" s="394"/>
      <c r="U979" s="394"/>
      <c r="V979" s="394"/>
      <c r="W979" s="394"/>
      <c r="X979" s="394"/>
      <c r="Y979" s="23"/>
      <c r="Z979" s="23"/>
      <c r="AA979" s="23"/>
      <c r="AB979" s="23"/>
      <c r="AC979" s="23"/>
      <c r="AD979" s="23"/>
      <c r="AE979" s="23"/>
      <c r="AF979" s="23"/>
      <c r="AG979" s="23"/>
      <c r="AH979" s="23"/>
    </row>
    <row r="980" spans="3:34" ht="15.75" customHeight="1">
      <c r="C980" s="456"/>
      <c r="D980" s="459"/>
      <c r="E980" s="459"/>
      <c r="F980" s="8"/>
      <c r="G980" s="394"/>
      <c r="H980" s="394"/>
      <c r="I980" s="497"/>
      <c r="J980" s="497"/>
      <c r="K980" s="394"/>
      <c r="L980" s="497"/>
      <c r="M980" s="497"/>
      <c r="N980" s="394"/>
      <c r="O980" s="394"/>
      <c r="P980" s="394"/>
      <c r="Q980" s="394"/>
      <c r="R980" s="394"/>
      <c r="S980" s="394"/>
      <c r="T980" s="394"/>
      <c r="U980" s="394"/>
      <c r="V980" s="394"/>
      <c r="W980" s="394"/>
      <c r="X980" s="394"/>
      <c r="Y980" s="23"/>
      <c r="Z980" s="23"/>
      <c r="AA980" s="23"/>
      <c r="AB980" s="23"/>
      <c r="AC980" s="23"/>
      <c r="AD980" s="23"/>
      <c r="AE980" s="23"/>
      <c r="AF980" s="23"/>
      <c r="AG980" s="23"/>
      <c r="AH980" s="23"/>
    </row>
    <row r="981" spans="3:34" ht="15.75" customHeight="1">
      <c r="C981" s="456"/>
      <c r="D981" s="459"/>
      <c r="E981" s="459"/>
      <c r="F981" s="8"/>
      <c r="G981" s="394"/>
      <c r="H981" s="394"/>
      <c r="I981" s="497"/>
      <c r="J981" s="497"/>
      <c r="K981" s="394"/>
      <c r="L981" s="497"/>
      <c r="M981" s="497"/>
      <c r="N981" s="394"/>
      <c r="O981" s="394"/>
      <c r="P981" s="394"/>
      <c r="Q981" s="394"/>
      <c r="R981" s="394"/>
      <c r="S981" s="394"/>
      <c r="T981" s="394"/>
      <c r="U981" s="394"/>
      <c r="V981" s="394"/>
      <c r="W981" s="394"/>
      <c r="X981" s="394"/>
      <c r="Y981" s="23"/>
      <c r="Z981" s="23"/>
      <c r="AA981" s="23"/>
      <c r="AB981" s="23"/>
      <c r="AC981" s="23"/>
      <c r="AD981" s="23"/>
      <c r="AE981" s="23"/>
      <c r="AF981" s="23"/>
      <c r="AG981" s="23"/>
      <c r="AH981" s="23"/>
    </row>
    <row r="982" spans="3:34" ht="15.75" customHeight="1">
      <c r="C982" s="456"/>
      <c r="D982" s="459"/>
      <c r="E982" s="459"/>
      <c r="F982" s="8"/>
      <c r="G982" s="394"/>
      <c r="H982" s="394"/>
      <c r="I982" s="497"/>
      <c r="J982" s="497"/>
      <c r="K982" s="394"/>
      <c r="L982" s="497"/>
      <c r="M982" s="497"/>
      <c r="N982" s="394"/>
      <c r="O982" s="394"/>
      <c r="P982" s="394"/>
      <c r="Q982" s="394"/>
      <c r="R982" s="394"/>
      <c r="S982" s="394"/>
      <c r="T982" s="394"/>
      <c r="U982" s="394"/>
      <c r="V982" s="394"/>
      <c r="W982" s="394"/>
      <c r="X982" s="394"/>
      <c r="Y982" s="23"/>
      <c r="Z982" s="23"/>
      <c r="AA982" s="23"/>
      <c r="AB982" s="23"/>
      <c r="AC982" s="23"/>
      <c r="AD982" s="23"/>
      <c r="AE982" s="23"/>
      <c r="AF982" s="23"/>
      <c r="AG982" s="23"/>
      <c r="AH982" s="23"/>
    </row>
    <row r="983" spans="3:34" ht="15.75" customHeight="1">
      <c r="C983" s="456"/>
      <c r="D983" s="459"/>
      <c r="E983" s="459"/>
      <c r="F983" s="8"/>
      <c r="G983" s="394"/>
      <c r="H983" s="394"/>
      <c r="I983" s="497"/>
      <c r="J983" s="497"/>
      <c r="K983" s="394"/>
      <c r="L983" s="497"/>
      <c r="M983" s="497"/>
      <c r="N983" s="394"/>
      <c r="O983" s="394"/>
      <c r="P983" s="394"/>
      <c r="Q983" s="394"/>
      <c r="R983" s="394"/>
      <c r="S983" s="394"/>
      <c r="T983" s="394"/>
      <c r="U983" s="394"/>
      <c r="V983" s="394"/>
      <c r="W983" s="394"/>
      <c r="X983" s="394"/>
      <c r="Y983" s="23"/>
      <c r="Z983" s="23"/>
      <c r="AA983" s="23"/>
      <c r="AB983" s="23"/>
      <c r="AC983" s="23"/>
      <c r="AD983" s="23"/>
      <c r="AE983" s="23"/>
      <c r="AF983" s="23"/>
      <c r="AG983" s="23"/>
      <c r="AH983" s="23"/>
    </row>
    <row r="984" spans="3:34" ht="15.75" customHeight="1">
      <c r="C984" s="456"/>
      <c r="D984" s="459"/>
      <c r="E984" s="459"/>
      <c r="F984" s="8"/>
      <c r="G984" s="394"/>
      <c r="H984" s="394"/>
      <c r="I984" s="497"/>
      <c r="J984" s="497"/>
      <c r="K984" s="394"/>
      <c r="L984" s="497"/>
      <c r="M984" s="497"/>
      <c r="N984" s="394"/>
      <c r="O984" s="394"/>
      <c r="P984" s="394"/>
      <c r="Q984" s="394"/>
      <c r="R984" s="394"/>
      <c r="S984" s="394"/>
      <c r="T984" s="394"/>
      <c r="U984" s="394"/>
      <c r="V984" s="394"/>
      <c r="W984" s="394"/>
      <c r="X984" s="394"/>
      <c r="Y984" s="23"/>
      <c r="Z984" s="23"/>
      <c r="AA984" s="23"/>
      <c r="AB984" s="23"/>
      <c r="AC984" s="23"/>
      <c r="AD984" s="23"/>
      <c r="AE984" s="23"/>
      <c r="AF984" s="23"/>
      <c r="AG984" s="23"/>
      <c r="AH984" s="23"/>
    </row>
    <row r="985" spans="3:34" ht="15.75" customHeight="1">
      <c r="C985" s="456"/>
      <c r="D985" s="459"/>
      <c r="E985" s="459"/>
      <c r="F985" s="8"/>
      <c r="G985" s="394"/>
      <c r="H985" s="394"/>
      <c r="I985" s="497"/>
      <c r="J985" s="497"/>
      <c r="K985" s="394"/>
      <c r="L985" s="497"/>
      <c r="M985" s="497"/>
      <c r="N985" s="394"/>
      <c r="O985" s="394"/>
      <c r="P985" s="394"/>
      <c r="Q985" s="394"/>
      <c r="R985" s="394"/>
      <c r="S985" s="394"/>
      <c r="T985" s="394"/>
      <c r="U985" s="394"/>
      <c r="V985" s="394"/>
      <c r="W985" s="394"/>
      <c r="X985" s="394"/>
      <c r="Y985" s="23"/>
      <c r="Z985" s="23"/>
      <c r="AA985" s="23"/>
      <c r="AB985" s="23"/>
      <c r="AC985" s="23"/>
      <c r="AD985" s="23"/>
      <c r="AE985" s="23"/>
      <c r="AF985" s="23"/>
      <c r="AG985" s="23"/>
      <c r="AH985" s="23"/>
    </row>
    <row r="986" spans="3:34" ht="15.75" customHeight="1">
      <c r="C986" s="456"/>
      <c r="D986" s="459"/>
      <c r="E986" s="459"/>
      <c r="F986" s="8"/>
      <c r="G986" s="394"/>
      <c r="H986" s="394"/>
      <c r="I986" s="497"/>
      <c r="J986" s="497"/>
      <c r="K986" s="394"/>
      <c r="L986" s="497"/>
      <c r="M986" s="497"/>
      <c r="N986" s="394"/>
      <c r="O986" s="394"/>
      <c r="P986" s="394"/>
      <c r="Q986" s="394"/>
      <c r="R986" s="394"/>
      <c r="S986" s="394"/>
      <c r="T986" s="394"/>
      <c r="U986" s="394"/>
      <c r="V986" s="394"/>
      <c r="W986" s="394"/>
      <c r="X986" s="394"/>
      <c r="Y986" s="23"/>
      <c r="Z986" s="23"/>
      <c r="AA986" s="23"/>
      <c r="AB986" s="23"/>
      <c r="AC986" s="23"/>
      <c r="AD986" s="23"/>
      <c r="AE986" s="23"/>
      <c r="AF986" s="23"/>
      <c r="AG986" s="23"/>
      <c r="AH986" s="23"/>
    </row>
    <row r="987" spans="3:34" ht="15.75" customHeight="1">
      <c r="C987" s="456"/>
      <c r="D987" s="459"/>
      <c r="E987" s="459"/>
      <c r="F987" s="8"/>
      <c r="G987" s="394"/>
      <c r="H987" s="394"/>
      <c r="I987" s="497"/>
      <c r="J987" s="497"/>
      <c r="K987" s="394"/>
      <c r="L987" s="497"/>
      <c r="M987" s="497"/>
      <c r="N987" s="394"/>
      <c r="O987" s="394"/>
      <c r="P987" s="394"/>
      <c r="Q987" s="394"/>
      <c r="R987" s="394"/>
      <c r="S987" s="394"/>
      <c r="T987" s="394"/>
      <c r="U987" s="394"/>
      <c r="V987" s="394"/>
      <c r="W987" s="394"/>
      <c r="X987" s="394"/>
      <c r="Y987" s="23"/>
      <c r="Z987" s="23"/>
      <c r="AA987" s="23"/>
      <c r="AB987" s="23"/>
      <c r="AC987" s="23"/>
      <c r="AD987" s="23"/>
      <c r="AE987" s="23"/>
      <c r="AF987" s="23"/>
      <c r="AG987" s="23"/>
      <c r="AH987" s="23"/>
    </row>
    <row r="988" spans="3:34" ht="15.75" customHeight="1">
      <c r="C988" s="456"/>
      <c r="D988" s="459"/>
      <c r="E988" s="459"/>
      <c r="F988" s="8"/>
      <c r="G988" s="394"/>
      <c r="H988" s="394"/>
      <c r="I988" s="497"/>
      <c r="J988" s="497"/>
      <c r="K988" s="394"/>
      <c r="L988" s="497"/>
      <c r="M988" s="497"/>
      <c r="N988" s="394"/>
      <c r="O988" s="394"/>
      <c r="P988" s="394"/>
      <c r="Q988" s="394"/>
      <c r="R988" s="394"/>
      <c r="S988" s="394"/>
      <c r="T988" s="394"/>
      <c r="U988" s="394"/>
      <c r="V988" s="394"/>
      <c r="W988" s="394"/>
      <c r="X988" s="394"/>
      <c r="Y988" s="23"/>
      <c r="Z988" s="23"/>
      <c r="AA988" s="23"/>
      <c r="AB988" s="23"/>
      <c r="AC988" s="23"/>
      <c r="AD988" s="23"/>
      <c r="AE988" s="23"/>
      <c r="AF988" s="23"/>
      <c r="AG988" s="23"/>
      <c r="AH988" s="23"/>
    </row>
    <row r="989" spans="3:34" ht="15.75" customHeight="1">
      <c r="C989" s="456"/>
      <c r="D989" s="459"/>
      <c r="E989" s="459"/>
      <c r="F989" s="8"/>
      <c r="G989" s="394"/>
      <c r="H989" s="394"/>
      <c r="I989" s="497"/>
      <c r="J989" s="497"/>
      <c r="K989" s="394"/>
      <c r="L989" s="497"/>
      <c r="M989" s="497"/>
      <c r="N989" s="394"/>
      <c r="O989" s="394"/>
      <c r="P989" s="394"/>
      <c r="Q989" s="394"/>
      <c r="R989" s="394"/>
      <c r="S989" s="394"/>
      <c r="T989" s="394"/>
      <c r="U989" s="394"/>
      <c r="V989" s="394"/>
      <c r="W989" s="394"/>
      <c r="X989" s="394"/>
      <c r="Y989" s="23"/>
      <c r="Z989" s="23"/>
      <c r="AA989" s="23"/>
      <c r="AB989" s="23"/>
      <c r="AC989" s="23"/>
      <c r="AD989" s="23"/>
      <c r="AE989" s="23"/>
      <c r="AF989" s="23"/>
      <c r="AG989" s="23"/>
      <c r="AH989" s="23"/>
    </row>
    <row r="990" spans="3:34" ht="15.75" customHeight="1">
      <c r="C990" s="456"/>
      <c r="D990" s="459"/>
      <c r="E990" s="459"/>
      <c r="F990" s="8"/>
      <c r="G990" s="394"/>
      <c r="H990" s="394"/>
      <c r="I990" s="497"/>
      <c r="J990" s="497"/>
      <c r="K990" s="394"/>
      <c r="L990" s="497"/>
      <c r="M990" s="497"/>
      <c r="N990" s="394"/>
      <c r="O990" s="394"/>
      <c r="P990" s="394"/>
      <c r="Q990" s="394"/>
      <c r="R990" s="394"/>
      <c r="S990" s="394"/>
      <c r="T990" s="394"/>
      <c r="U990" s="394"/>
      <c r="V990" s="394"/>
      <c r="W990" s="394"/>
      <c r="X990" s="394"/>
      <c r="Y990" s="23"/>
      <c r="Z990" s="23"/>
      <c r="AA990" s="23"/>
      <c r="AB990" s="23"/>
      <c r="AC990" s="23"/>
      <c r="AD990" s="23"/>
      <c r="AE990" s="23"/>
      <c r="AF990" s="23"/>
      <c r="AG990" s="23"/>
      <c r="AH990" s="23"/>
    </row>
    <row r="991" spans="3:34" ht="15.75" customHeight="1">
      <c r="C991" s="456"/>
      <c r="D991" s="459"/>
      <c r="E991" s="459"/>
      <c r="F991" s="8"/>
      <c r="G991" s="394"/>
      <c r="H991" s="394"/>
      <c r="I991" s="497"/>
      <c r="J991" s="497"/>
      <c r="K991" s="394"/>
      <c r="L991" s="497"/>
      <c r="M991" s="497"/>
      <c r="N991" s="394"/>
      <c r="O991" s="394"/>
      <c r="P991" s="394"/>
      <c r="Q991" s="394"/>
      <c r="R991" s="394"/>
      <c r="S991" s="394"/>
      <c r="T991" s="394"/>
      <c r="U991" s="394"/>
      <c r="V991" s="394"/>
      <c r="W991" s="394"/>
      <c r="X991" s="394"/>
      <c r="Y991" s="23"/>
      <c r="Z991" s="23"/>
      <c r="AA991" s="23"/>
      <c r="AB991" s="23"/>
      <c r="AC991" s="23"/>
      <c r="AD991" s="23"/>
      <c r="AE991" s="23"/>
      <c r="AF991" s="23"/>
      <c r="AG991" s="23"/>
      <c r="AH991" s="23"/>
    </row>
    <row r="992" spans="3:34" ht="15.75" customHeight="1">
      <c r="C992" s="456"/>
      <c r="D992" s="459"/>
      <c r="E992" s="459"/>
      <c r="F992" s="8"/>
      <c r="G992" s="394"/>
      <c r="H992" s="394"/>
      <c r="I992" s="497"/>
      <c r="J992" s="497"/>
      <c r="K992" s="394"/>
      <c r="L992" s="497"/>
      <c r="M992" s="497"/>
      <c r="N992" s="394"/>
      <c r="O992" s="394"/>
      <c r="P992" s="394"/>
      <c r="Q992" s="394"/>
      <c r="R992" s="394"/>
      <c r="S992" s="394"/>
      <c r="T992" s="394"/>
      <c r="U992" s="394"/>
      <c r="V992" s="394"/>
      <c r="W992" s="394"/>
      <c r="X992" s="394"/>
      <c r="Y992" s="23"/>
      <c r="Z992" s="23"/>
      <c r="AA992" s="23"/>
      <c r="AB992" s="23"/>
      <c r="AC992" s="23"/>
      <c r="AD992" s="23"/>
      <c r="AE992" s="23"/>
      <c r="AF992" s="23"/>
      <c r="AG992" s="23"/>
      <c r="AH992" s="23"/>
    </row>
    <row r="993" spans="3:34" ht="15.75" customHeight="1">
      <c r="C993" s="456"/>
      <c r="D993" s="459"/>
      <c r="E993" s="459"/>
      <c r="F993" s="8"/>
      <c r="G993" s="394"/>
      <c r="H993" s="394"/>
      <c r="I993" s="497"/>
      <c r="J993" s="497"/>
      <c r="K993" s="394"/>
      <c r="L993" s="497"/>
      <c r="M993" s="497"/>
      <c r="N993" s="394"/>
      <c r="O993" s="394"/>
      <c r="P993" s="394"/>
      <c r="Q993" s="394"/>
      <c r="R993" s="394"/>
      <c r="S993" s="394"/>
      <c r="T993" s="394"/>
      <c r="U993" s="394"/>
      <c r="V993" s="394"/>
      <c r="W993" s="394"/>
      <c r="X993" s="394"/>
      <c r="Y993" s="23"/>
      <c r="Z993" s="23"/>
      <c r="AA993" s="23"/>
      <c r="AB993" s="23"/>
      <c r="AC993" s="23"/>
      <c r="AD993" s="23"/>
      <c r="AE993" s="23"/>
      <c r="AF993" s="23"/>
      <c r="AG993" s="23"/>
      <c r="AH993" s="23"/>
    </row>
    <row r="994" spans="3:34" ht="15.75" customHeight="1">
      <c r="C994" s="456"/>
      <c r="D994" s="459"/>
      <c r="E994" s="459"/>
      <c r="F994" s="8"/>
      <c r="G994" s="394"/>
      <c r="H994" s="394"/>
      <c r="I994" s="497"/>
      <c r="J994" s="497"/>
      <c r="K994" s="394"/>
      <c r="L994" s="497"/>
      <c r="M994" s="497"/>
      <c r="N994" s="394"/>
      <c r="O994" s="394"/>
      <c r="P994" s="394"/>
      <c r="Q994" s="394"/>
      <c r="R994" s="394"/>
      <c r="S994" s="394"/>
      <c r="T994" s="394"/>
      <c r="U994" s="394"/>
      <c r="V994" s="394"/>
      <c r="W994" s="394"/>
      <c r="X994" s="394"/>
      <c r="Y994" s="23"/>
      <c r="Z994" s="23"/>
      <c r="AA994" s="23"/>
      <c r="AB994" s="23"/>
      <c r="AC994" s="23"/>
      <c r="AD994" s="23"/>
      <c r="AE994" s="23"/>
      <c r="AF994" s="23"/>
      <c r="AG994" s="23"/>
      <c r="AH994" s="23"/>
    </row>
    <row r="995" spans="3:34" ht="15.75" customHeight="1">
      <c r="C995" s="456"/>
      <c r="D995" s="459"/>
      <c r="E995" s="459"/>
      <c r="F995" s="8"/>
      <c r="G995" s="394"/>
      <c r="H995" s="394"/>
      <c r="I995" s="497"/>
      <c r="J995" s="497"/>
      <c r="K995" s="394"/>
      <c r="L995" s="497"/>
      <c r="M995" s="497"/>
      <c r="N995" s="394"/>
      <c r="O995" s="394"/>
      <c r="P995" s="394"/>
      <c r="Q995" s="394"/>
      <c r="R995" s="394"/>
      <c r="S995" s="394"/>
      <c r="T995" s="394"/>
      <c r="U995" s="394"/>
      <c r="V995" s="394"/>
      <c r="W995" s="394"/>
      <c r="X995" s="394"/>
      <c r="Y995" s="23"/>
      <c r="Z995" s="23"/>
      <c r="AA995" s="23"/>
      <c r="AB995" s="23"/>
      <c r="AC995" s="23"/>
      <c r="AD995" s="23"/>
      <c r="AE995" s="23"/>
      <c r="AF995" s="23"/>
      <c r="AG995" s="23"/>
      <c r="AH995" s="23"/>
    </row>
    <row r="996" spans="3:34" ht="15.75" customHeight="1">
      <c r="C996" s="456"/>
      <c r="D996" s="459"/>
      <c r="E996" s="459"/>
      <c r="F996" s="8"/>
      <c r="G996" s="394"/>
      <c r="H996" s="394"/>
      <c r="I996" s="497"/>
      <c r="J996" s="497"/>
      <c r="K996" s="394"/>
      <c r="L996" s="497"/>
      <c r="M996" s="497"/>
      <c r="N996" s="394"/>
      <c r="O996" s="394"/>
      <c r="P996" s="394"/>
      <c r="Q996" s="394"/>
      <c r="R996" s="394"/>
      <c r="S996" s="394"/>
      <c r="T996" s="394"/>
      <c r="U996" s="394"/>
      <c r="V996" s="394"/>
      <c r="W996" s="394"/>
      <c r="X996" s="394"/>
      <c r="Y996" s="23"/>
      <c r="Z996" s="23"/>
      <c r="AA996" s="23"/>
      <c r="AB996" s="23"/>
      <c r="AC996" s="23"/>
      <c r="AD996" s="23"/>
      <c r="AE996" s="23"/>
      <c r="AF996" s="23"/>
      <c r="AG996" s="23"/>
      <c r="AH996" s="23"/>
    </row>
    <row r="997" spans="3:34" ht="15.75" customHeight="1">
      <c r="C997" s="456"/>
      <c r="D997" s="459"/>
      <c r="E997" s="459"/>
      <c r="F997" s="8"/>
      <c r="G997" s="394"/>
      <c r="H997" s="394"/>
      <c r="I997" s="497"/>
      <c r="J997" s="497"/>
      <c r="K997" s="394"/>
      <c r="L997" s="497"/>
      <c r="M997" s="497"/>
      <c r="N997" s="394"/>
      <c r="O997" s="394"/>
      <c r="P997" s="394"/>
      <c r="Q997" s="394"/>
      <c r="R997" s="394"/>
      <c r="S997" s="394"/>
      <c r="T997" s="394"/>
      <c r="U997" s="394"/>
      <c r="V997" s="394"/>
      <c r="W997" s="394"/>
      <c r="X997" s="394"/>
      <c r="Y997" s="23"/>
      <c r="Z997" s="23"/>
      <c r="AA997" s="23"/>
      <c r="AB997" s="23"/>
      <c r="AC997" s="23"/>
      <c r="AD997" s="23"/>
      <c r="AE997" s="23"/>
      <c r="AF997" s="23"/>
      <c r="AG997" s="23"/>
      <c r="AH997" s="23"/>
    </row>
    <row r="998" spans="3:34" ht="15.75" customHeight="1">
      <c r="C998" s="456"/>
      <c r="D998" s="459"/>
      <c r="E998" s="459"/>
      <c r="F998" s="8"/>
      <c r="G998" s="394"/>
      <c r="H998" s="394"/>
      <c r="I998" s="497"/>
      <c r="J998" s="497"/>
      <c r="K998" s="394"/>
      <c r="L998" s="497"/>
      <c r="M998" s="497"/>
      <c r="N998" s="394"/>
      <c r="O998" s="394"/>
      <c r="P998" s="394"/>
      <c r="Q998" s="394"/>
      <c r="R998" s="394"/>
      <c r="S998" s="394"/>
      <c r="T998" s="394"/>
      <c r="U998" s="394"/>
      <c r="V998" s="394"/>
      <c r="W998" s="394"/>
      <c r="X998" s="394"/>
      <c r="Y998" s="23"/>
      <c r="Z998" s="23"/>
      <c r="AA998" s="23"/>
      <c r="AB998" s="23"/>
      <c r="AC998" s="23"/>
      <c r="AD998" s="23"/>
      <c r="AE998" s="23"/>
      <c r="AF998" s="23"/>
      <c r="AG998" s="23"/>
      <c r="AH998" s="23"/>
    </row>
    <row r="999" spans="3:34" ht="15.75" customHeight="1">
      <c r="C999" s="456"/>
      <c r="D999" s="459"/>
      <c r="E999" s="459"/>
      <c r="F999" s="8"/>
      <c r="G999" s="394"/>
      <c r="H999" s="394"/>
      <c r="I999" s="497"/>
      <c r="J999" s="497"/>
      <c r="K999" s="394"/>
      <c r="L999" s="497"/>
      <c r="M999" s="497"/>
      <c r="N999" s="394"/>
      <c r="O999" s="394"/>
      <c r="P999" s="394"/>
      <c r="Q999" s="394"/>
      <c r="R999" s="394"/>
      <c r="S999" s="394"/>
      <c r="T999" s="394"/>
      <c r="U999" s="394"/>
      <c r="V999" s="394"/>
      <c r="W999" s="394"/>
      <c r="X999" s="394"/>
      <c r="Y999" s="23"/>
      <c r="Z999" s="23"/>
      <c r="AA999" s="23"/>
      <c r="AB999" s="23"/>
      <c r="AC999" s="23"/>
      <c r="AD999" s="23"/>
      <c r="AE999" s="23"/>
      <c r="AF999" s="23"/>
      <c r="AG999" s="23"/>
      <c r="AH999" s="23"/>
    </row>
    <row r="1000" spans="3:34" ht="15.75" customHeight="1">
      <c r="C1000" s="456"/>
      <c r="D1000" s="459"/>
      <c r="E1000" s="459"/>
      <c r="F1000" s="8"/>
      <c r="G1000" s="394"/>
      <c r="H1000" s="394"/>
      <c r="I1000" s="497"/>
      <c r="J1000" s="497"/>
      <c r="K1000" s="394"/>
      <c r="L1000" s="497"/>
      <c r="M1000" s="497"/>
      <c r="N1000" s="394"/>
      <c r="O1000" s="394"/>
      <c r="P1000" s="394"/>
      <c r="Q1000" s="394"/>
      <c r="R1000" s="394"/>
      <c r="S1000" s="394"/>
      <c r="T1000" s="394"/>
      <c r="U1000" s="394"/>
      <c r="V1000" s="394"/>
      <c r="W1000" s="394"/>
      <c r="X1000" s="394"/>
      <c r="Y1000" s="23"/>
      <c r="Z1000" s="23"/>
      <c r="AA1000" s="23"/>
      <c r="AB1000" s="23"/>
      <c r="AC1000" s="23"/>
      <c r="AD1000" s="23"/>
      <c r="AE1000" s="23"/>
      <c r="AF1000" s="23"/>
      <c r="AG1000" s="23"/>
      <c r="AH1000" s="23"/>
    </row>
    <row r="1001" spans="3:34" ht="15.75" customHeight="1">
      <c r="C1001" s="456"/>
      <c r="D1001" s="459"/>
      <c r="E1001" s="459"/>
      <c r="F1001" s="8"/>
      <c r="G1001" s="394"/>
      <c r="H1001" s="394"/>
      <c r="I1001" s="497"/>
      <c r="J1001" s="497"/>
      <c r="K1001" s="394"/>
      <c r="L1001" s="497"/>
      <c r="M1001" s="497"/>
      <c r="N1001" s="394"/>
      <c r="O1001" s="394"/>
      <c r="P1001" s="394"/>
      <c r="Q1001" s="394"/>
      <c r="R1001" s="394"/>
      <c r="S1001" s="394"/>
      <c r="T1001" s="394"/>
      <c r="U1001" s="394"/>
      <c r="V1001" s="394"/>
      <c r="W1001" s="394"/>
      <c r="X1001" s="394"/>
      <c r="Y1001" s="23"/>
      <c r="Z1001" s="23"/>
      <c r="AA1001" s="23"/>
      <c r="AB1001" s="23"/>
      <c r="AC1001" s="23"/>
      <c r="AD1001" s="23"/>
      <c r="AE1001" s="23"/>
      <c r="AF1001" s="23"/>
      <c r="AG1001" s="23"/>
      <c r="AH1001" s="23"/>
    </row>
    <row r="1002" spans="3:34" ht="15.75" customHeight="1">
      <c r="C1002" s="456"/>
      <c r="D1002" s="459"/>
      <c r="E1002" s="459"/>
      <c r="F1002" s="8"/>
      <c r="G1002" s="394"/>
      <c r="H1002" s="394"/>
      <c r="I1002" s="497"/>
      <c r="J1002" s="497"/>
      <c r="K1002" s="394"/>
      <c r="L1002" s="497"/>
      <c r="M1002" s="497"/>
      <c r="N1002" s="394"/>
      <c r="O1002" s="394"/>
      <c r="P1002" s="394"/>
      <c r="Q1002" s="394"/>
      <c r="R1002" s="394"/>
      <c r="S1002" s="394"/>
      <c r="T1002" s="394"/>
      <c r="U1002" s="394"/>
      <c r="V1002" s="394"/>
      <c r="W1002" s="394"/>
      <c r="X1002" s="394"/>
      <c r="Y1002" s="23"/>
      <c r="Z1002" s="23"/>
      <c r="AA1002" s="23"/>
      <c r="AB1002" s="23"/>
      <c r="AC1002" s="23"/>
      <c r="AD1002" s="23"/>
      <c r="AE1002" s="23"/>
      <c r="AF1002" s="23"/>
      <c r="AG1002" s="23"/>
      <c r="AH1002" s="23"/>
    </row>
    <row r="1003" spans="3:34" ht="15.75" customHeight="1">
      <c r="C1003" s="456"/>
      <c r="D1003" s="459"/>
      <c r="E1003" s="459"/>
      <c r="F1003" s="8"/>
      <c r="G1003" s="394"/>
      <c r="H1003" s="394"/>
      <c r="I1003" s="497"/>
      <c r="J1003" s="497"/>
      <c r="K1003" s="394"/>
      <c r="L1003" s="497"/>
      <c r="M1003" s="497"/>
      <c r="N1003" s="394"/>
      <c r="O1003" s="394"/>
      <c r="P1003" s="394"/>
      <c r="Q1003" s="394"/>
      <c r="R1003" s="394"/>
      <c r="S1003" s="394"/>
      <c r="T1003" s="394"/>
      <c r="U1003" s="394"/>
      <c r="V1003" s="394"/>
      <c r="W1003" s="394"/>
      <c r="X1003" s="394"/>
      <c r="Y1003" s="23"/>
      <c r="Z1003" s="23"/>
      <c r="AA1003" s="23"/>
      <c r="AB1003" s="23"/>
      <c r="AC1003" s="23"/>
      <c r="AD1003" s="23"/>
      <c r="AE1003" s="23"/>
      <c r="AF1003" s="23"/>
      <c r="AG1003" s="23"/>
      <c r="AH1003" s="23"/>
    </row>
    <row r="1004" spans="3:34" ht="15.75" customHeight="1">
      <c r="C1004" s="456"/>
      <c r="D1004" s="459"/>
      <c r="E1004" s="459"/>
      <c r="F1004" s="8"/>
      <c r="G1004" s="394"/>
      <c r="H1004" s="394"/>
      <c r="I1004" s="497"/>
      <c r="J1004" s="497"/>
      <c r="K1004" s="394"/>
      <c r="L1004" s="497"/>
      <c r="M1004" s="497"/>
      <c r="N1004" s="394"/>
      <c r="O1004" s="394"/>
      <c r="P1004" s="394"/>
      <c r="Q1004" s="394"/>
      <c r="R1004" s="394"/>
      <c r="S1004" s="394"/>
      <c r="T1004" s="394"/>
      <c r="U1004" s="394"/>
      <c r="V1004" s="394"/>
      <c r="W1004" s="394"/>
      <c r="X1004" s="394"/>
      <c r="Y1004" s="23"/>
      <c r="Z1004" s="23"/>
      <c r="AA1004" s="23"/>
      <c r="AB1004" s="23"/>
      <c r="AC1004" s="23"/>
      <c r="AD1004" s="23"/>
      <c r="AE1004" s="23"/>
      <c r="AF1004" s="23"/>
      <c r="AG1004" s="23"/>
      <c r="AH1004" s="23"/>
    </row>
    <row r="1005" spans="3:34" ht="15.75" customHeight="1">
      <c r="C1005" s="456"/>
      <c r="D1005" s="459"/>
      <c r="E1005" s="459"/>
      <c r="F1005" s="8"/>
      <c r="G1005" s="394"/>
      <c r="H1005" s="394"/>
      <c r="I1005" s="497"/>
      <c r="J1005" s="497"/>
      <c r="K1005" s="394"/>
      <c r="L1005" s="497"/>
      <c r="M1005" s="497"/>
      <c r="N1005" s="394"/>
      <c r="O1005" s="394"/>
      <c r="P1005" s="394"/>
      <c r="Q1005" s="394"/>
      <c r="R1005" s="394"/>
      <c r="S1005" s="394"/>
      <c r="T1005" s="394"/>
      <c r="U1005" s="394"/>
      <c r="V1005" s="394"/>
      <c r="W1005" s="394"/>
      <c r="X1005" s="394"/>
      <c r="Y1005" s="23"/>
      <c r="Z1005" s="23"/>
      <c r="AA1005" s="23"/>
      <c r="AB1005" s="23"/>
      <c r="AC1005" s="23"/>
      <c r="AD1005" s="23"/>
      <c r="AE1005" s="23"/>
      <c r="AF1005" s="23"/>
      <c r="AG1005" s="23"/>
      <c r="AH1005" s="23"/>
    </row>
    <row r="1006" spans="3:34" ht="15.75" customHeight="1">
      <c r="C1006" s="456"/>
      <c r="D1006" s="459"/>
      <c r="E1006" s="459"/>
      <c r="F1006" s="8"/>
      <c r="G1006" s="394"/>
      <c r="H1006" s="394"/>
      <c r="I1006" s="497"/>
      <c r="J1006" s="497"/>
      <c r="K1006" s="394"/>
      <c r="L1006" s="497"/>
      <c r="M1006" s="497"/>
      <c r="N1006" s="394"/>
      <c r="O1006" s="394"/>
      <c r="P1006" s="394"/>
      <c r="Q1006" s="394"/>
      <c r="R1006" s="394"/>
      <c r="S1006" s="394"/>
      <c r="T1006" s="394"/>
      <c r="U1006" s="394"/>
      <c r="V1006" s="394"/>
      <c r="W1006" s="394"/>
      <c r="X1006" s="394"/>
      <c r="Y1006" s="23"/>
      <c r="Z1006" s="23"/>
      <c r="AA1006" s="23"/>
      <c r="AB1006" s="23"/>
      <c r="AC1006" s="23"/>
      <c r="AD1006" s="23"/>
      <c r="AE1006" s="23"/>
      <c r="AF1006" s="23"/>
      <c r="AG1006" s="23"/>
      <c r="AH1006" s="23"/>
    </row>
    <row r="1007" spans="3:34" ht="15.75" customHeight="1">
      <c r="C1007" s="456"/>
      <c r="D1007" s="459"/>
      <c r="E1007" s="459"/>
      <c r="F1007" s="8"/>
      <c r="G1007" s="394"/>
      <c r="H1007" s="394"/>
      <c r="I1007" s="497"/>
      <c r="J1007" s="497"/>
      <c r="K1007" s="394"/>
      <c r="L1007" s="497"/>
      <c r="M1007" s="497"/>
      <c r="N1007" s="394"/>
      <c r="O1007" s="394"/>
      <c r="P1007" s="394"/>
      <c r="Q1007" s="394"/>
      <c r="R1007" s="394"/>
      <c r="S1007" s="394"/>
      <c r="T1007" s="394"/>
      <c r="U1007" s="394"/>
      <c r="V1007" s="394"/>
      <c r="W1007" s="394"/>
      <c r="X1007" s="394"/>
      <c r="Y1007" s="23"/>
      <c r="Z1007" s="23"/>
      <c r="AA1007" s="23"/>
      <c r="AB1007" s="23"/>
      <c r="AC1007" s="23"/>
      <c r="AD1007" s="23"/>
      <c r="AE1007" s="23"/>
      <c r="AF1007" s="23"/>
      <c r="AG1007" s="23"/>
      <c r="AH1007" s="23"/>
    </row>
    <row r="1008" spans="3:34" ht="15.75" customHeight="1">
      <c r="C1008" s="456"/>
      <c r="D1008" s="459"/>
      <c r="E1008" s="459"/>
      <c r="F1008" s="8"/>
      <c r="G1008" s="394"/>
      <c r="H1008" s="394"/>
      <c r="I1008" s="497"/>
      <c r="J1008" s="497"/>
      <c r="K1008" s="394"/>
      <c r="L1008" s="497"/>
      <c r="M1008" s="497"/>
      <c r="N1008" s="394"/>
      <c r="O1008" s="394"/>
      <c r="P1008" s="394"/>
      <c r="Q1008" s="394"/>
      <c r="R1008" s="394"/>
      <c r="S1008" s="394"/>
      <c r="T1008" s="394"/>
      <c r="U1008" s="394"/>
      <c r="V1008" s="394"/>
      <c r="W1008" s="394"/>
      <c r="X1008" s="394"/>
      <c r="Y1008" s="23"/>
      <c r="Z1008" s="23"/>
      <c r="AA1008" s="23"/>
      <c r="AB1008" s="23"/>
      <c r="AC1008" s="23"/>
      <c r="AD1008" s="23"/>
      <c r="AE1008" s="23"/>
      <c r="AF1008" s="23"/>
      <c r="AG1008" s="23"/>
      <c r="AH1008" s="23"/>
    </row>
    <row r="1009" spans="3:34" ht="15.75" customHeight="1">
      <c r="C1009" s="456"/>
      <c r="D1009" s="459"/>
      <c r="E1009" s="459"/>
      <c r="F1009" s="8"/>
      <c r="G1009" s="394"/>
      <c r="H1009" s="394"/>
      <c r="I1009" s="497"/>
      <c r="J1009" s="497"/>
      <c r="K1009" s="394"/>
      <c r="L1009" s="497"/>
      <c r="M1009" s="497"/>
      <c r="N1009" s="394"/>
      <c r="O1009" s="394"/>
      <c r="P1009" s="394"/>
      <c r="Q1009" s="394"/>
      <c r="R1009" s="394"/>
      <c r="S1009" s="394"/>
      <c r="T1009" s="394"/>
      <c r="U1009" s="394"/>
      <c r="V1009" s="394"/>
      <c r="W1009" s="394"/>
      <c r="X1009" s="394"/>
      <c r="Y1009" s="23"/>
      <c r="Z1009" s="23"/>
      <c r="AA1009" s="23"/>
      <c r="AB1009" s="23"/>
      <c r="AC1009" s="23"/>
      <c r="AD1009" s="23"/>
      <c r="AE1009" s="23"/>
      <c r="AF1009" s="23"/>
      <c r="AG1009" s="23"/>
      <c r="AH1009" s="23"/>
    </row>
    <row r="1010" spans="3:34" ht="15.75" customHeight="1">
      <c r="C1010" s="456"/>
      <c r="D1010" s="459"/>
      <c r="E1010" s="459"/>
      <c r="F1010" s="8"/>
      <c r="G1010" s="394"/>
      <c r="H1010" s="394"/>
      <c r="I1010" s="497"/>
      <c r="J1010" s="497"/>
      <c r="K1010" s="394"/>
      <c r="L1010" s="497"/>
      <c r="M1010" s="497"/>
      <c r="N1010" s="394"/>
      <c r="O1010" s="394"/>
      <c r="P1010" s="394"/>
      <c r="Q1010" s="394"/>
      <c r="R1010" s="394"/>
      <c r="S1010" s="394"/>
      <c r="T1010" s="394"/>
      <c r="U1010" s="394"/>
      <c r="V1010" s="394"/>
      <c r="W1010" s="394"/>
      <c r="X1010" s="394"/>
      <c r="Y1010" s="23"/>
      <c r="Z1010" s="23"/>
      <c r="AA1010" s="23"/>
      <c r="AB1010" s="23"/>
      <c r="AC1010" s="23"/>
      <c r="AD1010" s="23"/>
      <c r="AE1010" s="23"/>
      <c r="AF1010" s="23"/>
      <c r="AG1010" s="23"/>
      <c r="AH1010" s="23"/>
    </row>
    <row r="1011" spans="3:34" ht="15.75" customHeight="1">
      <c r="C1011" s="456"/>
      <c r="D1011" s="459"/>
      <c r="E1011" s="459"/>
      <c r="F1011" s="8"/>
      <c r="G1011" s="394"/>
      <c r="H1011" s="394"/>
      <c r="I1011" s="497"/>
      <c r="J1011" s="497"/>
      <c r="K1011" s="394"/>
      <c r="L1011" s="497"/>
      <c r="M1011" s="497"/>
      <c r="N1011" s="394"/>
      <c r="O1011" s="394"/>
      <c r="P1011" s="394"/>
      <c r="Q1011" s="394"/>
      <c r="R1011" s="394"/>
      <c r="S1011" s="394"/>
      <c r="T1011" s="394"/>
      <c r="U1011" s="394"/>
      <c r="V1011" s="394"/>
      <c r="W1011" s="394"/>
      <c r="X1011" s="394"/>
      <c r="Y1011" s="23"/>
      <c r="Z1011" s="23"/>
      <c r="AA1011" s="23"/>
      <c r="AB1011" s="23"/>
      <c r="AC1011" s="23"/>
      <c r="AD1011" s="23"/>
      <c r="AE1011" s="23"/>
      <c r="AF1011" s="23"/>
      <c r="AG1011" s="23"/>
      <c r="AH1011" s="23"/>
    </row>
  </sheetData>
  <sheetProtection algorithmName="SHA-512" hashValue="hdUk10J0h7ux3raGPxxTjrznbab3G0bbXXxyXAAoJHtBI+c0a0FVU0ahRYgGSyitRSlHZoBEmMCQh0HcB4rt1g==" saltValue="SnTlSAgOCHlbFJRJv2Ws9g==" spinCount="100000" sheet="1" objects="1" scenarios="1"/>
  <mergeCells count="22">
    <mergeCell ref="T3:X3"/>
    <mergeCell ref="S8:T8"/>
    <mergeCell ref="U8:V8"/>
    <mergeCell ref="W8:X8"/>
    <mergeCell ref="S18:T18"/>
    <mergeCell ref="U18:V18"/>
    <mergeCell ref="W18:X18"/>
    <mergeCell ref="S25:T25"/>
    <mergeCell ref="U25:V25"/>
    <mergeCell ref="W25:X25"/>
    <mergeCell ref="S33:T33"/>
    <mergeCell ref="U33:V33"/>
    <mergeCell ref="W33:X33"/>
    <mergeCell ref="S52:T52"/>
    <mergeCell ref="U52:V52"/>
    <mergeCell ref="W52:X52"/>
    <mergeCell ref="S39:T39"/>
    <mergeCell ref="U39:V39"/>
    <mergeCell ref="W39:X39"/>
    <mergeCell ref="S44:T44"/>
    <mergeCell ref="U44:V44"/>
    <mergeCell ref="W44:X44"/>
  </mergeCell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857A8-06F1-44F6-B8DD-223B5FC56BD2}">
  <dimension ref="A1:D8"/>
  <sheetViews>
    <sheetView showGridLines="0" workbookViewId="0">
      <pane xSplit="2" ySplit="1" topLeftCell="C2" activePane="bottomRight" state="frozen"/>
      <selection activeCell="L127" sqref="L127"/>
      <selection pane="topRight" activeCell="L127" sqref="L127"/>
      <selection pane="bottomLeft" activeCell="L127" sqref="L127"/>
      <selection pane="bottomRight" activeCell="L127" sqref="L127"/>
    </sheetView>
  </sheetViews>
  <sheetFormatPr baseColWidth="10" defaultColWidth="11.44140625" defaultRowHeight="13.8"/>
  <cols>
    <col min="1" max="1" width="6" style="46" customWidth="1"/>
    <col min="2" max="2" width="52.88671875" style="46" bestFit="1" customWidth="1"/>
    <col min="3" max="16384" width="11.44140625" style="46"/>
  </cols>
  <sheetData>
    <row r="1" spans="1:4">
      <c r="B1" s="531"/>
      <c r="C1" s="532" t="s">
        <v>148</v>
      </c>
      <c r="D1" s="532" t="s">
        <v>149</v>
      </c>
    </row>
    <row r="2" spans="1:4">
      <c r="A2" s="428">
        <f>'5 - AFNOR SPEC 2308'!C8</f>
        <v>1</v>
      </c>
      <c r="B2" s="529" t="str">
        <f>'5 - AFNOR SPEC 2308'!D8</f>
        <v>CSR Governance</v>
      </c>
      <c r="C2" s="499">
        <f>'5 - AFNOR SPEC 2308'!H8</f>
        <v>0</v>
      </c>
      <c r="D2" s="499">
        <f>'5 - AFNOR SPEC 2308'!J8</f>
        <v>0</v>
      </c>
    </row>
    <row r="3" spans="1:4">
      <c r="A3" s="431">
        <f>'5 - AFNOR SPEC 2308'!C18</f>
        <v>2</v>
      </c>
      <c r="B3" s="529" t="str">
        <f>'5 - AFNOR SPEC 2308'!D18</f>
        <v>Energy and mobility</v>
      </c>
      <c r="C3" s="499">
        <f>'5 - AFNOR SPEC 2308'!H18</f>
        <v>0</v>
      </c>
      <c r="D3" s="499">
        <f>'5 - AFNOR SPEC 2308'!J18</f>
        <v>0</v>
      </c>
    </row>
    <row r="4" spans="1:4">
      <c r="A4" s="428">
        <f>'5 - AFNOR SPEC 2308'!C25</f>
        <v>3</v>
      </c>
      <c r="B4" s="529" t="str">
        <f>'5 - AFNOR SPEC 2308'!D25</f>
        <v>Responsible purchasing, food and waste management</v>
      </c>
      <c r="C4" s="499">
        <f>'5 - AFNOR SPEC 2308'!H25</f>
        <v>0</v>
      </c>
      <c r="D4" s="499">
        <f>'5 - AFNOR SPEC 2308'!J25</f>
        <v>0</v>
      </c>
    </row>
    <row r="5" spans="1:4">
      <c r="A5" s="428">
        <f>'5 - AFNOR SPEC 2308'!C33</f>
        <v>4</v>
      </c>
      <c r="B5" s="529" t="str">
        <f>'5 - AFNOR SPEC 2308'!D33</f>
        <v>Digital sobriety</v>
      </c>
      <c r="C5" s="499">
        <f>'5 - AFNOR SPEC 2308'!H33</f>
        <v>0</v>
      </c>
      <c r="D5" s="499">
        <f>'5 - AFNOR SPEC 2308'!J33</f>
        <v>0</v>
      </c>
    </row>
    <row r="6" spans="1:4">
      <c r="A6" s="428">
        <f>'5 - AFNOR SPEC 2308'!C39</f>
        <v>5</v>
      </c>
      <c r="B6" s="530" t="str">
        <f>'5 - AFNOR SPEC 2308'!D39</f>
        <v>Biodiversity and animal welfare</v>
      </c>
      <c r="C6" s="499">
        <f>'5 - AFNOR SPEC 2308'!H39</f>
        <v>0</v>
      </c>
      <c r="D6" s="499">
        <f>'5 - AFNOR SPEC 2308'!J39</f>
        <v>0</v>
      </c>
    </row>
    <row r="7" spans="1:4">
      <c r="A7" s="428">
        <f>'5 - AFNOR SPEC 2308'!C44</f>
        <v>6</v>
      </c>
      <c r="B7" s="530" t="str">
        <f>'5 - AFNOR SPEC 2308'!D44</f>
        <v>Inclusion, parity and quality of working life</v>
      </c>
      <c r="C7" s="499">
        <f>'5 - AFNOR SPEC 2308'!H44</f>
        <v>0</v>
      </c>
      <c r="D7" s="499">
        <f>'5 - AFNOR SPEC 2308'!J44</f>
        <v>0</v>
      </c>
    </row>
    <row r="8" spans="1:4">
      <c r="A8" s="428">
        <f>'5 - AFNOR SPEC 2308'!C52</f>
        <v>7</v>
      </c>
      <c r="B8" s="530" t="str">
        <f>'5 - AFNOR SPEC 2308'!D52</f>
        <v>Training and awareness-raising</v>
      </c>
      <c r="C8" s="499">
        <f>'5 - AFNOR SPEC 2308'!H52</f>
        <v>0</v>
      </c>
      <c r="D8" s="499">
        <f>'5 - AFNOR SPEC 2308'!J52</f>
        <v>0</v>
      </c>
    </row>
  </sheetData>
  <sheetProtection algorithmName="SHA-512" hashValue="OkQDfgPyHfU2rdwFVH0e9VGU+P5kzm4kW50aEJLWJoEtY8r++ibTuSoclO+I/oPjgLhQw+e5opT+7jKFvFhXMA==" saltValue="2p6NgviiQBfUdZ1V3OFTH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11</vt:i4>
      </vt:variant>
    </vt:vector>
  </HeadingPairs>
  <TitlesOfParts>
    <vt:vector size="22" baseType="lpstr">
      <vt:lpstr>1 - Instructions for use</vt:lpstr>
      <vt:lpstr>2 - General information</vt:lpstr>
      <vt:lpstr>3 - ECOPROD LABEL Framework</vt:lpstr>
      <vt:lpstr>4 - ECOPROD LABEL Justification</vt:lpstr>
      <vt:lpstr>5 - AFNOR SPEC 2308</vt:lpstr>
      <vt:lpstr>Calculs</vt:lpstr>
      <vt:lpstr>Version</vt:lpstr>
      <vt:lpstr>CalculsSpec</vt:lpstr>
      <vt:lpstr>GraphDonnées</vt:lpstr>
      <vt:lpstr>Data</vt:lpstr>
      <vt:lpstr>Données - phrases</vt:lpstr>
      <vt:lpstr>'3 - ECOPROD LABEL Framework'!Impression_des_titres</vt:lpstr>
      <vt:lpstr>'4 - ECOPROD LABEL Justification'!Impression_des_titres</vt:lpstr>
      <vt:lpstr>Version!Impression_des_titres</vt:lpstr>
      <vt:lpstr>SpecTableau</vt:lpstr>
      <vt:lpstr>SpecTableauResult</vt:lpstr>
      <vt:lpstr>TabInit</vt:lpstr>
      <vt:lpstr>TabResu</vt:lpstr>
      <vt:lpstr>'3 - ECOPROD LABEL Framework'!Zone_d_impression</vt:lpstr>
      <vt:lpstr>'4 - ECOPROD LABEL Justification'!Zone_d_impression</vt:lpstr>
      <vt:lpstr>'5 - AFNOR SPEC 2308'!Zone_d_impression</vt:lpstr>
      <vt:lpstr>Version!Zone_d_impression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Ecoprod</dc:creator>
  <cp:lastModifiedBy>Hugo Beauvieux</cp:lastModifiedBy>
  <cp:lastPrinted>2025-11-12T14:08:46Z</cp:lastPrinted>
  <dcterms:created xsi:type="dcterms:W3CDTF">2023-05-16T09:38:20Z</dcterms:created>
  <dcterms:modified xsi:type="dcterms:W3CDTF">2025-11-17T15:50:24Z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0x010100F7BF1A5F13CFC942916E800755489A7C</vt:lpwstr>
  </property>
</Properties>
</file>